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227"/>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AAC\RIESGOS\FORMULACION 2023\VERSION FINAL 2023\MAPAS RIESGOS VERSIÓN 2_2023\"/>
    </mc:Choice>
  </mc:AlternateContent>
  <xr:revisionPtr revIDLastSave="0" documentId="13_ncr:1_{401B8DB2-766E-4E5B-9C0D-387CAEBB149D}"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s>
  <definedNames>
    <definedName name="_xlnm._FilterDatabase" localSheetId="2" hidden="1">'208-PLA-Ft-78 Mapa Gestión'!$A$9:$HE$267</definedName>
    <definedName name="Procedimiento">[1]BD!$A$86:$P$86</definedName>
  </definedNames>
  <calcPr calcId="191029"/>
  <pivotCaches>
    <pivotCache cacheId="0" r:id="rId14"/>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262" i="21" l="1"/>
  <c r="C256" i="21"/>
  <c r="C250" i="21"/>
  <c r="C244" i="21"/>
  <c r="C238" i="21"/>
  <c r="C232" i="21"/>
  <c r="C226" i="21"/>
  <c r="C220" i="21"/>
  <c r="C214" i="21"/>
  <c r="C208" i="21"/>
  <c r="C202" i="21"/>
  <c r="C196" i="21"/>
  <c r="C190" i="21"/>
  <c r="C184" i="21"/>
  <c r="C178" i="21"/>
  <c r="C172" i="21"/>
  <c r="C166" i="21"/>
  <c r="C160" i="21"/>
  <c r="C154" i="21"/>
  <c r="C148" i="21"/>
  <c r="C142" i="21"/>
  <c r="C136" i="21"/>
  <c r="C130" i="21"/>
  <c r="C124" i="21"/>
  <c r="C118" i="21"/>
  <c r="C112" i="21"/>
  <c r="C106" i="21"/>
  <c r="C100" i="21"/>
  <c r="C94" i="21"/>
  <c r="C88" i="21"/>
  <c r="C82" i="21"/>
  <c r="C76" i="21"/>
  <c r="C70" i="21"/>
  <c r="C64" i="21"/>
  <c r="C58" i="21"/>
  <c r="C52" i="21"/>
  <c r="C46" i="21"/>
  <c r="C40" i="21"/>
  <c r="C34" i="21"/>
  <c r="C28" i="21"/>
  <c r="C22" i="21"/>
  <c r="C16" i="21"/>
  <c r="C10" i="21"/>
  <c r="D64" i="21"/>
  <c r="AI10" i="21"/>
  <c r="AK10" i="21"/>
  <c r="AM10" i="21"/>
  <c r="AN10" i="21"/>
  <c r="AO10" i="21"/>
  <c r="AP10" i="21"/>
  <c r="AR10" i="21"/>
  <c r="AT10" i="21"/>
  <c r="AV10" i="21"/>
  <c r="AW10" i="21"/>
  <c r="Z10" i="21"/>
  <c r="AN11" i="21"/>
  <c r="AO11" i="21"/>
  <c r="AN12" i="21"/>
  <c r="AO12" i="21"/>
  <c r="AN13" i="21"/>
  <c r="AO13" i="21"/>
  <c r="AN14" i="21"/>
  <c r="AO14" i="21"/>
  <c r="AN15" i="21"/>
  <c r="AO15" i="21"/>
  <c r="AN16" i="21"/>
  <c r="AO16" i="21"/>
  <c r="AN17" i="21"/>
  <c r="AO17" i="21"/>
  <c r="AN18" i="21"/>
  <c r="AO18" i="21"/>
  <c r="AN19" i="21"/>
  <c r="AO19" i="21"/>
  <c r="AN20" i="21"/>
  <c r="AO20" i="21"/>
  <c r="AN21" i="21"/>
  <c r="AO21" i="21"/>
  <c r="AN22" i="21"/>
  <c r="AO22" i="21"/>
  <c r="AN23" i="21"/>
  <c r="AO23" i="21"/>
  <c r="AN24" i="21"/>
  <c r="AO24" i="21"/>
  <c r="AN25" i="21"/>
  <c r="AO25" i="21"/>
  <c r="AN26" i="21"/>
  <c r="AO26" i="21"/>
  <c r="AN27" i="21"/>
  <c r="AO27" i="21"/>
  <c r="AN28" i="21"/>
  <c r="AO28" i="21"/>
  <c r="AN29" i="21"/>
  <c r="AO29" i="21"/>
  <c r="AN30" i="21"/>
  <c r="AO30" i="21"/>
  <c r="AN31" i="21"/>
  <c r="AO31" i="21"/>
  <c r="AN32" i="21"/>
  <c r="AO32" i="21"/>
  <c r="AN33" i="21"/>
  <c r="AO33" i="21"/>
  <c r="AN34" i="21"/>
  <c r="AO34" i="21"/>
  <c r="AN35" i="21"/>
  <c r="AO35" i="21"/>
  <c r="AN36" i="21"/>
  <c r="AO36" i="21"/>
  <c r="AN37" i="21"/>
  <c r="AO37" i="21"/>
  <c r="AN38" i="21"/>
  <c r="AO38" i="21"/>
  <c r="AN39" i="21"/>
  <c r="AO39" i="21"/>
  <c r="AN40" i="21"/>
  <c r="AO40" i="21"/>
  <c r="AN41" i="21"/>
  <c r="AO41" i="21"/>
  <c r="AN42" i="21"/>
  <c r="AO42" i="21"/>
  <c r="AN43" i="21"/>
  <c r="AO43" i="21"/>
  <c r="AN44" i="21"/>
  <c r="AO44" i="21"/>
  <c r="AN45" i="21"/>
  <c r="AO45" i="21"/>
  <c r="AN46" i="21"/>
  <c r="AO46" i="21"/>
  <c r="AN47" i="21"/>
  <c r="AO47" i="21"/>
  <c r="AN48" i="21"/>
  <c r="AO48" i="21"/>
  <c r="AN49" i="21"/>
  <c r="AO49" i="21"/>
  <c r="AN50" i="21"/>
  <c r="AO50" i="21"/>
  <c r="AN51" i="21"/>
  <c r="AO51" i="21"/>
  <c r="AN52" i="21"/>
  <c r="AO52" i="21"/>
  <c r="AN53" i="21"/>
  <c r="AO53" i="21"/>
  <c r="AN54" i="21"/>
  <c r="AO54" i="21"/>
  <c r="AN55" i="21"/>
  <c r="AO55" i="21"/>
  <c r="AN56" i="21"/>
  <c r="AO56" i="21"/>
  <c r="AN57" i="21"/>
  <c r="AO57" i="21"/>
  <c r="AN58" i="21"/>
  <c r="AO58" i="21"/>
  <c r="AN59" i="21"/>
  <c r="AO59" i="21"/>
  <c r="AN60" i="21"/>
  <c r="AO60" i="21"/>
  <c r="AN61" i="21"/>
  <c r="AO61" i="21"/>
  <c r="AN62" i="21"/>
  <c r="AO62" i="21"/>
  <c r="AN63" i="21"/>
  <c r="AO63" i="21"/>
  <c r="AN64" i="21"/>
  <c r="AO64" i="21"/>
  <c r="AN65" i="21"/>
  <c r="AO65" i="21"/>
  <c r="AN66" i="21"/>
  <c r="AO66" i="21"/>
  <c r="AN67" i="21"/>
  <c r="AO67" i="21"/>
  <c r="AN68" i="21"/>
  <c r="AO68" i="21"/>
  <c r="AN69" i="21"/>
  <c r="AO69" i="21"/>
  <c r="AN70" i="21"/>
  <c r="AO70" i="21"/>
  <c r="AN71" i="21"/>
  <c r="AO71" i="21"/>
  <c r="AN72" i="21"/>
  <c r="AO72" i="21"/>
  <c r="AN73" i="21"/>
  <c r="AO73" i="21"/>
  <c r="AN74" i="21"/>
  <c r="AO74" i="21"/>
  <c r="AN75" i="21"/>
  <c r="AO75" i="21"/>
  <c r="AN76" i="21"/>
  <c r="AO76" i="21"/>
  <c r="AN77" i="21"/>
  <c r="AO77" i="21"/>
  <c r="AN78" i="21"/>
  <c r="AO78" i="21"/>
  <c r="AN79" i="21"/>
  <c r="AO79" i="21"/>
  <c r="AN80" i="21"/>
  <c r="AO80" i="21"/>
  <c r="AN81" i="21"/>
  <c r="AO81" i="21"/>
  <c r="AN82" i="21"/>
  <c r="AO82" i="21"/>
  <c r="AN83" i="21"/>
  <c r="AO83" i="21"/>
  <c r="AN84" i="21"/>
  <c r="AO84" i="21"/>
  <c r="AN85" i="21"/>
  <c r="AO85" i="21"/>
  <c r="AN86" i="21"/>
  <c r="AO86" i="21"/>
  <c r="AN87" i="21"/>
  <c r="AO87" i="21"/>
  <c r="AN88" i="21"/>
  <c r="AO88" i="21"/>
  <c r="AN89" i="21"/>
  <c r="AO89" i="21"/>
  <c r="AN90" i="21"/>
  <c r="AO90" i="21"/>
  <c r="AN91" i="21"/>
  <c r="AO91" i="21"/>
  <c r="AN92" i="21"/>
  <c r="AO92" i="21"/>
  <c r="AN93" i="21"/>
  <c r="AO93" i="21"/>
  <c r="AN94" i="21"/>
  <c r="AO94" i="21"/>
  <c r="AN95" i="21"/>
  <c r="AO95" i="21"/>
  <c r="AN96" i="21"/>
  <c r="AO96" i="21"/>
  <c r="AN97" i="21"/>
  <c r="AO97" i="21"/>
  <c r="AN98" i="21"/>
  <c r="AO98" i="21"/>
  <c r="AN99" i="21"/>
  <c r="AO99" i="21"/>
  <c r="AN100" i="21"/>
  <c r="AO100" i="21"/>
  <c r="AN101" i="21"/>
  <c r="AO101" i="21"/>
  <c r="AN102" i="21"/>
  <c r="AO102" i="21"/>
  <c r="AN103" i="21"/>
  <c r="AO103" i="21"/>
  <c r="AN104" i="21"/>
  <c r="AO104" i="21"/>
  <c r="AN105" i="21"/>
  <c r="AO105" i="21"/>
  <c r="AN106" i="21"/>
  <c r="AO106" i="21"/>
  <c r="AN107" i="21"/>
  <c r="AO107" i="21"/>
  <c r="AN108" i="21"/>
  <c r="AO108" i="21"/>
  <c r="AN109" i="21"/>
  <c r="AO109" i="21"/>
  <c r="AN110" i="21"/>
  <c r="AO110" i="21"/>
  <c r="AN111" i="21"/>
  <c r="AO111" i="21"/>
  <c r="AN112" i="21"/>
  <c r="AO112" i="21"/>
  <c r="AN113" i="21"/>
  <c r="AO113" i="21"/>
  <c r="AN114" i="21"/>
  <c r="AO114" i="21"/>
  <c r="AN115" i="21"/>
  <c r="AO115" i="21"/>
  <c r="AN116" i="21"/>
  <c r="AO116" i="21"/>
  <c r="AN117" i="21"/>
  <c r="AO117" i="21"/>
  <c r="AN118" i="21"/>
  <c r="AO118" i="21"/>
  <c r="AN119" i="21"/>
  <c r="AO119" i="21"/>
  <c r="AN120" i="21"/>
  <c r="AO120" i="21"/>
  <c r="AN121" i="21"/>
  <c r="AO121" i="21"/>
  <c r="AN122" i="21"/>
  <c r="AO122" i="21"/>
  <c r="AN123" i="21"/>
  <c r="AO123" i="21"/>
  <c r="AN124" i="21"/>
  <c r="AO124" i="21"/>
  <c r="AN125" i="21"/>
  <c r="AO125" i="21"/>
  <c r="AN126" i="21"/>
  <c r="AO126" i="21"/>
  <c r="AN127" i="21"/>
  <c r="AO127" i="21"/>
  <c r="AN128" i="21"/>
  <c r="AO128" i="21"/>
  <c r="AN129" i="21"/>
  <c r="AO129" i="21"/>
  <c r="AN130" i="21"/>
  <c r="AO130" i="21"/>
  <c r="AN131" i="21"/>
  <c r="AO131" i="21"/>
  <c r="AN132" i="21"/>
  <c r="AO132" i="21"/>
  <c r="AN133" i="21"/>
  <c r="AO133" i="21"/>
  <c r="AN134" i="21"/>
  <c r="AO134" i="21"/>
  <c r="AN135" i="21"/>
  <c r="AO135" i="21"/>
  <c r="AN136" i="21"/>
  <c r="AO136" i="21"/>
  <c r="AN137" i="21"/>
  <c r="AO137" i="21"/>
  <c r="AN138" i="21"/>
  <c r="AO138" i="21"/>
  <c r="AN139" i="21"/>
  <c r="AO139" i="21"/>
  <c r="AN140" i="21"/>
  <c r="AO140" i="21"/>
  <c r="AN141" i="21"/>
  <c r="AO141" i="21"/>
  <c r="AN142" i="21"/>
  <c r="AO142" i="21"/>
  <c r="AN143" i="21"/>
  <c r="AO143" i="21"/>
  <c r="AN144" i="21"/>
  <c r="AO144" i="21"/>
  <c r="AN145" i="21"/>
  <c r="AO145" i="21"/>
  <c r="AN146" i="21"/>
  <c r="AO146" i="21"/>
  <c r="AN147" i="21"/>
  <c r="AO147" i="21"/>
  <c r="AN148" i="21"/>
  <c r="AO148" i="21"/>
  <c r="AN149" i="21"/>
  <c r="AO149" i="21"/>
  <c r="AN150" i="21"/>
  <c r="AO150" i="21"/>
  <c r="AN151" i="21"/>
  <c r="AO151" i="21"/>
  <c r="AN152" i="21"/>
  <c r="AO152" i="21"/>
  <c r="AN153" i="21"/>
  <c r="AO153" i="21"/>
  <c r="AN154" i="21"/>
  <c r="AO154" i="21"/>
  <c r="AN155" i="21"/>
  <c r="AO155" i="21"/>
  <c r="AN156" i="21"/>
  <c r="AO156" i="21"/>
  <c r="AN157" i="21"/>
  <c r="AO157" i="21"/>
  <c r="AN158" i="21"/>
  <c r="AO158" i="21"/>
  <c r="AN159" i="21"/>
  <c r="AO159" i="21"/>
  <c r="AN160" i="21"/>
  <c r="AO160" i="21"/>
  <c r="AN161" i="21"/>
  <c r="AO161" i="21"/>
  <c r="AN162" i="21"/>
  <c r="AO162" i="21"/>
  <c r="AN163" i="21"/>
  <c r="AO163" i="21"/>
  <c r="AN164" i="21"/>
  <c r="AO164" i="21"/>
  <c r="AN165" i="21"/>
  <c r="AO165" i="21"/>
  <c r="AN166" i="21"/>
  <c r="AO166" i="21"/>
  <c r="AN167" i="21"/>
  <c r="AO167" i="21"/>
  <c r="AN168" i="21"/>
  <c r="AO168" i="21"/>
  <c r="AN169" i="21"/>
  <c r="AO169" i="21"/>
  <c r="AN170" i="21"/>
  <c r="AO170" i="21"/>
  <c r="AN171" i="21"/>
  <c r="AO171" i="21"/>
  <c r="AN172" i="21"/>
  <c r="AO172" i="21"/>
  <c r="AN173" i="21"/>
  <c r="AO173" i="21"/>
  <c r="AN174" i="21"/>
  <c r="AO174" i="21"/>
  <c r="AN175" i="21"/>
  <c r="AO175" i="21"/>
  <c r="AN176" i="21"/>
  <c r="AO176" i="21"/>
  <c r="AN177" i="21"/>
  <c r="AO177" i="21"/>
  <c r="AN178" i="21"/>
  <c r="AO178" i="21"/>
  <c r="AN179" i="21"/>
  <c r="AO179" i="21"/>
  <c r="AN180" i="21"/>
  <c r="AO180" i="21"/>
  <c r="AN181" i="21"/>
  <c r="AO181" i="21"/>
  <c r="AN182" i="21"/>
  <c r="AO182" i="21"/>
  <c r="AN183" i="21"/>
  <c r="AO183" i="21"/>
  <c r="AN184" i="21"/>
  <c r="AO184" i="21"/>
  <c r="AN185" i="21"/>
  <c r="AO185" i="21"/>
  <c r="AN186" i="21"/>
  <c r="AO186" i="21"/>
  <c r="AN187" i="21"/>
  <c r="AO187" i="21"/>
  <c r="AN188" i="21"/>
  <c r="AO188" i="21"/>
  <c r="AN189" i="21"/>
  <c r="AO189" i="21"/>
  <c r="AN190" i="21"/>
  <c r="AO190" i="21"/>
  <c r="AN191" i="21"/>
  <c r="AO191" i="21"/>
  <c r="AN192" i="21"/>
  <c r="AO192" i="21"/>
  <c r="AN193" i="21"/>
  <c r="AO193" i="21"/>
  <c r="AN194" i="21"/>
  <c r="AO194" i="21"/>
  <c r="AN195" i="21"/>
  <c r="AO195" i="21"/>
  <c r="AN196" i="21"/>
  <c r="AO196" i="21"/>
  <c r="AN197" i="21"/>
  <c r="AO197" i="21"/>
  <c r="AN198" i="21"/>
  <c r="AO198" i="21"/>
  <c r="AN199" i="21"/>
  <c r="AO199" i="21"/>
  <c r="AN200" i="21"/>
  <c r="AO200" i="21"/>
  <c r="AN201" i="21"/>
  <c r="AO201" i="21"/>
  <c r="AN202" i="21"/>
  <c r="AO202" i="21"/>
  <c r="AN203" i="21"/>
  <c r="AO203" i="21"/>
  <c r="AN204" i="21"/>
  <c r="AO204" i="21"/>
  <c r="AN205" i="21"/>
  <c r="AO205" i="21"/>
  <c r="AN206" i="21"/>
  <c r="AO206" i="21"/>
  <c r="AN207" i="21"/>
  <c r="AO207" i="21"/>
  <c r="AN208" i="21"/>
  <c r="AO208" i="21"/>
  <c r="AN209" i="21"/>
  <c r="AO209" i="21"/>
  <c r="AN210" i="21"/>
  <c r="AO210" i="21"/>
  <c r="AN211" i="21"/>
  <c r="AO211" i="21"/>
  <c r="AN212" i="21"/>
  <c r="AO212" i="21"/>
  <c r="AN213" i="21"/>
  <c r="AO213" i="21"/>
  <c r="AN214" i="21"/>
  <c r="AO214" i="21"/>
  <c r="AN215" i="21"/>
  <c r="AO215" i="21"/>
  <c r="AN216" i="21"/>
  <c r="AO216" i="21"/>
  <c r="AN217" i="21"/>
  <c r="AO217" i="21"/>
  <c r="AN218" i="21"/>
  <c r="AO218" i="21"/>
  <c r="AN219" i="21"/>
  <c r="AO219" i="21"/>
  <c r="AN220" i="21"/>
  <c r="AO220" i="21"/>
  <c r="AN221" i="21"/>
  <c r="AO221" i="21"/>
  <c r="AN222" i="21"/>
  <c r="AO222" i="21"/>
  <c r="AN223" i="21"/>
  <c r="AO223" i="21"/>
  <c r="AN224" i="21"/>
  <c r="AO224" i="21"/>
  <c r="AN225" i="21"/>
  <c r="AO225" i="21"/>
  <c r="AN226" i="21"/>
  <c r="AO226" i="21"/>
  <c r="AN227" i="21"/>
  <c r="AO227" i="21"/>
  <c r="AN228" i="21"/>
  <c r="AO228" i="21"/>
  <c r="AN229" i="21"/>
  <c r="AO229" i="21"/>
  <c r="AN230" i="21"/>
  <c r="AO230" i="21"/>
  <c r="AN231" i="21"/>
  <c r="AO231" i="21"/>
  <c r="AN232" i="21"/>
  <c r="AO232" i="21"/>
  <c r="AN233" i="21"/>
  <c r="AO233" i="21"/>
  <c r="AN234" i="21"/>
  <c r="AO234" i="21"/>
  <c r="AN235" i="21"/>
  <c r="AO235" i="21"/>
  <c r="AN236" i="21"/>
  <c r="AO236" i="21"/>
  <c r="AN237" i="21"/>
  <c r="AO237" i="21"/>
  <c r="AN238" i="21"/>
  <c r="AO238" i="21"/>
  <c r="AN239" i="21"/>
  <c r="AO239" i="21"/>
  <c r="AN240" i="21"/>
  <c r="AO240" i="21"/>
  <c r="AN241" i="21"/>
  <c r="AO241" i="21"/>
  <c r="AN242" i="21"/>
  <c r="AO242" i="21"/>
  <c r="AN243" i="21"/>
  <c r="AO243" i="21"/>
  <c r="AN244" i="21"/>
  <c r="AO244" i="21"/>
  <c r="AN245" i="21"/>
  <c r="AO245" i="21"/>
  <c r="AN246" i="21"/>
  <c r="AO246" i="21"/>
  <c r="AN247" i="21"/>
  <c r="AO247" i="21"/>
  <c r="AN248" i="21"/>
  <c r="AO248" i="21"/>
  <c r="AN249" i="21"/>
  <c r="AO249" i="21"/>
  <c r="AN250" i="21"/>
  <c r="AO250" i="21"/>
  <c r="AN251" i="21"/>
  <c r="AO251" i="21"/>
  <c r="AN252" i="21"/>
  <c r="AO252" i="21"/>
  <c r="AN253" i="21"/>
  <c r="AO253" i="21"/>
  <c r="AN254" i="21"/>
  <c r="AO254" i="21"/>
  <c r="AN255" i="21"/>
  <c r="AO255" i="21"/>
  <c r="AN256" i="21"/>
  <c r="AO256" i="21"/>
  <c r="AN257" i="21"/>
  <c r="AO257" i="21"/>
  <c r="AN258" i="21"/>
  <c r="AO258" i="21"/>
  <c r="AN259" i="21"/>
  <c r="AO259" i="21"/>
  <c r="AN260" i="21"/>
  <c r="AO260" i="21"/>
  <c r="AN261" i="21"/>
  <c r="AO261" i="21"/>
  <c r="AN262" i="21"/>
  <c r="AO262" i="21"/>
  <c r="AN263" i="21"/>
  <c r="AO263" i="21"/>
  <c r="AN264" i="21"/>
  <c r="AO264" i="21"/>
  <c r="AN265" i="21"/>
  <c r="AO265" i="21"/>
  <c r="AN266" i="21"/>
  <c r="AO266" i="21"/>
  <c r="AN267" i="21"/>
  <c r="AO267" i="21"/>
  <c r="AP11" i="21"/>
  <c r="AP12" i="21"/>
  <c r="AP13" i="21"/>
  <c r="AP14" i="21"/>
  <c r="AP15" i="21"/>
  <c r="AP16" i="21"/>
  <c r="AP17" i="21"/>
  <c r="AP18" i="21"/>
  <c r="AP19" i="21"/>
  <c r="AP20" i="21"/>
  <c r="AP21" i="21"/>
  <c r="AP22" i="21"/>
  <c r="AP23" i="21"/>
  <c r="AP24" i="21"/>
  <c r="AP25" i="21"/>
  <c r="AP26" i="21"/>
  <c r="AP27" i="21"/>
  <c r="AP28" i="21"/>
  <c r="AP29" i="21"/>
  <c r="AP30" i="21"/>
  <c r="AP31" i="21"/>
  <c r="AP32" i="21"/>
  <c r="AP33" i="21"/>
  <c r="AP34" i="21"/>
  <c r="AP35" i="21"/>
  <c r="AP36" i="21"/>
  <c r="AP37" i="21"/>
  <c r="AP38" i="21"/>
  <c r="AP39" i="21"/>
  <c r="AP40" i="21"/>
  <c r="AP41" i="21"/>
  <c r="AP42" i="21"/>
  <c r="AP43" i="21"/>
  <c r="AP44" i="21"/>
  <c r="AP45" i="21"/>
  <c r="AP46" i="21"/>
  <c r="AP47" i="21"/>
  <c r="AP48" i="21"/>
  <c r="AP49" i="21"/>
  <c r="AP50" i="21"/>
  <c r="AP51" i="21"/>
  <c r="AP52" i="21"/>
  <c r="AP53" i="21"/>
  <c r="AP54" i="21"/>
  <c r="AP55" i="21"/>
  <c r="AP56" i="21"/>
  <c r="AP57" i="21"/>
  <c r="AP58" i="21"/>
  <c r="AP59" i="21"/>
  <c r="AP60" i="21"/>
  <c r="AP61" i="21"/>
  <c r="AP62" i="21"/>
  <c r="AP63" i="21"/>
  <c r="AP64" i="21"/>
  <c r="AP65" i="21"/>
  <c r="AP66" i="21"/>
  <c r="AP67" i="21"/>
  <c r="AP68" i="21"/>
  <c r="AP69" i="21"/>
  <c r="AP70" i="21"/>
  <c r="AP71" i="21"/>
  <c r="AP72" i="21"/>
  <c r="AP73" i="21"/>
  <c r="AP74" i="21"/>
  <c r="AP75" i="21"/>
  <c r="AP76" i="21"/>
  <c r="AP77" i="21"/>
  <c r="AP78" i="21"/>
  <c r="AP79" i="21"/>
  <c r="AP80" i="21"/>
  <c r="AP81" i="21"/>
  <c r="AP82" i="21"/>
  <c r="AP83" i="21"/>
  <c r="AP84" i="21"/>
  <c r="AP85" i="21"/>
  <c r="AP86" i="21"/>
  <c r="AP87" i="21"/>
  <c r="AP88" i="21"/>
  <c r="AP89" i="21"/>
  <c r="AP90" i="21"/>
  <c r="AP91" i="21"/>
  <c r="AP92" i="21"/>
  <c r="AP93" i="21"/>
  <c r="AP94" i="21"/>
  <c r="AP95" i="21"/>
  <c r="AP96" i="21"/>
  <c r="AP97" i="21"/>
  <c r="AP98" i="21"/>
  <c r="AP99" i="21"/>
  <c r="AP100" i="21"/>
  <c r="AP101" i="21"/>
  <c r="AP102" i="21"/>
  <c r="AP103" i="21"/>
  <c r="AP104" i="21"/>
  <c r="AP105" i="21"/>
  <c r="AP106" i="21"/>
  <c r="AP107" i="21"/>
  <c r="AP108" i="21"/>
  <c r="AP109" i="21"/>
  <c r="AP110" i="21"/>
  <c r="AP111" i="21"/>
  <c r="AP112" i="21"/>
  <c r="AP113" i="21"/>
  <c r="AP114" i="21"/>
  <c r="AP115" i="21"/>
  <c r="AP116" i="21"/>
  <c r="AP117" i="21"/>
  <c r="AP118" i="21"/>
  <c r="AP119" i="21"/>
  <c r="AP120" i="21"/>
  <c r="AP121" i="21"/>
  <c r="AP122" i="21"/>
  <c r="AP123" i="21"/>
  <c r="AP124" i="21"/>
  <c r="AP125" i="21"/>
  <c r="AP126" i="21"/>
  <c r="AP127" i="21"/>
  <c r="AP128" i="21"/>
  <c r="AP129" i="21"/>
  <c r="AP130" i="21"/>
  <c r="AP131" i="21"/>
  <c r="AP132" i="21"/>
  <c r="AP133" i="21"/>
  <c r="AP134" i="21"/>
  <c r="AP135" i="21"/>
  <c r="AP136" i="21"/>
  <c r="AP137" i="21"/>
  <c r="AP138" i="21"/>
  <c r="AP139" i="21"/>
  <c r="AP140" i="21"/>
  <c r="AP141" i="21"/>
  <c r="AP142" i="21"/>
  <c r="AP143" i="21"/>
  <c r="AP144" i="21"/>
  <c r="AP145" i="21"/>
  <c r="AP146" i="21"/>
  <c r="AP147" i="21"/>
  <c r="AP148" i="21"/>
  <c r="AP149" i="21"/>
  <c r="AP150" i="21"/>
  <c r="AP151" i="21"/>
  <c r="AP152" i="21"/>
  <c r="AP153" i="21"/>
  <c r="AP154" i="21"/>
  <c r="AP155" i="21"/>
  <c r="AP156" i="21"/>
  <c r="AP157" i="21"/>
  <c r="AP158" i="21"/>
  <c r="AP159" i="21"/>
  <c r="AP160" i="21"/>
  <c r="AP161" i="21"/>
  <c r="AP162" i="21"/>
  <c r="AP163" i="21"/>
  <c r="AP164" i="21"/>
  <c r="AP165" i="21"/>
  <c r="AP166" i="21"/>
  <c r="AP167" i="21"/>
  <c r="AP168" i="21"/>
  <c r="AP169" i="21"/>
  <c r="AP170" i="21"/>
  <c r="AP171" i="21"/>
  <c r="AP172" i="21"/>
  <c r="AP173" i="21"/>
  <c r="AP174" i="21"/>
  <c r="AP175" i="21"/>
  <c r="AP176" i="21"/>
  <c r="AP177" i="21"/>
  <c r="AP178" i="21"/>
  <c r="AP179" i="21"/>
  <c r="AP180" i="21"/>
  <c r="AP181" i="21"/>
  <c r="AP182" i="21"/>
  <c r="AP183" i="21"/>
  <c r="AP184" i="21"/>
  <c r="AP185" i="21"/>
  <c r="AP186" i="21"/>
  <c r="AP187" i="21"/>
  <c r="AP188" i="21"/>
  <c r="AP189" i="21"/>
  <c r="AP190" i="21"/>
  <c r="AP191" i="21"/>
  <c r="AP192" i="21"/>
  <c r="AP193" i="21"/>
  <c r="AP194" i="21"/>
  <c r="AP195" i="21"/>
  <c r="AP196" i="21"/>
  <c r="AP197" i="21"/>
  <c r="AP198" i="21"/>
  <c r="AP199" i="21"/>
  <c r="AP200" i="21"/>
  <c r="AP201" i="21"/>
  <c r="AP202" i="21"/>
  <c r="AP203" i="21"/>
  <c r="AP204" i="21"/>
  <c r="AP205" i="21"/>
  <c r="AP206" i="21"/>
  <c r="AP207" i="21"/>
  <c r="AP208" i="21"/>
  <c r="AP209" i="21"/>
  <c r="AP210" i="21"/>
  <c r="AP211" i="21"/>
  <c r="AP212" i="21"/>
  <c r="AP213" i="21"/>
  <c r="AP214" i="21"/>
  <c r="AP215" i="21"/>
  <c r="AP216" i="21"/>
  <c r="AP217" i="21"/>
  <c r="AP218" i="21"/>
  <c r="AP219" i="21"/>
  <c r="AP220" i="21"/>
  <c r="AP221" i="21"/>
  <c r="AP222" i="21"/>
  <c r="AP223" i="21"/>
  <c r="AP224" i="21"/>
  <c r="AP225" i="21"/>
  <c r="AP226" i="21"/>
  <c r="AP227" i="21"/>
  <c r="AP228" i="21"/>
  <c r="AP229" i="21"/>
  <c r="AP230" i="21"/>
  <c r="AP231" i="21"/>
  <c r="AP232" i="21"/>
  <c r="AP233" i="21"/>
  <c r="AP234" i="21"/>
  <c r="AP235" i="21"/>
  <c r="AP236" i="21"/>
  <c r="AP237" i="21"/>
  <c r="AP238" i="21"/>
  <c r="AP239" i="21"/>
  <c r="AP240" i="21"/>
  <c r="AP241" i="21"/>
  <c r="AP242" i="21"/>
  <c r="AP243" i="21"/>
  <c r="AP244" i="21"/>
  <c r="AP245" i="21"/>
  <c r="AP246" i="21"/>
  <c r="AP247" i="21"/>
  <c r="AP248" i="21"/>
  <c r="AP249" i="21"/>
  <c r="AP250" i="21"/>
  <c r="AP251" i="21"/>
  <c r="AP252" i="21"/>
  <c r="AP253" i="21"/>
  <c r="AP254" i="21"/>
  <c r="AP255" i="21"/>
  <c r="AP256" i="21"/>
  <c r="AP257" i="21"/>
  <c r="AP258" i="21"/>
  <c r="AP259" i="21"/>
  <c r="AP260" i="21"/>
  <c r="AP261" i="21"/>
  <c r="AP262" i="21"/>
  <c r="AP263" i="21"/>
  <c r="AP264" i="21"/>
  <c r="AP265" i="21"/>
  <c r="AP266" i="21"/>
  <c r="AP267" i="21"/>
  <c r="AX10" i="21"/>
  <c r="AI11" i="21"/>
  <c r="AK11" i="21"/>
  <c r="AM11" i="21"/>
  <c r="AR11" i="21"/>
  <c r="AT11" i="21"/>
  <c r="AV11" i="21"/>
  <c r="AW11" i="21"/>
  <c r="AX11" i="21"/>
  <c r="AI12" i="21"/>
  <c r="AK12" i="21"/>
  <c r="AM12" i="21"/>
  <c r="AR12" i="21"/>
  <c r="AT12" i="21"/>
  <c r="AV12" i="21"/>
  <c r="AW12" i="21"/>
  <c r="AX12" i="21"/>
  <c r="AI13" i="21"/>
  <c r="AK13" i="21"/>
  <c r="AM13" i="21"/>
  <c r="AR13" i="21"/>
  <c r="AT13" i="21"/>
  <c r="AV13" i="21"/>
  <c r="AW13" i="21"/>
  <c r="AX13" i="21"/>
  <c r="AI14" i="21"/>
  <c r="AK14" i="21"/>
  <c r="AM14" i="21"/>
  <c r="AR14" i="21"/>
  <c r="AT14" i="21"/>
  <c r="AV14" i="21"/>
  <c r="AW14" i="21"/>
  <c r="AX14" i="21"/>
  <c r="AI15" i="21"/>
  <c r="AK15" i="21"/>
  <c r="AM15" i="21"/>
  <c r="AR15" i="21"/>
  <c r="AT15" i="21"/>
  <c r="AV15" i="21"/>
  <c r="AW15" i="21"/>
  <c r="AX15" i="21"/>
  <c r="AI16" i="21"/>
  <c r="AK16" i="21"/>
  <c r="AM16" i="21"/>
  <c r="AR16" i="21"/>
  <c r="AT16" i="21"/>
  <c r="AV16" i="21"/>
  <c r="AW16" i="21"/>
  <c r="AX16" i="21"/>
  <c r="AI17" i="21"/>
  <c r="AK17" i="21"/>
  <c r="AM17" i="21"/>
  <c r="AR17" i="21"/>
  <c r="AT17" i="21"/>
  <c r="AV17" i="21"/>
  <c r="AW17" i="21"/>
  <c r="AX17" i="21"/>
  <c r="AI18" i="21"/>
  <c r="AK18" i="21"/>
  <c r="AM18" i="21"/>
  <c r="AR18" i="21"/>
  <c r="AT18" i="21"/>
  <c r="AV18" i="21"/>
  <c r="AW18" i="21"/>
  <c r="AX18" i="21"/>
  <c r="AI19" i="21"/>
  <c r="AK19" i="21"/>
  <c r="AM19" i="21"/>
  <c r="AR19" i="21"/>
  <c r="AT19" i="21"/>
  <c r="AV19" i="21"/>
  <c r="AW19" i="21"/>
  <c r="AX19" i="21"/>
  <c r="AI20" i="21"/>
  <c r="AK20" i="21"/>
  <c r="AM20" i="21"/>
  <c r="AR20" i="21"/>
  <c r="AT20" i="21"/>
  <c r="AV20" i="21"/>
  <c r="AW20" i="21"/>
  <c r="AX20" i="21"/>
  <c r="AI21" i="21"/>
  <c r="AK21" i="21"/>
  <c r="AM21" i="21"/>
  <c r="AR21" i="21"/>
  <c r="AT21" i="21"/>
  <c r="AV21" i="21"/>
  <c r="AW21" i="21"/>
  <c r="AX21" i="21"/>
  <c r="AI22" i="21"/>
  <c r="AK22" i="21"/>
  <c r="AM22" i="21"/>
  <c r="AR22" i="21"/>
  <c r="AT22" i="21"/>
  <c r="AV22" i="21"/>
  <c r="AW22" i="21"/>
  <c r="AX22" i="21"/>
  <c r="AI23" i="21"/>
  <c r="AK23" i="21"/>
  <c r="AM23" i="21"/>
  <c r="AR23" i="21"/>
  <c r="AT23" i="21"/>
  <c r="AV23" i="21"/>
  <c r="AW23" i="21"/>
  <c r="AX23" i="21"/>
  <c r="AI24" i="21"/>
  <c r="AK24" i="21"/>
  <c r="AM24" i="21"/>
  <c r="AR24" i="21"/>
  <c r="AT24" i="21"/>
  <c r="AV24" i="21"/>
  <c r="AW24" i="21"/>
  <c r="AX24" i="21"/>
  <c r="AI25" i="21"/>
  <c r="AK25" i="21"/>
  <c r="AM25" i="21"/>
  <c r="AR25" i="21"/>
  <c r="AT25" i="21"/>
  <c r="AV25" i="21"/>
  <c r="AW25" i="21"/>
  <c r="AX25" i="21"/>
  <c r="AI26" i="21"/>
  <c r="AK26" i="21"/>
  <c r="AM26" i="21"/>
  <c r="AR26" i="21"/>
  <c r="AT26" i="21"/>
  <c r="AV26" i="21"/>
  <c r="AW26" i="21"/>
  <c r="AX26" i="21"/>
  <c r="AI27" i="21"/>
  <c r="AK27" i="21"/>
  <c r="AM27" i="21"/>
  <c r="AR27" i="21"/>
  <c r="AT27" i="21"/>
  <c r="AV27" i="21"/>
  <c r="AW27" i="21"/>
  <c r="AX27" i="21"/>
  <c r="AI28" i="21"/>
  <c r="AK28" i="21"/>
  <c r="AM28" i="21"/>
  <c r="AR28" i="21"/>
  <c r="AT28" i="21"/>
  <c r="AV28" i="21"/>
  <c r="AW28" i="21"/>
  <c r="AX28" i="21"/>
  <c r="AI29" i="21"/>
  <c r="AK29" i="21"/>
  <c r="AM29" i="21"/>
  <c r="AR29" i="21"/>
  <c r="AT29" i="21"/>
  <c r="AV29" i="21"/>
  <c r="AW29" i="21"/>
  <c r="AX29" i="21"/>
  <c r="AI30" i="21"/>
  <c r="AK30" i="21"/>
  <c r="AM30" i="21"/>
  <c r="AR30" i="21"/>
  <c r="AT30" i="21"/>
  <c r="AV30" i="21"/>
  <c r="AW30" i="21"/>
  <c r="AX30" i="21"/>
  <c r="AI31" i="21"/>
  <c r="AK31" i="21"/>
  <c r="AM31" i="21"/>
  <c r="AR31" i="21"/>
  <c r="AT31" i="21"/>
  <c r="AV31" i="21"/>
  <c r="AW31" i="21"/>
  <c r="AX31" i="21"/>
  <c r="AI32" i="21"/>
  <c r="AK32" i="21"/>
  <c r="AM32" i="21"/>
  <c r="AR32" i="21"/>
  <c r="AT32" i="21"/>
  <c r="AV32" i="21"/>
  <c r="AW32" i="21"/>
  <c r="AX32" i="21"/>
  <c r="AI33" i="21"/>
  <c r="AK33" i="21"/>
  <c r="AM33" i="21"/>
  <c r="AR33" i="21"/>
  <c r="AT33" i="21"/>
  <c r="AV33" i="21"/>
  <c r="AW33" i="21"/>
  <c r="AX33" i="21"/>
  <c r="AI34" i="21"/>
  <c r="AK34" i="21"/>
  <c r="AM34" i="21"/>
  <c r="AR34" i="21"/>
  <c r="AT34" i="21"/>
  <c r="AV34" i="21"/>
  <c r="AW34" i="21"/>
  <c r="AX34" i="21"/>
  <c r="AI35" i="21"/>
  <c r="AK35" i="21"/>
  <c r="AM35" i="21"/>
  <c r="AR35" i="21"/>
  <c r="AT35" i="21"/>
  <c r="AV35" i="21"/>
  <c r="AW35" i="21"/>
  <c r="AX35" i="21"/>
  <c r="AI36" i="21"/>
  <c r="AK36" i="21"/>
  <c r="AM36" i="21"/>
  <c r="AR36" i="21"/>
  <c r="AT36" i="21"/>
  <c r="AV36" i="21"/>
  <c r="AW36" i="21"/>
  <c r="AX36" i="21"/>
  <c r="AI37" i="21"/>
  <c r="AK37" i="21"/>
  <c r="AM37" i="21"/>
  <c r="AR37" i="21"/>
  <c r="AT37" i="21"/>
  <c r="AV37" i="21"/>
  <c r="AW37" i="21"/>
  <c r="AX37" i="21"/>
  <c r="AI38" i="21"/>
  <c r="AK38" i="21"/>
  <c r="AM38" i="21"/>
  <c r="AR38" i="21"/>
  <c r="AT38" i="21"/>
  <c r="AV38" i="21"/>
  <c r="AW38" i="21"/>
  <c r="AX38" i="21"/>
  <c r="AI39" i="21"/>
  <c r="AK39" i="21"/>
  <c r="AM39" i="21"/>
  <c r="AR39" i="21"/>
  <c r="AT39" i="21"/>
  <c r="AV39" i="21"/>
  <c r="AW39" i="21"/>
  <c r="AX39" i="21"/>
  <c r="AI40" i="21"/>
  <c r="AK40" i="21"/>
  <c r="AM40" i="21"/>
  <c r="AR40" i="21"/>
  <c r="AT40" i="21"/>
  <c r="AV40" i="21"/>
  <c r="AW40" i="21"/>
  <c r="AX40" i="21"/>
  <c r="AI41" i="21"/>
  <c r="AK41" i="21"/>
  <c r="AM41" i="21"/>
  <c r="AR41" i="21"/>
  <c r="AT41" i="21"/>
  <c r="AV41" i="21"/>
  <c r="AW41" i="21"/>
  <c r="AX41" i="21"/>
  <c r="AI42" i="21"/>
  <c r="AK42" i="21"/>
  <c r="AM42" i="21"/>
  <c r="AR42" i="21"/>
  <c r="AT42" i="21"/>
  <c r="AV42" i="21"/>
  <c r="AW42" i="21"/>
  <c r="AX42" i="21"/>
  <c r="AI43" i="21"/>
  <c r="AK43" i="21"/>
  <c r="AM43" i="21"/>
  <c r="AR43" i="21"/>
  <c r="AT43" i="21"/>
  <c r="AV43" i="21"/>
  <c r="AW43" i="21"/>
  <c r="AX43" i="21"/>
  <c r="AI44" i="21"/>
  <c r="AK44" i="21"/>
  <c r="AM44" i="21"/>
  <c r="AR44" i="21"/>
  <c r="AT44" i="21"/>
  <c r="AV44" i="21"/>
  <c r="AW44" i="21"/>
  <c r="AX44" i="21"/>
  <c r="AI45" i="21"/>
  <c r="AK45" i="21"/>
  <c r="AM45" i="21"/>
  <c r="AR45" i="21"/>
  <c r="AT45" i="21"/>
  <c r="AV45" i="21"/>
  <c r="AW45" i="21"/>
  <c r="AX45" i="21"/>
  <c r="AI46" i="21"/>
  <c r="AK46" i="21"/>
  <c r="AM46" i="21"/>
  <c r="AR46" i="21"/>
  <c r="AT46" i="21"/>
  <c r="AV46" i="21"/>
  <c r="AW46" i="21"/>
  <c r="AX46" i="21"/>
  <c r="AI47" i="21"/>
  <c r="AK47" i="21"/>
  <c r="AM47" i="21"/>
  <c r="AR47" i="21"/>
  <c r="AT47" i="21"/>
  <c r="AV47" i="21"/>
  <c r="AW47" i="21"/>
  <c r="AX47" i="21"/>
  <c r="AI48" i="21"/>
  <c r="AK48" i="21"/>
  <c r="AM48" i="21"/>
  <c r="AR48" i="21"/>
  <c r="AT48" i="21"/>
  <c r="AV48" i="21"/>
  <c r="AW48" i="21"/>
  <c r="AX48" i="21"/>
  <c r="AI49" i="21"/>
  <c r="AK49" i="21"/>
  <c r="AM49" i="21"/>
  <c r="AR49" i="21"/>
  <c r="AT49" i="21"/>
  <c r="AV49" i="21"/>
  <c r="AW49" i="21"/>
  <c r="AX49" i="21"/>
  <c r="AI50" i="21"/>
  <c r="AK50" i="21"/>
  <c r="AM50" i="21"/>
  <c r="AR50" i="21"/>
  <c r="AT50" i="21"/>
  <c r="AV50" i="21"/>
  <c r="AW50" i="21"/>
  <c r="AX50" i="21"/>
  <c r="AI51" i="21"/>
  <c r="AK51" i="21"/>
  <c r="AM51" i="21"/>
  <c r="AR51" i="21"/>
  <c r="AT51" i="21"/>
  <c r="AV51" i="21"/>
  <c r="AW51" i="21"/>
  <c r="AX51" i="21"/>
  <c r="AI52" i="21"/>
  <c r="AK52" i="21"/>
  <c r="AM52" i="21"/>
  <c r="AR52" i="21"/>
  <c r="AT52" i="21"/>
  <c r="AV52" i="21"/>
  <c r="AW52" i="21"/>
  <c r="AX52" i="21"/>
  <c r="AI53" i="21"/>
  <c r="AK53" i="21"/>
  <c r="AM53" i="21"/>
  <c r="AR53" i="21"/>
  <c r="AT53" i="21"/>
  <c r="AV53" i="21"/>
  <c r="AW53" i="21"/>
  <c r="AX53" i="21"/>
  <c r="AI54" i="21"/>
  <c r="AK54" i="21"/>
  <c r="AM54" i="21"/>
  <c r="AR54" i="21"/>
  <c r="AT54" i="21"/>
  <c r="AV54" i="21"/>
  <c r="AW54" i="21"/>
  <c r="AX54" i="21"/>
  <c r="AI55" i="21"/>
  <c r="AK55" i="21"/>
  <c r="AM55" i="21"/>
  <c r="AR55" i="21"/>
  <c r="AT55" i="21"/>
  <c r="AV55" i="21"/>
  <c r="AW55" i="21"/>
  <c r="AX55" i="21"/>
  <c r="AI56" i="21"/>
  <c r="AK56" i="21"/>
  <c r="AM56" i="21"/>
  <c r="AR56" i="21"/>
  <c r="AT56" i="21"/>
  <c r="AV56" i="21"/>
  <c r="AW56" i="21"/>
  <c r="AX56" i="21"/>
  <c r="AI57" i="21"/>
  <c r="AK57" i="21"/>
  <c r="AM57" i="21"/>
  <c r="AR57" i="21"/>
  <c r="AT57" i="21"/>
  <c r="AV57" i="21"/>
  <c r="AW57" i="21"/>
  <c r="AX57" i="21"/>
  <c r="AI58" i="21"/>
  <c r="AK58" i="21"/>
  <c r="AM58" i="21"/>
  <c r="AR58" i="21"/>
  <c r="AT58" i="21"/>
  <c r="AV58" i="21"/>
  <c r="AW58" i="21"/>
  <c r="AX58" i="21"/>
  <c r="AI59" i="21"/>
  <c r="AK59" i="21"/>
  <c r="AM59" i="21"/>
  <c r="AR59" i="21"/>
  <c r="AT59" i="21"/>
  <c r="AV59" i="21"/>
  <c r="AW59" i="21"/>
  <c r="AX59" i="21"/>
  <c r="AI60" i="21"/>
  <c r="AK60" i="21"/>
  <c r="AM60" i="21"/>
  <c r="AR60" i="21"/>
  <c r="AT60" i="21"/>
  <c r="AV60" i="21"/>
  <c r="AW60" i="21"/>
  <c r="AX60" i="21"/>
  <c r="AI61" i="21"/>
  <c r="AK61" i="21"/>
  <c r="AM61" i="21"/>
  <c r="AR61" i="21"/>
  <c r="AT61" i="21"/>
  <c r="AV61" i="21"/>
  <c r="AW61" i="21"/>
  <c r="AX61" i="21"/>
  <c r="AI62" i="21"/>
  <c r="AK62" i="21"/>
  <c r="AM62" i="21"/>
  <c r="AR62" i="21"/>
  <c r="AT62" i="21"/>
  <c r="AV62" i="21"/>
  <c r="AW62" i="21"/>
  <c r="AX62" i="21"/>
  <c r="AI63" i="21"/>
  <c r="AK63" i="21"/>
  <c r="AM63" i="21"/>
  <c r="AR63" i="21"/>
  <c r="AT63" i="21"/>
  <c r="AV63" i="21"/>
  <c r="AW63" i="21"/>
  <c r="AX63" i="21"/>
  <c r="AI64" i="21"/>
  <c r="AK64" i="21"/>
  <c r="AM64" i="21"/>
  <c r="AR64" i="21"/>
  <c r="AT64" i="21"/>
  <c r="AV64" i="21"/>
  <c r="AW64" i="21"/>
  <c r="AX64" i="21"/>
  <c r="AI65" i="21"/>
  <c r="AK65" i="21"/>
  <c r="AM65" i="21"/>
  <c r="AR65" i="21"/>
  <c r="AT65" i="21"/>
  <c r="AV65" i="21"/>
  <c r="AW65" i="21"/>
  <c r="AX65" i="21"/>
  <c r="AI66" i="21"/>
  <c r="AK66" i="21"/>
  <c r="AM66" i="21"/>
  <c r="AR66" i="21"/>
  <c r="AT66" i="21"/>
  <c r="AV66" i="21"/>
  <c r="AW66" i="21"/>
  <c r="AX66" i="21"/>
  <c r="AI67" i="21"/>
  <c r="AK67" i="21"/>
  <c r="AM67" i="21"/>
  <c r="AR67" i="21"/>
  <c r="AT67" i="21"/>
  <c r="AV67" i="21"/>
  <c r="AW67" i="21"/>
  <c r="AX67" i="21"/>
  <c r="AI68" i="21"/>
  <c r="AK68" i="21"/>
  <c r="AM68" i="21"/>
  <c r="AR68" i="21"/>
  <c r="AT68" i="21"/>
  <c r="AV68" i="21"/>
  <c r="AW68" i="21"/>
  <c r="AX68" i="21"/>
  <c r="AI69" i="21"/>
  <c r="AK69" i="21"/>
  <c r="AM69" i="21"/>
  <c r="AR69" i="21"/>
  <c r="AT69" i="21"/>
  <c r="AV69" i="21"/>
  <c r="AW69" i="21"/>
  <c r="AX69" i="21"/>
  <c r="AI70" i="21"/>
  <c r="AK70" i="21"/>
  <c r="AM70" i="21"/>
  <c r="AR70" i="21"/>
  <c r="AT70" i="21"/>
  <c r="AV70" i="21"/>
  <c r="AW70" i="21"/>
  <c r="AX70" i="21"/>
  <c r="AI71" i="21"/>
  <c r="AK71" i="21"/>
  <c r="AM71" i="21"/>
  <c r="AR71" i="21"/>
  <c r="AT71" i="21"/>
  <c r="AV71" i="21"/>
  <c r="AW71" i="21"/>
  <c r="AX71" i="21"/>
  <c r="AI72" i="21"/>
  <c r="AK72" i="21"/>
  <c r="AM72" i="21"/>
  <c r="AR72" i="21"/>
  <c r="AT72" i="21"/>
  <c r="AV72" i="21"/>
  <c r="AW72" i="21"/>
  <c r="AX72" i="21"/>
  <c r="AI73" i="21"/>
  <c r="AK73" i="21"/>
  <c r="AM73" i="21"/>
  <c r="AR73" i="21"/>
  <c r="AT73" i="21"/>
  <c r="AV73" i="21"/>
  <c r="AW73" i="21"/>
  <c r="AX73" i="21"/>
  <c r="AI74" i="21"/>
  <c r="AK74" i="21"/>
  <c r="AM74" i="21"/>
  <c r="AR74" i="21"/>
  <c r="AT74" i="21"/>
  <c r="AV74" i="21"/>
  <c r="AW74" i="21"/>
  <c r="AX74" i="21"/>
  <c r="AI75" i="21"/>
  <c r="AK75" i="21"/>
  <c r="AM75" i="21"/>
  <c r="AR75" i="21"/>
  <c r="AT75" i="21"/>
  <c r="AV75" i="21"/>
  <c r="AW75" i="21"/>
  <c r="AX75" i="21"/>
  <c r="AI76" i="21"/>
  <c r="AK76" i="21"/>
  <c r="AM76" i="21"/>
  <c r="AR76" i="21"/>
  <c r="AT76" i="21"/>
  <c r="AV76" i="21"/>
  <c r="AW76" i="21"/>
  <c r="AX76" i="21"/>
  <c r="AI77" i="21"/>
  <c r="AK77" i="21"/>
  <c r="AM77" i="21"/>
  <c r="AR77" i="21"/>
  <c r="AT77" i="21"/>
  <c r="AV77" i="21"/>
  <c r="AW77" i="21"/>
  <c r="AX77" i="21"/>
  <c r="AI78" i="21"/>
  <c r="AK78" i="21"/>
  <c r="AM78" i="21"/>
  <c r="AR78" i="21"/>
  <c r="AT78" i="21"/>
  <c r="AV78" i="21"/>
  <c r="AW78" i="21"/>
  <c r="AX78" i="21"/>
  <c r="AI79" i="21"/>
  <c r="AK79" i="21"/>
  <c r="AM79" i="21"/>
  <c r="AR79" i="21"/>
  <c r="AT79" i="21"/>
  <c r="AV79" i="21"/>
  <c r="AW79" i="21"/>
  <c r="AX79" i="21"/>
  <c r="AI80" i="21"/>
  <c r="AK80" i="21"/>
  <c r="AM80" i="21"/>
  <c r="AR80" i="21"/>
  <c r="AT80" i="21"/>
  <c r="AV80" i="21"/>
  <c r="AW80" i="21"/>
  <c r="AX80" i="21"/>
  <c r="AI81" i="21"/>
  <c r="AK81" i="21"/>
  <c r="AM81" i="21"/>
  <c r="AR81" i="21"/>
  <c r="AT81" i="21"/>
  <c r="AV81" i="21"/>
  <c r="AW81" i="21"/>
  <c r="AX81" i="21"/>
  <c r="AI82" i="21"/>
  <c r="AK82" i="21"/>
  <c r="AM82" i="21"/>
  <c r="AR82" i="21"/>
  <c r="AT82" i="21"/>
  <c r="AV82" i="21"/>
  <c r="AW82" i="21"/>
  <c r="AX82" i="21"/>
  <c r="AI83" i="21"/>
  <c r="AK83" i="21"/>
  <c r="AM83" i="21"/>
  <c r="AR83" i="21"/>
  <c r="AT83" i="21"/>
  <c r="AV83" i="21"/>
  <c r="AW83" i="21"/>
  <c r="AX83" i="21"/>
  <c r="AI84" i="21"/>
  <c r="AK84" i="21"/>
  <c r="AM84" i="21"/>
  <c r="AR84" i="21"/>
  <c r="AT84" i="21"/>
  <c r="AV84" i="21"/>
  <c r="AW84" i="21"/>
  <c r="AX84" i="21"/>
  <c r="AI85" i="21"/>
  <c r="AK85" i="21"/>
  <c r="AM85" i="21"/>
  <c r="AR85" i="21"/>
  <c r="AT85" i="21"/>
  <c r="AV85" i="21"/>
  <c r="AW85" i="21"/>
  <c r="AX85" i="21"/>
  <c r="AI86" i="21"/>
  <c r="AK86" i="21"/>
  <c r="AM86" i="21"/>
  <c r="AR86" i="21"/>
  <c r="AT86" i="21"/>
  <c r="AV86" i="21"/>
  <c r="AW86" i="21"/>
  <c r="AX86" i="21"/>
  <c r="AI87" i="21"/>
  <c r="AK87" i="21"/>
  <c r="AM87" i="21"/>
  <c r="AR87" i="21"/>
  <c r="AT87" i="21"/>
  <c r="AV87" i="21"/>
  <c r="AW87" i="21"/>
  <c r="AX87" i="21"/>
  <c r="AI88" i="21"/>
  <c r="AK88" i="21"/>
  <c r="AM88" i="21"/>
  <c r="AR88" i="21"/>
  <c r="AT88" i="21"/>
  <c r="AV88" i="21"/>
  <c r="AW88" i="21"/>
  <c r="AX88" i="21"/>
  <c r="AI89" i="21"/>
  <c r="AK89" i="21"/>
  <c r="AM89" i="21"/>
  <c r="AR89" i="21"/>
  <c r="AT89" i="21"/>
  <c r="AV89" i="21"/>
  <c r="AW89" i="21"/>
  <c r="AX89" i="21"/>
  <c r="AI90" i="21"/>
  <c r="AK90" i="21"/>
  <c r="AM90" i="21"/>
  <c r="AR90" i="21"/>
  <c r="AT90" i="21"/>
  <c r="AV90" i="21"/>
  <c r="AW90" i="21"/>
  <c r="AX90" i="21"/>
  <c r="AI91" i="21"/>
  <c r="AK91" i="21"/>
  <c r="AM91" i="21"/>
  <c r="AR91" i="21"/>
  <c r="AT91" i="21"/>
  <c r="AV91" i="21"/>
  <c r="AW91" i="21"/>
  <c r="AX91" i="21"/>
  <c r="AI92" i="21"/>
  <c r="AK92" i="21"/>
  <c r="AM92" i="21"/>
  <c r="AR92" i="21"/>
  <c r="AT92" i="21"/>
  <c r="AV92" i="21"/>
  <c r="AW92" i="21"/>
  <c r="AX92" i="21"/>
  <c r="AI93" i="21"/>
  <c r="AK93" i="21"/>
  <c r="AM93" i="21"/>
  <c r="AR93" i="21"/>
  <c r="AT93" i="21"/>
  <c r="AV93" i="21"/>
  <c r="AW93" i="21"/>
  <c r="AX93" i="21"/>
  <c r="AI94" i="21"/>
  <c r="AK94" i="21"/>
  <c r="AM94" i="21"/>
  <c r="AR94" i="21"/>
  <c r="AT94" i="21"/>
  <c r="AV94" i="21"/>
  <c r="AW94" i="21"/>
  <c r="AX94" i="21"/>
  <c r="AI95" i="21"/>
  <c r="AK95" i="21"/>
  <c r="AM95" i="21"/>
  <c r="AR95" i="21"/>
  <c r="AT95" i="21"/>
  <c r="AV95" i="21"/>
  <c r="AW95" i="21"/>
  <c r="AX95" i="21"/>
  <c r="AI96" i="21"/>
  <c r="AK96" i="21"/>
  <c r="AM96" i="21"/>
  <c r="AR96" i="21"/>
  <c r="AT96" i="21"/>
  <c r="AV96" i="21"/>
  <c r="AW96" i="21"/>
  <c r="AX96" i="21"/>
  <c r="AI97" i="21"/>
  <c r="AK97" i="21"/>
  <c r="AM97" i="21"/>
  <c r="AR97" i="21"/>
  <c r="AT97" i="21"/>
  <c r="AV97" i="21"/>
  <c r="AW97" i="21"/>
  <c r="AX97" i="21"/>
  <c r="AI98" i="21"/>
  <c r="AK98" i="21"/>
  <c r="AM98" i="21"/>
  <c r="AR98" i="21"/>
  <c r="AT98" i="21"/>
  <c r="AV98" i="21"/>
  <c r="AW98" i="21"/>
  <c r="AX98" i="21"/>
  <c r="AI99" i="21"/>
  <c r="AK99" i="21"/>
  <c r="AM99" i="21"/>
  <c r="AR99" i="21"/>
  <c r="AT99" i="21"/>
  <c r="AV99" i="21"/>
  <c r="AW99" i="21"/>
  <c r="AX99" i="21"/>
  <c r="AI100" i="21"/>
  <c r="AK100" i="21"/>
  <c r="AM100" i="21"/>
  <c r="AR100" i="21"/>
  <c r="AT100" i="21"/>
  <c r="AV100" i="21"/>
  <c r="AW100" i="21"/>
  <c r="AX100" i="21"/>
  <c r="AI101" i="21"/>
  <c r="AK101" i="21"/>
  <c r="AM101" i="21"/>
  <c r="AR101" i="21"/>
  <c r="AT101" i="21"/>
  <c r="AV101" i="21"/>
  <c r="AW101" i="21"/>
  <c r="AX101" i="21"/>
  <c r="AI102" i="21"/>
  <c r="AK102" i="21"/>
  <c r="AM102" i="21"/>
  <c r="AR102" i="21"/>
  <c r="AT102" i="21"/>
  <c r="AV102" i="21"/>
  <c r="AW102" i="21"/>
  <c r="AX102" i="21"/>
  <c r="AI103" i="21"/>
  <c r="AK103" i="21"/>
  <c r="AM103" i="21"/>
  <c r="AR103" i="21"/>
  <c r="AT103" i="21"/>
  <c r="AV103" i="21"/>
  <c r="AW103" i="21"/>
  <c r="AX103" i="21"/>
  <c r="AI104" i="21"/>
  <c r="AK104" i="21"/>
  <c r="AM104" i="21"/>
  <c r="AR104" i="21"/>
  <c r="AT104" i="21"/>
  <c r="AV104" i="21"/>
  <c r="AW104" i="21"/>
  <c r="AX104" i="21"/>
  <c r="AI105" i="21"/>
  <c r="AK105" i="21"/>
  <c r="AM105" i="21"/>
  <c r="AR105" i="21"/>
  <c r="AT105" i="21"/>
  <c r="AV105" i="21"/>
  <c r="AW105" i="21"/>
  <c r="AX105" i="21"/>
  <c r="AI106" i="21"/>
  <c r="AK106" i="21"/>
  <c r="AM106" i="21"/>
  <c r="AR106" i="21"/>
  <c r="AT106" i="21"/>
  <c r="AV106" i="21"/>
  <c r="AW106" i="21"/>
  <c r="AX106" i="21"/>
  <c r="AI107" i="21"/>
  <c r="AK107" i="21"/>
  <c r="AM107" i="21"/>
  <c r="AR107" i="21"/>
  <c r="AT107" i="21"/>
  <c r="AV107" i="21"/>
  <c r="AW107" i="21"/>
  <c r="AX107" i="21"/>
  <c r="AI108" i="21"/>
  <c r="AK108" i="21"/>
  <c r="AM108" i="21"/>
  <c r="AR108" i="21"/>
  <c r="AT108" i="21"/>
  <c r="AV108" i="21"/>
  <c r="AW108" i="21"/>
  <c r="AX108" i="21"/>
  <c r="AI109" i="21"/>
  <c r="AK109" i="21"/>
  <c r="AM109" i="21"/>
  <c r="AR109" i="21"/>
  <c r="AT109" i="21"/>
  <c r="AV109" i="21"/>
  <c r="AW109" i="21"/>
  <c r="AX109" i="21"/>
  <c r="AI110" i="21"/>
  <c r="AK110" i="21"/>
  <c r="AM110" i="21"/>
  <c r="AR110" i="21"/>
  <c r="AT110" i="21"/>
  <c r="AV110" i="21"/>
  <c r="AW110" i="21"/>
  <c r="AX110" i="21"/>
  <c r="AI111" i="21"/>
  <c r="AK111" i="21"/>
  <c r="AM111" i="21"/>
  <c r="AR111" i="21"/>
  <c r="AT111" i="21"/>
  <c r="AV111" i="21"/>
  <c r="AW111" i="21"/>
  <c r="AX111" i="21"/>
  <c r="AI112" i="21"/>
  <c r="AK112" i="21"/>
  <c r="AM112" i="21"/>
  <c r="AR112" i="21"/>
  <c r="AT112" i="21"/>
  <c r="AV112" i="21"/>
  <c r="AW112" i="21"/>
  <c r="AX112" i="21"/>
  <c r="AI113" i="21"/>
  <c r="AK113" i="21"/>
  <c r="AM113" i="21"/>
  <c r="AR113" i="21"/>
  <c r="AT113" i="21"/>
  <c r="AV113" i="21"/>
  <c r="AW113" i="21"/>
  <c r="AX113" i="21"/>
  <c r="AI114" i="21"/>
  <c r="AK114" i="21"/>
  <c r="AM114" i="21"/>
  <c r="AR114" i="21"/>
  <c r="AT114" i="21"/>
  <c r="AV114" i="21"/>
  <c r="AW114" i="21"/>
  <c r="AX114" i="21"/>
  <c r="AI115" i="21"/>
  <c r="AK115" i="21"/>
  <c r="AM115" i="21"/>
  <c r="AR115" i="21"/>
  <c r="AT115" i="21"/>
  <c r="AV115" i="21"/>
  <c r="AW115" i="21"/>
  <c r="AX115" i="21"/>
  <c r="AI116" i="21"/>
  <c r="AK116" i="21"/>
  <c r="AM116" i="21"/>
  <c r="AR116" i="21"/>
  <c r="AT116" i="21"/>
  <c r="AV116" i="21"/>
  <c r="AW116" i="21"/>
  <c r="AX116" i="21"/>
  <c r="AI117" i="21"/>
  <c r="AK117" i="21"/>
  <c r="AM117" i="21"/>
  <c r="AR117" i="21"/>
  <c r="AT117" i="21"/>
  <c r="AV117" i="21"/>
  <c r="AW117" i="21"/>
  <c r="AX117" i="21"/>
  <c r="AI118" i="21"/>
  <c r="AK118" i="21"/>
  <c r="AM118" i="21"/>
  <c r="AR118" i="21"/>
  <c r="AT118" i="21"/>
  <c r="AV118" i="21"/>
  <c r="AW118" i="21"/>
  <c r="AX118" i="21"/>
  <c r="AI119" i="21"/>
  <c r="AK119" i="21"/>
  <c r="AM119" i="21"/>
  <c r="AR119" i="21"/>
  <c r="AT119" i="21"/>
  <c r="AV119" i="21"/>
  <c r="AW119" i="21"/>
  <c r="AX119" i="21"/>
  <c r="AI120" i="21"/>
  <c r="AK120" i="21"/>
  <c r="AM120" i="21"/>
  <c r="AR120" i="21"/>
  <c r="AT120" i="21"/>
  <c r="AV120" i="21"/>
  <c r="AW120" i="21"/>
  <c r="AX120" i="21"/>
  <c r="AI121" i="21"/>
  <c r="AK121" i="21"/>
  <c r="AM121" i="21"/>
  <c r="AR121" i="21"/>
  <c r="AT121" i="21"/>
  <c r="AV121" i="21"/>
  <c r="AW121" i="21"/>
  <c r="AX121" i="21"/>
  <c r="AI122" i="21"/>
  <c r="AK122" i="21"/>
  <c r="AM122" i="21"/>
  <c r="AR122" i="21"/>
  <c r="AT122" i="21"/>
  <c r="AV122" i="21"/>
  <c r="AW122" i="21"/>
  <c r="AX122" i="21"/>
  <c r="AI123" i="21"/>
  <c r="AK123" i="21"/>
  <c r="AM123" i="21"/>
  <c r="AR123" i="21"/>
  <c r="AT123" i="21"/>
  <c r="AV123" i="21"/>
  <c r="AW123" i="21"/>
  <c r="AX123" i="21"/>
  <c r="AI124" i="21"/>
  <c r="AK124" i="21"/>
  <c r="AM124" i="21"/>
  <c r="AR124" i="21"/>
  <c r="AT124" i="21"/>
  <c r="AV124" i="21"/>
  <c r="AW124" i="21"/>
  <c r="AX124" i="21"/>
  <c r="AI125" i="21"/>
  <c r="AK125" i="21"/>
  <c r="AM125" i="21"/>
  <c r="AR125" i="21"/>
  <c r="AT125" i="21"/>
  <c r="AV125" i="21"/>
  <c r="AW125" i="21"/>
  <c r="AX125" i="21"/>
  <c r="AI126" i="21"/>
  <c r="AK126" i="21"/>
  <c r="AM126" i="21"/>
  <c r="AR126" i="21"/>
  <c r="AT126" i="21"/>
  <c r="AV126" i="21"/>
  <c r="AW126" i="21"/>
  <c r="AX126" i="21"/>
  <c r="AI127" i="21"/>
  <c r="AK127" i="21"/>
  <c r="AM127" i="21"/>
  <c r="AR127" i="21"/>
  <c r="AT127" i="21"/>
  <c r="AV127" i="21"/>
  <c r="AW127" i="21"/>
  <c r="AX127" i="21"/>
  <c r="AI128" i="21"/>
  <c r="AK128" i="21"/>
  <c r="AM128" i="21"/>
  <c r="AR128" i="21"/>
  <c r="AT128" i="21"/>
  <c r="AV128" i="21"/>
  <c r="AW128" i="21"/>
  <c r="AX128" i="21"/>
  <c r="AI129" i="21"/>
  <c r="AK129" i="21"/>
  <c r="AM129" i="21"/>
  <c r="AR129" i="21"/>
  <c r="AT129" i="21"/>
  <c r="AV129" i="21"/>
  <c r="AW129" i="21"/>
  <c r="AX129" i="21"/>
  <c r="AI130" i="21"/>
  <c r="AK130" i="21"/>
  <c r="AM130" i="21"/>
  <c r="AR130" i="21"/>
  <c r="AT130" i="21"/>
  <c r="AV130" i="21"/>
  <c r="AW130" i="21"/>
  <c r="AX130" i="21"/>
  <c r="AI131" i="21"/>
  <c r="AK131" i="21"/>
  <c r="AM131" i="21"/>
  <c r="AR131" i="21"/>
  <c r="AT131" i="21"/>
  <c r="AV131" i="21"/>
  <c r="AW131" i="21"/>
  <c r="AX131" i="21"/>
  <c r="AI132" i="21"/>
  <c r="AK132" i="21"/>
  <c r="AM132" i="21"/>
  <c r="AR132" i="21"/>
  <c r="AT132" i="21"/>
  <c r="AV132" i="21"/>
  <c r="AW132" i="21"/>
  <c r="AX132" i="21"/>
  <c r="AI133" i="21"/>
  <c r="AK133" i="21"/>
  <c r="AM133" i="21"/>
  <c r="AR133" i="21"/>
  <c r="AT133" i="21"/>
  <c r="AV133" i="21"/>
  <c r="AW133" i="21"/>
  <c r="AX133" i="21"/>
  <c r="AI134" i="21"/>
  <c r="AK134" i="21"/>
  <c r="AM134" i="21"/>
  <c r="AR134" i="21"/>
  <c r="AT134" i="21"/>
  <c r="AV134" i="21"/>
  <c r="AW134" i="21"/>
  <c r="AX134" i="21"/>
  <c r="AI135" i="21"/>
  <c r="AK135" i="21"/>
  <c r="AM135" i="21"/>
  <c r="AR135" i="21"/>
  <c r="AT135" i="21"/>
  <c r="AV135" i="21"/>
  <c r="AW135" i="21"/>
  <c r="AX135" i="21"/>
  <c r="AI136" i="21"/>
  <c r="AK136" i="21"/>
  <c r="AM136" i="21"/>
  <c r="AR136" i="21"/>
  <c r="AT136" i="21"/>
  <c r="AV136" i="21"/>
  <c r="AW136" i="21"/>
  <c r="AX136" i="21"/>
  <c r="AI137" i="21"/>
  <c r="AK137" i="21"/>
  <c r="AM137" i="21"/>
  <c r="AR137" i="21"/>
  <c r="AT137" i="21"/>
  <c r="AV137" i="21"/>
  <c r="AW137" i="21"/>
  <c r="AX137" i="21"/>
  <c r="AI138" i="21"/>
  <c r="AK138" i="21"/>
  <c r="AM138" i="21"/>
  <c r="AR138" i="21"/>
  <c r="AT138" i="21"/>
  <c r="AV138" i="21"/>
  <c r="AW138" i="21"/>
  <c r="AX138" i="21"/>
  <c r="AI139" i="21"/>
  <c r="AK139" i="21"/>
  <c r="AM139" i="21"/>
  <c r="AR139" i="21"/>
  <c r="AT139" i="21"/>
  <c r="AV139" i="21"/>
  <c r="AW139" i="21"/>
  <c r="AX139" i="21"/>
  <c r="AI140" i="21"/>
  <c r="AK140" i="21"/>
  <c r="AM140" i="21"/>
  <c r="AR140" i="21"/>
  <c r="AT140" i="21"/>
  <c r="AV140" i="21"/>
  <c r="AW140" i="21"/>
  <c r="AX140" i="21"/>
  <c r="AI141" i="21"/>
  <c r="AK141" i="21"/>
  <c r="AM141" i="21"/>
  <c r="AR141" i="21"/>
  <c r="AT141" i="21"/>
  <c r="AV141" i="21"/>
  <c r="AW141" i="21"/>
  <c r="AX141" i="21"/>
  <c r="AI142" i="21"/>
  <c r="AK142" i="21"/>
  <c r="AM142" i="21"/>
  <c r="AR142" i="21"/>
  <c r="AT142" i="21"/>
  <c r="AV142" i="21"/>
  <c r="AW142" i="21"/>
  <c r="AX142" i="21"/>
  <c r="AI143" i="21"/>
  <c r="AK143" i="21"/>
  <c r="AM143" i="21"/>
  <c r="AR143" i="21"/>
  <c r="AT143" i="21"/>
  <c r="AV143" i="21"/>
  <c r="AW143" i="21"/>
  <c r="AX143" i="21"/>
  <c r="AI144" i="21"/>
  <c r="AK144" i="21"/>
  <c r="AM144" i="21"/>
  <c r="AR144" i="21"/>
  <c r="AT144" i="21"/>
  <c r="AV144" i="21"/>
  <c r="AW144" i="21"/>
  <c r="AX144" i="21"/>
  <c r="AI145" i="21"/>
  <c r="AK145" i="21"/>
  <c r="AM145" i="21"/>
  <c r="AR145" i="21"/>
  <c r="AT145" i="21"/>
  <c r="AV145" i="21"/>
  <c r="AW145" i="21"/>
  <c r="AX145" i="21"/>
  <c r="AI146" i="21"/>
  <c r="AK146" i="21"/>
  <c r="AM146" i="21"/>
  <c r="AR146" i="21"/>
  <c r="AT146" i="21"/>
  <c r="AV146" i="21"/>
  <c r="AW146" i="21"/>
  <c r="AX146" i="21"/>
  <c r="AI147" i="21"/>
  <c r="AK147" i="21"/>
  <c r="AM147" i="21"/>
  <c r="AR147" i="21"/>
  <c r="AT147" i="21"/>
  <c r="AV147" i="21"/>
  <c r="AW147" i="21"/>
  <c r="AX147" i="21"/>
  <c r="AI148" i="21"/>
  <c r="AK148" i="21"/>
  <c r="AM148" i="21"/>
  <c r="AR148" i="21"/>
  <c r="AT148" i="21"/>
  <c r="AV148" i="21"/>
  <c r="AW148" i="21"/>
  <c r="AX148" i="21"/>
  <c r="AI149" i="21"/>
  <c r="AK149" i="21"/>
  <c r="AM149" i="21"/>
  <c r="AR149" i="21"/>
  <c r="AT149" i="21"/>
  <c r="AV149" i="21"/>
  <c r="AW149" i="21"/>
  <c r="AX149" i="21"/>
  <c r="AI150" i="21"/>
  <c r="AK150" i="21"/>
  <c r="AM150" i="21"/>
  <c r="AR150" i="21"/>
  <c r="AT150" i="21"/>
  <c r="AV150" i="21"/>
  <c r="AW150" i="21"/>
  <c r="AX150" i="21"/>
  <c r="AI151" i="21"/>
  <c r="AK151" i="21"/>
  <c r="AM151" i="21"/>
  <c r="AR151" i="21"/>
  <c r="AT151" i="21"/>
  <c r="AV151" i="21"/>
  <c r="AW151" i="21"/>
  <c r="AX151" i="21"/>
  <c r="AI152" i="21"/>
  <c r="AK152" i="21"/>
  <c r="AM152" i="21"/>
  <c r="AR152" i="21"/>
  <c r="AT152" i="21"/>
  <c r="AV152" i="21"/>
  <c r="AW152" i="21"/>
  <c r="AX152" i="21"/>
  <c r="AI153" i="21"/>
  <c r="AK153" i="21"/>
  <c r="AM153" i="21"/>
  <c r="AR153" i="21"/>
  <c r="AT153" i="21"/>
  <c r="AV153" i="21"/>
  <c r="AW153" i="21"/>
  <c r="AX153" i="21"/>
  <c r="AI154" i="21"/>
  <c r="AK154" i="21"/>
  <c r="AM154" i="21"/>
  <c r="AR154" i="21"/>
  <c r="AT154" i="21"/>
  <c r="AV154" i="21"/>
  <c r="AW154" i="21"/>
  <c r="AX154" i="21"/>
  <c r="AI155" i="21"/>
  <c r="AK155" i="21"/>
  <c r="AM155" i="21"/>
  <c r="AR155" i="21"/>
  <c r="AT155" i="21"/>
  <c r="AV155" i="21"/>
  <c r="AW155" i="21"/>
  <c r="AX155" i="21"/>
  <c r="AI156" i="21"/>
  <c r="AK156" i="21"/>
  <c r="AM156" i="21"/>
  <c r="AR156" i="21"/>
  <c r="AT156" i="21"/>
  <c r="AV156" i="21"/>
  <c r="AW156" i="21"/>
  <c r="AX156" i="21"/>
  <c r="AI157" i="21"/>
  <c r="AK157" i="21"/>
  <c r="AM157" i="21"/>
  <c r="AR157" i="21"/>
  <c r="AT157" i="21"/>
  <c r="AV157" i="21"/>
  <c r="AW157" i="21"/>
  <c r="AX157" i="21"/>
  <c r="AI158" i="21"/>
  <c r="AK158" i="21"/>
  <c r="AM158" i="21"/>
  <c r="AR158" i="21"/>
  <c r="AT158" i="21"/>
  <c r="AV158" i="21"/>
  <c r="AW158" i="21"/>
  <c r="AX158" i="21"/>
  <c r="AI159" i="21"/>
  <c r="AK159" i="21"/>
  <c r="AM159" i="21"/>
  <c r="AR159" i="21"/>
  <c r="AT159" i="21"/>
  <c r="AV159" i="21"/>
  <c r="AW159" i="21"/>
  <c r="AX159" i="21"/>
  <c r="AI160" i="21"/>
  <c r="AK160" i="21"/>
  <c r="AM160" i="21"/>
  <c r="AR160" i="21"/>
  <c r="AT160" i="21"/>
  <c r="AV160" i="21"/>
  <c r="AW160" i="21"/>
  <c r="AX160" i="21"/>
  <c r="AI161" i="21"/>
  <c r="AK161" i="21"/>
  <c r="AM161" i="21"/>
  <c r="AR161" i="21"/>
  <c r="AT161" i="21"/>
  <c r="AV161" i="21"/>
  <c r="AW161" i="21"/>
  <c r="AX161" i="21"/>
  <c r="AI162" i="21"/>
  <c r="AK162" i="21"/>
  <c r="AM162" i="21"/>
  <c r="AR162" i="21"/>
  <c r="AT162" i="21"/>
  <c r="AV162" i="21"/>
  <c r="AW162" i="21"/>
  <c r="AX162" i="21"/>
  <c r="AI163" i="21"/>
  <c r="AK163" i="21"/>
  <c r="AM163" i="21"/>
  <c r="AR163" i="21"/>
  <c r="AT163" i="21"/>
  <c r="AV163" i="21"/>
  <c r="AW163" i="21"/>
  <c r="AX163" i="21"/>
  <c r="AI164" i="21"/>
  <c r="AK164" i="21"/>
  <c r="AM164" i="21"/>
  <c r="AR164" i="21"/>
  <c r="AT164" i="21"/>
  <c r="AV164" i="21"/>
  <c r="AW164" i="21"/>
  <c r="AX164" i="21"/>
  <c r="AI165" i="21"/>
  <c r="AK165" i="21"/>
  <c r="AM165" i="21"/>
  <c r="AR165" i="21"/>
  <c r="AT165" i="21"/>
  <c r="AV165" i="21"/>
  <c r="AW165" i="21"/>
  <c r="AX165" i="21"/>
  <c r="AI166" i="21"/>
  <c r="AK166" i="21"/>
  <c r="AM166" i="21"/>
  <c r="AR166" i="21"/>
  <c r="AT166" i="21"/>
  <c r="AV166" i="21"/>
  <c r="AW166" i="21"/>
  <c r="AX166" i="21"/>
  <c r="AI167" i="21"/>
  <c r="AK167" i="21"/>
  <c r="AM167" i="21"/>
  <c r="AR167" i="21"/>
  <c r="AT167" i="21"/>
  <c r="AV167" i="21"/>
  <c r="AW167" i="21"/>
  <c r="AX167" i="21"/>
  <c r="AI168" i="21"/>
  <c r="AK168" i="21"/>
  <c r="AM168" i="21"/>
  <c r="AR168" i="21"/>
  <c r="AT168" i="21"/>
  <c r="AV168" i="21"/>
  <c r="AW168" i="21"/>
  <c r="AX168" i="21"/>
  <c r="AI169" i="21"/>
  <c r="AK169" i="21"/>
  <c r="AM169" i="21"/>
  <c r="AR169" i="21"/>
  <c r="AT169" i="21"/>
  <c r="AV169" i="21"/>
  <c r="AW169" i="21"/>
  <c r="AX169" i="21"/>
  <c r="AI170" i="21"/>
  <c r="AK170" i="21"/>
  <c r="AM170" i="21"/>
  <c r="AR170" i="21"/>
  <c r="AT170" i="21"/>
  <c r="AV170" i="21"/>
  <c r="AW170" i="21"/>
  <c r="AX170" i="21"/>
  <c r="AI171" i="21"/>
  <c r="AK171" i="21"/>
  <c r="AM171" i="21"/>
  <c r="AR171" i="21"/>
  <c r="AT171" i="21"/>
  <c r="AV171" i="21"/>
  <c r="AW171" i="21"/>
  <c r="AX171" i="21"/>
  <c r="AI172" i="21"/>
  <c r="AK172" i="21"/>
  <c r="AM172" i="21"/>
  <c r="AR172" i="21"/>
  <c r="AT172" i="21"/>
  <c r="AV172" i="21"/>
  <c r="AW172" i="21"/>
  <c r="AX172" i="21"/>
  <c r="AI173" i="21"/>
  <c r="AK173" i="21"/>
  <c r="AM173" i="21"/>
  <c r="AR173" i="21"/>
  <c r="AT173" i="21"/>
  <c r="AV173" i="21"/>
  <c r="AW173" i="21"/>
  <c r="AX173" i="21"/>
  <c r="AI174" i="21"/>
  <c r="AK174" i="21"/>
  <c r="AM174" i="21"/>
  <c r="AR174" i="21"/>
  <c r="AT174" i="21"/>
  <c r="AV174" i="21"/>
  <c r="AW174" i="21"/>
  <c r="AX174" i="21"/>
  <c r="AI175" i="21"/>
  <c r="AK175" i="21"/>
  <c r="AM175" i="21"/>
  <c r="AR175" i="21"/>
  <c r="AT175" i="21"/>
  <c r="AV175" i="21"/>
  <c r="AW175" i="21"/>
  <c r="AX175" i="21"/>
  <c r="AI176" i="21"/>
  <c r="AK176" i="21"/>
  <c r="AM176" i="21"/>
  <c r="AR176" i="21"/>
  <c r="AT176" i="21"/>
  <c r="AV176" i="21"/>
  <c r="AW176" i="21"/>
  <c r="AX176" i="21"/>
  <c r="AI177" i="21"/>
  <c r="AK177" i="21"/>
  <c r="AM177" i="21"/>
  <c r="AR177" i="21"/>
  <c r="AT177" i="21"/>
  <c r="AV177" i="21"/>
  <c r="AW177" i="21"/>
  <c r="AX177" i="21"/>
  <c r="AI178" i="21"/>
  <c r="AK178" i="21"/>
  <c r="AM178" i="21"/>
  <c r="AR178" i="21"/>
  <c r="AT178" i="21"/>
  <c r="AV178" i="21"/>
  <c r="AW178" i="21"/>
  <c r="AX178" i="21"/>
  <c r="AI179" i="21"/>
  <c r="AK179" i="21"/>
  <c r="AM179" i="21"/>
  <c r="AR179" i="21"/>
  <c r="AT179" i="21"/>
  <c r="AV179" i="21"/>
  <c r="AW179" i="21"/>
  <c r="AX179" i="21"/>
  <c r="AI180" i="21"/>
  <c r="AK180" i="21"/>
  <c r="AM180" i="21"/>
  <c r="AR180" i="21"/>
  <c r="AT180" i="21"/>
  <c r="AV180" i="21"/>
  <c r="AW180" i="21"/>
  <c r="AX180" i="21"/>
  <c r="AI181" i="21"/>
  <c r="AK181" i="21"/>
  <c r="AM181" i="21"/>
  <c r="AR181" i="21"/>
  <c r="AT181" i="21"/>
  <c r="AV181" i="21"/>
  <c r="AW181" i="21"/>
  <c r="AX181" i="21"/>
  <c r="AI182" i="21"/>
  <c r="AK182" i="21"/>
  <c r="AM182" i="21"/>
  <c r="AR182" i="21"/>
  <c r="AT182" i="21"/>
  <c r="AV182" i="21"/>
  <c r="AW182" i="21"/>
  <c r="AX182" i="21"/>
  <c r="AI183" i="21"/>
  <c r="AK183" i="21"/>
  <c r="AM183" i="21"/>
  <c r="AR183" i="21"/>
  <c r="AT183" i="21"/>
  <c r="AV183" i="21"/>
  <c r="AW183" i="21"/>
  <c r="AX183" i="21"/>
  <c r="AI184" i="21"/>
  <c r="AK184" i="21"/>
  <c r="AM184" i="21"/>
  <c r="AR184" i="21"/>
  <c r="AT184" i="21"/>
  <c r="AV184" i="21"/>
  <c r="AW184" i="21"/>
  <c r="AX184" i="21"/>
  <c r="AI185" i="21"/>
  <c r="AK185" i="21"/>
  <c r="AM185" i="21"/>
  <c r="AR185" i="21"/>
  <c r="AT185" i="21"/>
  <c r="AV185" i="21"/>
  <c r="AW185" i="21"/>
  <c r="AX185" i="21"/>
  <c r="AI186" i="21"/>
  <c r="AK186" i="21"/>
  <c r="AM186" i="21"/>
  <c r="AR186" i="21"/>
  <c r="AT186" i="21"/>
  <c r="AV186" i="21"/>
  <c r="AW186" i="21"/>
  <c r="AX186" i="21"/>
  <c r="AI187" i="21"/>
  <c r="AK187" i="21"/>
  <c r="AM187" i="21"/>
  <c r="AR187" i="21"/>
  <c r="AT187" i="21"/>
  <c r="AV187" i="21"/>
  <c r="AW187" i="21"/>
  <c r="AX187" i="21"/>
  <c r="AI188" i="21"/>
  <c r="AK188" i="21"/>
  <c r="AM188" i="21"/>
  <c r="AR188" i="21"/>
  <c r="AT188" i="21"/>
  <c r="AV188" i="21"/>
  <c r="AW188" i="21"/>
  <c r="AX188" i="21"/>
  <c r="AI189" i="21"/>
  <c r="AK189" i="21"/>
  <c r="AM189" i="21"/>
  <c r="AR189" i="21"/>
  <c r="AT189" i="21"/>
  <c r="AV189" i="21"/>
  <c r="AW189" i="21"/>
  <c r="AX189" i="21"/>
  <c r="AI190" i="21"/>
  <c r="AK190" i="21"/>
  <c r="AM190" i="21"/>
  <c r="AR190" i="21"/>
  <c r="AT190" i="21"/>
  <c r="AV190" i="21"/>
  <c r="AW190" i="21"/>
  <c r="AX190" i="21"/>
  <c r="AI191" i="21"/>
  <c r="AK191" i="21"/>
  <c r="AM191" i="21"/>
  <c r="AR191" i="21"/>
  <c r="AT191" i="21"/>
  <c r="AV191" i="21"/>
  <c r="AW191" i="21"/>
  <c r="AX191" i="21"/>
  <c r="AI192" i="21"/>
  <c r="AK192" i="21"/>
  <c r="AM192" i="21"/>
  <c r="AR192" i="21"/>
  <c r="AT192" i="21"/>
  <c r="AV192" i="21"/>
  <c r="AW192" i="21"/>
  <c r="AX192" i="21"/>
  <c r="AI193" i="21"/>
  <c r="AK193" i="21"/>
  <c r="AM193" i="21"/>
  <c r="AR193" i="21"/>
  <c r="AT193" i="21"/>
  <c r="AV193" i="21"/>
  <c r="AW193" i="21"/>
  <c r="AX193" i="21"/>
  <c r="AI194" i="21"/>
  <c r="AK194" i="21"/>
  <c r="AM194" i="21"/>
  <c r="AR194" i="21"/>
  <c r="AT194" i="21"/>
  <c r="AV194" i="21"/>
  <c r="AW194" i="21"/>
  <c r="AX194" i="21"/>
  <c r="AI195" i="21"/>
  <c r="AK195" i="21"/>
  <c r="AM195" i="21"/>
  <c r="AR195" i="21"/>
  <c r="AT195" i="21"/>
  <c r="AV195" i="21"/>
  <c r="AW195" i="21"/>
  <c r="AX195" i="21"/>
  <c r="AI196" i="21"/>
  <c r="AK196" i="21"/>
  <c r="AM196" i="21"/>
  <c r="AR196" i="21"/>
  <c r="AT196" i="21"/>
  <c r="AV196" i="21"/>
  <c r="AW196" i="21"/>
  <c r="AX196" i="21"/>
  <c r="AI197" i="21"/>
  <c r="AK197" i="21"/>
  <c r="AM197" i="21"/>
  <c r="AR197" i="21"/>
  <c r="AT197" i="21"/>
  <c r="AV197" i="21"/>
  <c r="AW197" i="21"/>
  <c r="AX197" i="21"/>
  <c r="AI198" i="21"/>
  <c r="AK198" i="21"/>
  <c r="AM198" i="21"/>
  <c r="AR198" i="21"/>
  <c r="AT198" i="21"/>
  <c r="AV198" i="21"/>
  <c r="AW198" i="21"/>
  <c r="AX198" i="21"/>
  <c r="AI199" i="21"/>
  <c r="AK199" i="21"/>
  <c r="AM199" i="21"/>
  <c r="AR199" i="21"/>
  <c r="AT199" i="21"/>
  <c r="AV199" i="21"/>
  <c r="AW199" i="21"/>
  <c r="AX199" i="21"/>
  <c r="AI200" i="21"/>
  <c r="AK200" i="21"/>
  <c r="AM200" i="21"/>
  <c r="AR200" i="21"/>
  <c r="AT200" i="21"/>
  <c r="AV200" i="21"/>
  <c r="AW200" i="21"/>
  <c r="AX200" i="21"/>
  <c r="AI201" i="21"/>
  <c r="AK201" i="21"/>
  <c r="AM201" i="21"/>
  <c r="AR201" i="21"/>
  <c r="AT201" i="21"/>
  <c r="AV201" i="21"/>
  <c r="AW201" i="21"/>
  <c r="AX201" i="21"/>
  <c r="AI202" i="21"/>
  <c r="AK202" i="21"/>
  <c r="AM202" i="21"/>
  <c r="AR202" i="21"/>
  <c r="AT202" i="21"/>
  <c r="AV202" i="21"/>
  <c r="AW202" i="21"/>
  <c r="AX202" i="21"/>
  <c r="AI203" i="21"/>
  <c r="AK203" i="21"/>
  <c r="AM203" i="21"/>
  <c r="AR203" i="21"/>
  <c r="AT203" i="21"/>
  <c r="AV203" i="21"/>
  <c r="AW203" i="21"/>
  <c r="AX203" i="21"/>
  <c r="AI204" i="21"/>
  <c r="AK204" i="21"/>
  <c r="AM204" i="21"/>
  <c r="AR204" i="21"/>
  <c r="AT204" i="21"/>
  <c r="AV204" i="21"/>
  <c r="AW204" i="21"/>
  <c r="AX204" i="21"/>
  <c r="AI205" i="21"/>
  <c r="AK205" i="21"/>
  <c r="AM205" i="21"/>
  <c r="AR205" i="21"/>
  <c r="AT205" i="21"/>
  <c r="AV205" i="21"/>
  <c r="AW205" i="21"/>
  <c r="AX205" i="21"/>
  <c r="AI206" i="21"/>
  <c r="AK206" i="21"/>
  <c r="AM206" i="21"/>
  <c r="AR206" i="21"/>
  <c r="AT206" i="21"/>
  <c r="AV206" i="21"/>
  <c r="AW206" i="21"/>
  <c r="AX206" i="21"/>
  <c r="AI207" i="21"/>
  <c r="AK207" i="21"/>
  <c r="AM207" i="21"/>
  <c r="AR207" i="21"/>
  <c r="AT207" i="21"/>
  <c r="AV207" i="21"/>
  <c r="AW207" i="21"/>
  <c r="AX207" i="21"/>
  <c r="AI208" i="21"/>
  <c r="AK208" i="21"/>
  <c r="AM208" i="21"/>
  <c r="AR208" i="21"/>
  <c r="AT208" i="21"/>
  <c r="AV208" i="21"/>
  <c r="AW208" i="21"/>
  <c r="AX208" i="21"/>
  <c r="AI209" i="21"/>
  <c r="AK209" i="21"/>
  <c r="AM209" i="21"/>
  <c r="AR209" i="21"/>
  <c r="AT209" i="21"/>
  <c r="AV209" i="21"/>
  <c r="AW209" i="21"/>
  <c r="AX209" i="21"/>
  <c r="AI210" i="21"/>
  <c r="AK210" i="21"/>
  <c r="AM210" i="21"/>
  <c r="AR210" i="21"/>
  <c r="AT210" i="21"/>
  <c r="AV210" i="21"/>
  <c r="AW210" i="21"/>
  <c r="AX210" i="21"/>
  <c r="AI211" i="21"/>
  <c r="AK211" i="21"/>
  <c r="AM211" i="21"/>
  <c r="AR211" i="21"/>
  <c r="AT211" i="21"/>
  <c r="AV211" i="21"/>
  <c r="AW211" i="21"/>
  <c r="AX211" i="21"/>
  <c r="AI212" i="21"/>
  <c r="AK212" i="21"/>
  <c r="AM212" i="21"/>
  <c r="AR212" i="21"/>
  <c r="AT212" i="21"/>
  <c r="AV212" i="21"/>
  <c r="AW212" i="21"/>
  <c r="AX212" i="21"/>
  <c r="AI213" i="21"/>
  <c r="AK213" i="21"/>
  <c r="AM213" i="21"/>
  <c r="AR213" i="21"/>
  <c r="AT213" i="21"/>
  <c r="AV213" i="21"/>
  <c r="AW213" i="21"/>
  <c r="AX213" i="21"/>
  <c r="AI214" i="21"/>
  <c r="AK214" i="21"/>
  <c r="AM214" i="21"/>
  <c r="AR214" i="21"/>
  <c r="AT214" i="21"/>
  <c r="AV214" i="21"/>
  <c r="AW214" i="21"/>
  <c r="AX214" i="21"/>
  <c r="AI215" i="21"/>
  <c r="AK215" i="21"/>
  <c r="AM215" i="21"/>
  <c r="AR215" i="21"/>
  <c r="AT215" i="21"/>
  <c r="AV215" i="21"/>
  <c r="AW215" i="21"/>
  <c r="AX215" i="21"/>
  <c r="AI216" i="21"/>
  <c r="AK216" i="21"/>
  <c r="AM216" i="21"/>
  <c r="AR216" i="21"/>
  <c r="AT216" i="21"/>
  <c r="AV216" i="21"/>
  <c r="AW216" i="21"/>
  <c r="AX216" i="21"/>
  <c r="AI217" i="21"/>
  <c r="AK217" i="21"/>
  <c r="AM217" i="21"/>
  <c r="AR217" i="21"/>
  <c r="AT217" i="21"/>
  <c r="AV217" i="21"/>
  <c r="AW217" i="21"/>
  <c r="AX217" i="21"/>
  <c r="AI218" i="21"/>
  <c r="AK218" i="21"/>
  <c r="AM218" i="21"/>
  <c r="AR218" i="21"/>
  <c r="AT218" i="21"/>
  <c r="AV218" i="21"/>
  <c r="AW218" i="21"/>
  <c r="AX218" i="21"/>
  <c r="AI219" i="21"/>
  <c r="AK219" i="21"/>
  <c r="AM219" i="21"/>
  <c r="AR219" i="21"/>
  <c r="AT219" i="21"/>
  <c r="AV219" i="21"/>
  <c r="AW219" i="21"/>
  <c r="AX219" i="21"/>
  <c r="AI220" i="21"/>
  <c r="AK220" i="21"/>
  <c r="AM220" i="21"/>
  <c r="AR220" i="21"/>
  <c r="AT220" i="21"/>
  <c r="AV220" i="21"/>
  <c r="AW220" i="21"/>
  <c r="AX220" i="21"/>
  <c r="AI221" i="21"/>
  <c r="AK221" i="21"/>
  <c r="AM221" i="21"/>
  <c r="AR221" i="21"/>
  <c r="AT221" i="21"/>
  <c r="AV221" i="21"/>
  <c r="AW221" i="21"/>
  <c r="AX221" i="21"/>
  <c r="AI222" i="21"/>
  <c r="AK222" i="21"/>
  <c r="AM222" i="21"/>
  <c r="AR222" i="21"/>
  <c r="AT222" i="21"/>
  <c r="AV222" i="21"/>
  <c r="AW222" i="21"/>
  <c r="AX222" i="21"/>
  <c r="AI223" i="21"/>
  <c r="AK223" i="21"/>
  <c r="AM223" i="21"/>
  <c r="AR223" i="21"/>
  <c r="AT223" i="21"/>
  <c r="AV223" i="21"/>
  <c r="AW223" i="21"/>
  <c r="AX223" i="21"/>
  <c r="AI224" i="21"/>
  <c r="AK224" i="21"/>
  <c r="AM224" i="21"/>
  <c r="AR224" i="21"/>
  <c r="AT224" i="21"/>
  <c r="AV224" i="21"/>
  <c r="AW224" i="21"/>
  <c r="AX224" i="21"/>
  <c r="AI225" i="21"/>
  <c r="AK225" i="21"/>
  <c r="AM225" i="21"/>
  <c r="AR225" i="21"/>
  <c r="AT225" i="21"/>
  <c r="AV225" i="21"/>
  <c r="AW225" i="21"/>
  <c r="AX225" i="21"/>
  <c r="AI226" i="21"/>
  <c r="AK226" i="21"/>
  <c r="AM226" i="21"/>
  <c r="AR226" i="21"/>
  <c r="AT226" i="21"/>
  <c r="AV226" i="21"/>
  <c r="AW226" i="21"/>
  <c r="AX226" i="21"/>
  <c r="AI227" i="21"/>
  <c r="AK227" i="21"/>
  <c r="AM227" i="21"/>
  <c r="AR227" i="21"/>
  <c r="AT227" i="21"/>
  <c r="AV227" i="21"/>
  <c r="AW227" i="21"/>
  <c r="AX227" i="21"/>
  <c r="AI228" i="21"/>
  <c r="AK228" i="21"/>
  <c r="AM228" i="21"/>
  <c r="AR228" i="21"/>
  <c r="AT228" i="21"/>
  <c r="AV228" i="21"/>
  <c r="AW228" i="21"/>
  <c r="AX228" i="21"/>
  <c r="AI229" i="21"/>
  <c r="AK229" i="21"/>
  <c r="AM229" i="21"/>
  <c r="AR229" i="21"/>
  <c r="AT229" i="21"/>
  <c r="AV229" i="21"/>
  <c r="AW229" i="21"/>
  <c r="AX229" i="21"/>
  <c r="AI230" i="21"/>
  <c r="AK230" i="21"/>
  <c r="AM230" i="21"/>
  <c r="AR230" i="21"/>
  <c r="AT230" i="21"/>
  <c r="AV230" i="21"/>
  <c r="AW230" i="21"/>
  <c r="AX230" i="21"/>
  <c r="AI231" i="21"/>
  <c r="AK231" i="21"/>
  <c r="AM231" i="21"/>
  <c r="AR231" i="21"/>
  <c r="AT231" i="21"/>
  <c r="AV231" i="21"/>
  <c r="AW231" i="21"/>
  <c r="AX231" i="21"/>
  <c r="AI232" i="21"/>
  <c r="AK232" i="21"/>
  <c r="AM232" i="21"/>
  <c r="AR232" i="21"/>
  <c r="AT232" i="21"/>
  <c r="AV232" i="21"/>
  <c r="AW232" i="21"/>
  <c r="AX232" i="21"/>
  <c r="AI233" i="21"/>
  <c r="AK233" i="21"/>
  <c r="AM233" i="21"/>
  <c r="AR233" i="21"/>
  <c r="AT233" i="21"/>
  <c r="AV233" i="21"/>
  <c r="AW233" i="21"/>
  <c r="AX233" i="21"/>
  <c r="AI234" i="21"/>
  <c r="AK234" i="21"/>
  <c r="AM234" i="21"/>
  <c r="AR234" i="21"/>
  <c r="AT234" i="21"/>
  <c r="AV234" i="21"/>
  <c r="AW234" i="21"/>
  <c r="AX234" i="21"/>
  <c r="AI235" i="21"/>
  <c r="AK235" i="21"/>
  <c r="AM235" i="21"/>
  <c r="AR235" i="21"/>
  <c r="AT235" i="21"/>
  <c r="AV235" i="21"/>
  <c r="AW235" i="21"/>
  <c r="AX235" i="21"/>
  <c r="AI236" i="21"/>
  <c r="AK236" i="21"/>
  <c r="AM236" i="21"/>
  <c r="AR236" i="21"/>
  <c r="AT236" i="21"/>
  <c r="AV236" i="21"/>
  <c r="AW236" i="21"/>
  <c r="AX236" i="21"/>
  <c r="AI237" i="21"/>
  <c r="AK237" i="21"/>
  <c r="AM237" i="21"/>
  <c r="AR237" i="21"/>
  <c r="AT237" i="21"/>
  <c r="AV237" i="21"/>
  <c r="AW237" i="21"/>
  <c r="AX237" i="21"/>
  <c r="AI238" i="21"/>
  <c r="AK238" i="21"/>
  <c r="AM238" i="21"/>
  <c r="AR238" i="21"/>
  <c r="AT238" i="21"/>
  <c r="AV238" i="21"/>
  <c r="AW238" i="21"/>
  <c r="AX238" i="21"/>
  <c r="AI239" i="21"/>
  <c r="AK239" i="21"/>
  <c r="AM239" i="21"/>
  <c r="AR239" i="21"/>
  <c r="AT239" i="21"/>
  <c r="AV239" i="21"/>
  <c r="AW239" i="21"/>
  <c r="AX239" i="21"/>
  <c r="AI240" i="21"/>
  <c r="AK240" i="21"/>
  <c r="AM240" i="21"/>
  <c r="AR240" i="21"/>
  <c r="AT240" i="21"/>
  <c r="AV240" i="21"/>
  <c r="AW240" i="21"/>
  <c r="AX240" i="21"/>
  <c r="AI241" i="21"/>
  <c r="AK241" i="21"/>
  <c r="AM241" i="21"/>
  <c r="AR241" i="21"/>
  <c r="AT241" i="21"/>
  <c r="AV241" i="21"/>
  <c r="AW241" i="21"/>
  <c r="AX241" i="21"/>
  <c r="AI242" i="21"/>
  <c r="AK242" i="21"/>
  <c r="AM242" i="21"/>
  <c r="AR242" i="21"/>
  <c r="AT242" i="21"/>
  <c r="AV242" i="21"/>
  <c r="AW242" i="21"/>
  <c r="AX242" i="21"/>
  <c r="AI243" i="21"/>
  <c r="AK243" i="21"/>
  <c r="AM243" i="21"/>
  <c r="AR243" i="21"/>
  <c r="AT243" i="21"/>
  <c r="AV243" i="21"/>
  <c r="AW243" i="21"/>
  <c r="AX243" i="21"/>
  <c r="AI244" i="21"/>
  <c r="AK244" i="21"/>
  <c r="AM244" i="21"/>
  <c r="AR244" i="21"/>
  <c r="AT244" i="21"/>
  <c r="AV244" i="21"/>
  <c r="AW244" i="21"/>
  <c r="AX244" i="21"/>
  <c r="AI245" i="21"/>
  <c r="AK245" i="21"/>
  <c r="AM245" i="21"/>
  <c r="AR245" i="21"/>
  <c r="AT245" i="21"/>
  <c r="AV245" i="21"/>
  <c r="AW245" i="21"/>
  <c r="AX245" i="21"/>
  <c r="AI246" i="21"/>
  <c r="AK246" i="21"/>
  <c r="AM246" i="21"/>
  <c r="AR246" i="21"/>
  <c r="AT246" i="21"/>
  <c r="AV246" i="21"/>
  <c r="AW246" i="21"/>
  <c r="AX246" i="21"/>
  <c r="AI247" i="21"/>
  <c r="AK247" i="21"/>
  <c r="AM247" i="21"/>
  <c r="AR247" i="21"/>
  <c r="AT247" i="21"/>
  <c r="AV247" i="21"/>
  <c r="AW247" i="21"/>
  <c r="AX247" i="21"/>
  <c r="AI248" i="21"/>
  <c r="AK248" i="21"/>
  <c r="AM248" i="21"/>
  <c r="AR248" i="21"/>
  <c r="AT248" i="21"/>
  <c r="AV248" i="21"/>
  <c r="AW248" i="21"/>
  <c r="AX248" i="21"/>
  <c r="AI249" i="21"/>
  <c r="AK249" i="21"/>
  <c r="AM249" i="21"/>
  <c r="AR249" i="21"/>
  <c r="AT249" i="21"/>
  <c r="AV249" i="21"/>
  <c r="AW249" i="21"/>
  <c r="AX249" i="21"/>
  <c r="AI250" i="21"/>
  <c r="AK250" i="21"/>
  <c r="AM250" i="21"/>
  <c r="AR250" i="21"/>
  <c r="AT250" i="21"/>
  <c r="AV250" i="21"/>
  <c r="AW250" i="21"/>
  <c r="AX250" i="21"/>
  <c r="AI251" i="21"/>
  <c r="AK251" i="21"/>
  <c r="AM251" i="21"/>
  <c r="AR251" i="21"/>
  <c r="AT251" i="21"/>
  <c r="AV251" i="21"/>
  <c r="AW251" i="21"/>
  <c r="AX251" i="21"/>
  <c r="AI252" i="21"/>
  <c r="AK252" i="21"/>
  <c r="AM252" i="21"/>
  <c r="AR252" i="21"/>
  <c r="AT252" i="21"/>
  <c r="AV252" i="21"/>
  <c r="AW252" i="21"/>
  <c r="AX252" i="21"/>
  <c r="AI253" i="21"/>
  <c r="AK253" i="21"/>
  <c r="AM253" i="21"/>
  <c r="AR253" i="21"/>
  <c r="AT253" i="21"/>
  <c r="AV253" i="21"/>
  <c r="AW253" i="21"/>
  <c r="AX253" i="21"/>
  <c r="AI254" i="21"/>
  <c r="AK254" i="21"/>
  <c r="AM254" i="21"/>
  <c r="AR254" i="21"/>
  <c r="AT254" i="21"/>
  <c r="AV254" i="21"/>
  <c r="AW254" i="21"/>
  <c r="AX254" i="21"/>
  <c r="AI255" i="21"/>
  <c r="AK255" i="21"/>
  <c r="AM255" i="21"/>
  <c r="AR255" i="21"/>
  <c r="AT255" i="21"/>
  <c r="AV255" i="21"/>
  <c r="AW255" i="21"/>
  <c r="AX255" i="21"/>
  <c r="AI256" i="21"/>
  <c r="AK256" i="21"/>
  <c r="AM256" i="21"/>
  <c r="AR256" i="21"/>
  <c r="AT256" i="21"/>
  <c r="AV256" i="21"/>
  <c r="AW256" i="21"/>
  <c r="AX256" i="21"/>
  <c r="AI257" i="21"/>
  <c r="AK257" i="21"/>
  <c r="AM257" i="21"/>
  <c r="AR257" i="21"/>
  <c r="AT257" i="21"/>
  <c r="AV257" i="21"/>
  <c r="AW257" i="21"/>
  <c r="AX257" i="21"/>
  <c r="AI258" i="21"/>
  <c r="AK258" i="21"/>
  <c r="AM258" i="21"/>
  <c r="AR258" i="21"/>
  <c r="AT258" i="21"/>
  <c r="AV258" i="21"/>
  <c r="AW258" i="21"/>
  <c r="AX258" i="21"/>
  <c r="AI259" i="21"/>
  <c r="AK259" i="21"/>
  <c r="AM259" i="21"/>
  <c r="AR259" i="21"/>
  <c r="AT259" i="21"/>
  <c r="AV259" i="21"/>
  <c r="AW259" i="21"/>
  <c r="AX259" i="21"/>
  <c r="AI260" i="21"/>
  <c r="AK260" i="21"/>
  <c r="AM260" i="21"/>
  <c r="AR260" i="21"/>
  <c r="AT260" i="21"/>
  <c r="AV260" i="21"/>
  <c r="AW260" i="21"/>
  <c r="AX260" i="21"/>
  <c r="AI261" i="21"/>
  <c r="AK261" i="21"/>
  <c r="AM261" i="21"/>
  <c r="AR261" i="21"/>
  <c r="AT261" i="21"/>
  <c r="AV261" i="21"/>
  <c r="AW261" i="21"/>
  <c r="AX261" i="21"/>
  <c r="AI262" i="21"/>
  <c r="AK262" i="21"/>
  <c r="AM262" i="21"/>
  <c r="AR262" i="21"/>
  <c r="AT262" i="21"/>
  <c r="AV262" i="21"/>
  <c r="AW262" i="21"/>
  <c r="AX262" i="21"/>
  <c r="AI263" i="21"/>
  <c r="AK263" i="21"/>
  <c r="AM263" i="21"/>
  <c r="AR263" i="21"/>
  <c r="AT263" i="21"/>
  <c r="AV263" i="21"/>
  <c r="AW263" i="21"/>
  <c r="AX263" i="21"/>
  <c r="AI264" i="21"/>
  <c r="AK264" i="21"/>
  <c r="AM264" i="21"/>
  <c r="AR264" i="21"/>
  <c r="AT264" i="21"/>
  <c r="AV264" i="21"/>
  <c r="AW264" i="21"/>
  <c r="AX264" i="21"/>
  <c r="AI265" i="21"/>
  <c r="AK265" i="21"/>
  <c r="AM265" i="21"/>
  <c r="AR265" i="21"/>
  <c r="AT265" i="21"/>
  <c r="AV265" i="21"/>
  <c r="AW265" i="21"/>
  <c r="AX265" i="21"/>
  <c r="AI266" i="21"/>
  <c r="AK266" i="21"/>
  <c r="AM266" i="21"/>
  <c r="AR266" i="21"/>
  <c r="AT266" i="21"/>
  <c r="AV266" i="21"/>
  <c r="AW266" i="21"/>
  <c r="AX266" i="21"/>
  <c r="AI267" i="21"/>
  <c r="AK267" i="21"/>
  <c r="AM267" i="21"/>
  <c r="AR267" i="21"/>
  <c r="AT267" i="21"/>
  <c r="AV267" i="21"/>
  <c r="AW267" i="21"/>
  <c r="AX267" i="21"/>
  <c r="T262" i="21"/>
  <c r="N262" i="21"/>
  <c r="BA262" i="21"/>
  <c r="T220" i="21"/>
  <c r="V220" i="21"/>
  <c r="X220" i="21"/>
  <c r="Z220" i="21"/>
  <c r="AE220" i="21"/>
  <c r="L220" i="21"/>
  <c r="AF220" i="21"/>
  <c r="AG220" i="21"/>
  <c r="V221" i="21"/>
  <c r="X221" i="21"/>
  <c r="Z221" i="21"/>
  <c r="AE221" i="21"/>
  <c r="AF221" i="21"/>
  <c r="AG221" i="21"/>
  <c r="V222" i="21"/>
  <c r="X222" i="21"/>
  <c r="Z222" i="21"/>
  <c r="AE222" i="21"/>
  <c r="AF222" i="21"/>
  <c r="AG222" i="21"/>
  <c r="V223" i="21"/>
  <c r="X223" i="21"/>
  <c r="Z223" i="21"/>
  <c r="AE223" i="21"/>
  <c r="AF223" i="21"/>
  <c r="AG223" i="21"/>
  <c r="V224" i="21"/>
  <c r="X224" i="21"/>
  <c r="Z224" i="21"/>
  <c r="AE224" i="21"/>
  <c r="AF224" i="21"/>
  <c r="AG224" i="21"/>
  <c r="V225" i="21"/>
  <c r="X225" i="21"/>
  <c r="Z225" i="21"/>
  <c r="AE225" i="21"/>
  <c r="AF225" i="21"/>
  <c r="AG225" i="21"/>
  <c r="V226" i="21"/>
  <c r="X226" i="21"/>
  <c r="Z226" i="21"/>
  <c r="AE226" i="21"/>
  <c r="AF226" i="21"/>
  <c r="AG226" i="21"/>
  <c r="V227" i="21"/>
  <c r="X227" i="21"/>
  <c r="Z227" i="21"/>
  <c r="AE227" i="21"/>
  <c r="AF227" i="21"/>
  <c r="AG227" i="21"/>
  <c r="V228" i="21"/>
  <c r="X228" i="21"/>
  <c r="Z228" i="21"/>
  <c r="AE228" i="21"/>
  <c r="AF228" i="21"/>
  <c r="AG228" i="21"/>
  <c r="V229" i="21"/>
  <c r="X229" i="21"/>
  <c r="Z229" i="21"/>
  <c r="AE229" i="21"/>
  <c r="AF229" i="21"/>
  <c r="AG229" i="21"/>
  <c r="V230" i="21"/>
  <c r="X230" i="21"/>
  <c r="Z230" i="21"/>
  <c r="AE230" i="21"/>
  <c r="AF230" i="21"/>
  <c r="AG230" i="21"/>
  <c r="V231" i="21"/>
  <c r="X231" i="21"/>
  <c r="Z231" i="21"/>
  <c r="AE231" i="21"/>
  <c r="AF231" i="21"/>
  <c r="AG231" i="21"/>
  <c r="V232" i="21"/>
  <c r="X232" i="21"/>
  <c r="Z232" i="21"/>
  <c r="AE232" i="21"/>
  <c r="AF232" i="21"/>
  <c r="AG232" i="21"/>
  <c r="V233" i="21"/>
  <c r="X233" i="21"/>
  <c r="Z233" i="21"/>
  <c r="AE233" i="21"/>
  <c r="AF233" i="21"/>
  <c r="AG233" i="21"/>
  <c r="V234" i="21"/>
  <c r="X234" i="21"/>
  <c r="Z234" i="21"/>
  <c r="AE234" i="21"/>
  <c r="AF234" i="21"/>
  <c r="AG234" i="21"/>
  <c r="V235" i="21"/>
  <c r="X235" i="21"/>
  <c r="Z235" i="21"/>
  <c r="AE235" i="21"/>
  <c r="AF235" i="21"/>
  <c r="AG235" i="21"/>
  <c r="V236" i="21"/>
  <c r="X236" i="21"/>
  <c r="Z236" i="21"/>
  <c r="AE236" i="21"/>
  <c r="AF236" i="21"/>
  <c r="AG236" i="21"/>
  <c r="V237" i="21"/>
  <c r="X237" i="21"/>
  <c r="Z237" i="21"/>
  <c r="AE237" i="21"/>
  <c r="AF237" i="21"/>
  <c r="AG237" i="21"/>
  <c r="V238" i="21"/>
  <c r="X238" i="21"/>
  <c r="Z238" i="21"/>
  <c r="AE238" i="21"/>
  <c r="AF238" i="21"/>
  <c r="AG238" i="21"/>
  <c r="V239" i="21"/>
  <c r="X239" i="21"/>
  <c r="Z239" i="21"/>
  <c r="AE239" i="21"/>
  <c r="AF239" i="21"/>
  <c r="AG239" i="21"/>
  <c r="V240" i="21"/>
  <c r="X240" i="21"/>
  <c r="Z240" i="21"/>
  <c r="AE240" i="21"/>
  <c r="AF240" i="21"/>
  <c r="AG240" i="21"/>
  <c r="V241" i="21"/>
  <c r="X241" i="21"/>
  <c r="Z241" i="21"/>
  <c r="AE241" i="21"/>
  <c r="AF241" i="21"/>
  <c r="AG241" i="21"/>
  <c r="V242" i="21"/>
  <c r="X242" i="21"/>
  <c r="Z242" i="21"/>
  <c r="AE242" i="21"/>
  <c r="AF242" i="21"/>
  <c r="AG242" i="21"/>
  <c r="V243" i="21"/>
  <c r="X243" i="21"/>
  <c r="Z243" i="21"/>
  <c r="AE243" i="21"/>
  <c r="AF243" i="21"/>
  <c r="AG243" i="21"/>
  <c r="V244" i="21"/>
  <c r="X244" i="21"/>
  <c r="Z244" i="21"/>
  <c r="AE244" i="21"/>
  <c r="AF244" i="21"/>
  <c r="AG244" i="21"/>
  <c r="V245" i="21"/>
  <c r="X245" i="21"/>
  <c r="Z245" i="21"/>
  <c r="AE245" i="21"/>
  <c r="AF245" i="21"/>
  <c r="AG245" i="21"/>
  <c r="V246" i="21"/>
  <c r="X246" i="21"/>
  <c r="Z246" i="21"/>
  <c r="AE246" i="21"/>
  <c r="AF246" i="21"/>
  <c r="AG246" i="21"/>
  <c r="V247" i="21"/>
  <c r="X247" i="21"/>
  <c r="Z247" i="21"/>
  <c r="AE247" i="21"/>
  <c r="AF247" i="21"/>
  <c r="AG247" i="21"/>
  <c r="V248" i="21"/>
  <c r="X248" i="21"/>
  <c r="Z248" i="21"/>
  <c r="AE248" i="21"/>
  <c r="AF248" i="21"/>
  <c r="AG248" i="21"/>
  <c r="V249" i="21"/>
  <c r="X249" i="21"/>
  <c r="Z249" i="21"/>
  <c r="AE249" i="21"/>
  <c r="AF249" i="21"/>
  <c r="AG249" i="21"/>
  <c r="V250" i="21"/>
  <c r="X250" i="21"/>
  <c r="Z250" i="21"/>
  <c r="AE250" i="21"/>
  <c r="AF250" i="21"/>
  <c r="AG250" i="21"/>
  <c r="V251" i="21"/>
  <c r="X251" i="21"/>
  <c r="Z251" i="21"/>
  <c r="AE251" i="21"/>
  <c r="AF251" i="21"/>
  <c r="AG251" i="21"/>
  <c r="V252" i="21"/>
  <c r="X252" i="21"/>
  <c r="Z252" i="21"/>
  <c r="AE252" i="21"/>
  <c r="AF252" i="21"/>
  <c r="AG252" i="21"/>
  <c r="V253" i="21"/>
  <c r="X253" i="21"/>
  <c r="Z253" i="21"/>
  <c r="AE253" i="21"/>
  <c r="AF253" i="21"/>
  <c r="AG253" i="21"/>
  <c r="V254" i="21"/>
  <c r="X254" i="21"/>
  <c r="Z254" i="21"/>
  <c r="AE254" i="21"/>
  <c r="AF254" i="21"/>
  <c r="AG254" i="21"/>
  <c r="V255" i="21"/>
  <c r="X255" i="21"/>
  <c r="Z255" i="21"/>
  <c r="AE255" i="21"/>
  <c r="AF255" i="21"/>
  <c r="AG255" i="21"/>
  <c r="V256" i="21"/>
  <c r="X256" i="21"/>
  <c r="Z256" i="21"/>
  <c r="AE256" i="21"/>
  <c r="AF256" i="21"/>
  <c r="AG256" i="21"/>
  <c r="V257" i="21"/>
  <c r="X257" i="21"/>
  <c r="Z257" i="21"/>
  <c r="AE257" i="21"/>
  <c r="AF257" i="21"/>
  <c r="AG257" i="21"/>
  <c r="V258" i="21"/>
  <c r="X258" i="21"/>
  <c r="Z258" i="21"/>
  <c r="AE258" i="21"/>
  <c r="AF258" i="21"/>
  <c r="AG258" i="21"/>
  <c r="V259" i="21"/>
  <c r="X259" i="21"/>
  <c r="Z259" i="21"/>
  <c r="AE259" i="21"/>
  <c r="AF259" i="21"/>
  <c r="AG259" i="21"/>
  <c r="V260" i="21"/>
  <c r="X260" i="21"/>
  <c r="Z260" i="21"/>
  <c r="AE260" i="21"/>
  <c r="AF260" i="21"/>
  <c r="AG260" i="21"/>
  <c r="V261" i="21"/>
  <c r="X261" i="21"/>
  <c r="Z261" i="21"/>
  <c r="AE261" i="21"/>
  <c r="AF261" i="21"/>
  <c r="AG261" i="21"/>
  <c r="V262" i="21"/>
  <c r="X262" i="21"/>
  <c r="Z262" i="21"/>
  <c r="AE262" i="21"/>
  <c r="AF262" i="21"/>
  <c r="AG262" i="21"/>
  <c r="V263" i="21"/>
  <c r="X263" i="21"/>
  <c r="Z263" i="21"/>
  <c r="AE263" i="21"/>
  <c r="AF263" i="21"/>
  <c r="AG263" i="21"/>
  <c r="V264" i="21"/>
  <c r="X264" i="21"/>
  <c r="Z264" i="21"/>
  <c r="AE264" i="21"/>
  <c r="AF264" i="21"/>
  <c r="AG264" i="21"/>
  <c r="V265" i="21"/>
  <c r="X265" i="21"/>
  <c r="Z265" i="21"/>
  <c r="AE265" i="21"/>
  <c r="AF265" i="21"/>
  <c r="AG265" i="21"/>
  <c r="V266" i="21"/>
  <c r="X266" i="21"/>
  <c r="Z266" i="21"/>
  <c r="AE266" i="21"/>
  <c r="AF266" i="21"/>
  <c r="AG266" i="21"/>
  <c r="V267" i="21"/>
  <c r="X267" i="21"/>
  <c r="Z267" i="21"/>
  <c r="AE267" i="21"/>
  <c r="AF267" i="21"/>
  <c r="AG267" i="21"/>
  <c r="AY262" i="21"/>
  <c r="AZ262" i="21"/>
  <c r="BC262" i="21"/>
  <c r="K18" i="22"/>
  <c r="K19" i="22"/>
  <c r="K20" i="22"/>
  <c r="K21" i="22"/>
  <c r="K22" i="22"/>
  <c r="K23" i="22"/>
  <c r="K24" i="22"/>
  <c r="K25" i="22"/>
  <c r="K26" i="22"/>
  <c r="K27" i="22"/>
  <c r="K28" i="22"/>
  <c r="K29" i="22"/>
  <c r="K30" i="22"/>
  <c r="K31" i="22"/>
  <c r="K32" i="22"/>
  <c r="K33" i="22"/>
  <c r="K34" i="22"/>
  <c r="K35" i="22"/>
  <c r="K36" i="22"/>
  <c r="K37" i="22"/>
  <c r="K38" i="22"/>
  <c r="K39" i="22"/>
  <c r="K40" i="22"/>
  <c r="K41" i="22"/>
  <c r="K42" i="22"/>
  <c r="BD262" i="21"/>
  <c r="O262" i="21"/>
  <c r="BB262" i="21"/>
  <c r="T256" i="21"/>
  <c r="N256" i="21"/>
  <c r="BA256" i="21"/>
  <c r="AY256" i="21"/>
  <c r="AZ256" i="21"/>
  <c r="BC256" i="21"/>
  <c r="BD256" i="21"/>
  <c r="O256" i="21"/>
  <c r="BB256" i="21"/>
  <c r="T250" i="21"/>
  <c r="N250" i="21"/>
  <c r="BA250" i="21"/>
  <c r="AY250" i="21"/>
  <c r="AZ250" i="21"/>
  <c r="BC250" i="21"/>
  <c r="BD250" i="21"/>
  <c r="O250" i="21"/>
  <c r="BB250" i="21"/>
  <c r="T244" i="21"/>
  <c r="N244" i="21"/>
  <c r="BA244" i="21"/>
  <c r="AY244" i="21"/>
  <c r="AZ244" i="21"/>
  <c r="BC244" i="21"/>
  <c r="BD244" i="21"/>
  <c r="O244" i="21"/>
  <c r="BB244" i="21"/>
  <c r="T238" i="21"/>
  <c r="N238" i="21"/>
  <c r="BA238" i="21"/>
  <c r="AY238" i="21"/>
  <c r="AZ238" i="21"/>
  <c r="BC238" i="21"/>
  <c r="BD238" i="21"/>
  <c r="O238" i="21"/>
  <c r="BB238" i="21"/>
  <c r="T232" i="21"/>
  <c r="N232" i="21"/>
  <c r="BA232" i="21"/>
  <c r="AY232" i="21"/>
  <c r="AZ232" i="21"/>
  <c r="BC232" i="21"/>
  <c r="BD232" i="21"/>
  <c r="O232" i="21"/>
  <c r="BB232" i="21"/>
  <c r="T226" i="21"/>
  <c r="N226" i="21"/>
  <c r="BA226" i="21"/>
  <c r="AY226" i="21"/>
  <c r="AZ226" i="21"/>
  <c r="BC226" i="21"/>
  <c r="BD226" i="21"/>
  <c r="O226" i="21"/>
  <c r="BB226" i="21"/>
  <c r="AB226" i="21"/>
  <c r="AD226" i="21"/>
  <c r="AB227" i="21"/>
  <c r="AD227" i="21"/>
  <c r="AB228" i="21"/>
  <c r="AD228" i="21"/>
  <c r="AB229" i="21"/>
  <c r="AD229" i="21"/>
  <c r="AB230" i="21"/>
  <c r="AD230" i="21"/>
  <c r="AB231" i="21"/>
  <c r="AD231" i="21"/>
  <c r="AB232" i="21"/>
  <c r="AD232" i="21"/>
  <c r="AB233" i="21"/>
  <c r="AD233" i="21"/>
  <c r="AB234" i="21"/>
  <c r="AD234" i="21"/>
  <c r="AB235" i="21"/>
  <c r="AD235" i="21"/>
  <c r="AB236" i="21"/>
  <c r="AD236" i="21"/>
  <c r="AB237" i="21"/>
  <c r="AD237" i="21"/>
  <c r="AB238" i="21"/>
  <c r="AD238" i="21"/>
  <c r="AB239" i="21"/>
  <c r="AD239" i="21"/>
  <c r="AB240" i="21"/>
  <c r="AD240" i="21"/>
  <c r="AB241" i="21"/>
  <c r="AD241" i="21"/>
  <c r="AB242" i="21"/>
  <c r="AD242" i="21"/>
  <c r="AB243" i="21"/>
  <c r="AD243" i="21"/>
  <c r="AB244" i="21"/>
  <c r="AD244" i="21"/>
  <c r="AB245" i="21"/>
  <c r="AD245" i="21"/>
  <c r="AB246" i="21"/>
  <c r="AD246" i="21"/>
  <c r="AB247" i="21"/>
  <c r="AD247" i="21"/>
  <c r="AB248" i="21"/>
  <c r="AD248" i="21"/>
  <c r="AB249" i="21"/>
  <c r="AD249" i="21"/>
  <c r="AB250" i="21"/>
  <c r="AD250" i="21"/>
  <c r="AB251" i="21"/>
  <c r="AD251" i="21"/>
  <c r="AB252" i="21"/>
  <c r="AD252" i="21"/>
  <c r="AB253" i="21"/>
  <c r="AD253" i="21"/>
  <c r="AB254" i="21"/>
  <c r="AD254" i="21"/>
  <c r="AB255" i="21"/>
  <c r="AD255" i="21"/>
  <c r="AB256" i="21"/>
  <c r="AD256" i="21"/>
  <c r="AB257" i="21"/>
  <c r="AD257" i="21"/>
  <c r="AB258" i="21"/>
  <c r="AD258" i="21"/>
  <c r="AB259" i="21"/>
  <c r="AD259" i="21"/>
  <c r="AB260" i="21"/>
  <c r="AD260" i="21"/>
  <c r="AB261" i="21"/>
  <c r="AD261" i="21"/>
  <c r="AB262" i="21"/>
  <c r="AD262" i="21"/>
  <c r="AB263" i="21"/>
  <c r="AD263" i="21"/>
  <c r="AB264" i="21"/>
  <c r="AD264" i="21"/>
  <c r="AB265" i="21"/>
  <c r="AD265" i="21"/>
  <c r="AB266" i="21"/>
  <c r="AD266" i="21"/>
  <c r="AB267" i="21"/>
  <c r="AD267" i="21"/>
  <c r="T227" i="21"/>
  <c r="T228" i="21"/>
  <c r="T229" i="21"/>
  <c r="T230" i="21"/>
  <c r="T231" i="21"/>
  <c r="T233" i="21"/>
  <c r="T234" i="21"/>
  <c r="T235" i="21"/>
  <c r="T236" i="21"/>
  <c r="T237" i="21"/>
  <c r="T239" i="21"/>
  <c r="T240" i="21"/>
  <c r="T241" i="21"/>
  <c r="T242" i="21"/>
  <c r="T243" i="21"/>
  <c r="T245" i="21"/>
  <c r="T246" i="21"/>
  <c r="T247" i="21"/>
  <c r="T248" i="21"/>
  <c r="T249" i="21"/>
  <c r="T251" i="21"/>
  <c r="T252" i="21"/>
  <c r="T253" i="21"/>
  <c r="T254" i="21"/>
  <c r="T255" i="21"/>
  <c r="T257" i="21"/>
  <c r="T258" i="21"/>
  <c r="T259" i="21"/>
  <c r="T260" i="21"/>
  <c r="T261" i="21"/>
  <c r="T263" i="21"/>
  <c r="T264" i="21"/>
  <c r="T265" i="21"/>
  <c r="T266" i="21"/>
  <c r="T267" i="21"/>
  <c r="L226" i="21"/>
  <c r="K226" i="21"/>
  <c r="P226" i="21"/>
  <c r="Q226" i="21"/>
  <c r="L232" i="21"/>
  <c r="K232" i="21"/>
  <c r="P232" i="21"/>
  <c r="Q232" i="21"/>
  <c r="L238" i="21"/>
  <c r="K238" i="21"/>
  <c r="P238" i="21"/>
  <c r="Q238" i="21"/>
  <c r="L244" i="21"/>
  <c r="K244" i="21"/>
  <c r="P244" i="21"/>
  <c r="Q244" i="21"/>
  <c r="L250" i="21"/>
  <c r="K250" i="21"/>
  <c r="P250" i="21"/>
  <c r="Q250" i="21"/>
  <c r="L256" i="21"/>
  <c r="K256" i="21"/>
  <c r="P256" i="21"/>
  <c r="Q256" i="21"/>
  <c r="L262" i="21"/>
  <c r="K262" i="21"/>
  <c r="P262" i="21"/>
  <c r="Q262" i="21"/>
  <c r="D226" i="21"/>
  <c r="D232" i="21"/>
  <c r="D238" i="21"/>
  <c r="D244" i="21"/>
  <c r="D250" i="21"/>
  <c r="D256" i="21"/>
  <c r="D262" i="21"/>
  <c r="D67" i="24"/>
  <c r="AD12" i="21"/>
  <c r="AD13" i="21"/>
  <c r="AD14" i="21"/>
  <c r="AD15" i="21"/>
  <c r="AD16" i="21"/>
  <c r="AD17" i="21"/>
  <c r="AD18" i="21"/>
  <c r="AD19" i="21"/>
  <c r="AD20" i="21"/>
  <c r="AD21" i="21"/>
  <c r="AD22" i="21"/>
  <c r="AD23" i="21"/>
  <c r="AD24" i="21"/>
  <c r="AD25" i="21"/>
  <c r="AD26" i="21"/>
  <c r="AD27" i="21"/>
  <c r="AD28" i="21"/>
  <c r="AD29" i="21"/>
  <c r="AD30" i="21"/>
  <c r="AD31" i="21"/>
  <c r="AD32" i="21"/>
  <c r="AD33" i="21"/>
  <c r="AD34" i="21"/>
  <c r="AD35" i="21"/>
  <c r="AD36" i="21"/>
  <c r="AD37" i="21"/>
  <c r="AD38" i="21"/>
  <c r="AD39" i="21"/>
  <c r="AD40" i="21"/>
  <c r="AD41" i="21"/>
  <c r="AD42" i="21"/>
  <c r="AD43" i="21"/>
  <c r="AD44" i="21"/>
  <c r="AD45" i="21"/>
  <c r="AD46" i="21"/>
  <c r="AD47" i="21"/>
  <c r="AD48" i="21"/>
  <c r="AD49" i="21"/>
  <c r="AD50" i="21"/>
  <c r="AD51" i="21"/>
  <c r="AD52" i="21"/>
  <c r="AD53" i="21"/>
  <c r="AD54" i="21"/>
  <c r="AD55" i="21"/>
  <c r="AD56" i="21"/>
  <c r="AD57" i="21"/>
  <c r="AD58" i="21"/>
  <c r="AD59" i="21"/>
  <c r="AD60" i="21"/>
  <c r="AD61" i="21"/>
  <c r="AD62" i="21"/>
  <c r="AD63" i="21"/>
  <c r="AD64" i="21"/>
  <c r="AD65" i="21"/>
  <c r="AD66" i="21"/>
  <c r="AD67" i="21"/>
  <c r="AD68" i="21"/>
  <c r="AD69" i="21"/>
  <c r="AD70" i="21"/>
  <c r="AD71" i="21"/>
  <c r="AD72" i="21"/>
  <c r="AD73" i="21"/>
  <c r="AD74" i="21"/>
  <c r="AD75" i="21"/>
  <c r="AD76" i="21"/>
  <c r="AD77" i="21"/>
  <c r="AD78" i="21"/>
  <c r="AD79" i="21"/>
  <c r="AD80" i="21"/>
  <c r="AD81" i="21"/>
  <c r="AD82" i="21"/>
  <c r="AD83" i="21"/>
  <c r="AD84" i="21"/>
  <c r="AD85" i="21"/>
  <c r="AD86" i="21"/>
  <c r="AD87" i="21"/>
  <c r="AD88" i="21"/>
  <c r="AD89" i="21"/>
  <c r="AD90" i="21"/>
  <c r="AD91" i="21"/>
  <c r="AD92" i="21"/>
  <c r="AD93" i="21"/>
  <c r="AD94" i="21"/>
  <c r="AD95" i="21"/>
  <c r="AD96" i="21"/>
  <c r="AD97" i="21"/>
  <c r="AD98" i="21"/>
  <c r="AD99" i="21"/>
  <c r="AD100" i="21"/>
  <c r="AD101" i="21"/>
  <c r="AD102" i="21"/>
  <c r="AD103" i="21"/>
  <c r="AD104" i="21"/>
  <c r="AD105" i="21"/>
  <c r="AD106" i="21"/>
  <c r="AD107" i="21"/>
  <c r="AD108" i="21"/>
  <c r="AD109" i="21"/>
  <c r="AD110" i="21"/>
  <c r="AD111" i="21"/>
  <c r="AD112" i="21"/>
  <c r="AD113" i="21"/>
  <c r="AD114" i="21"/>
  <c r="AD115" i="21"/>
  <c r="AD116" i="21"/>
  <c r="AD117" i="21"/>
  <c r="AD118" i="21"/>
  <c r="AD119" i="21"/>
  <c r="AD120" i="21"/>
  <c r="AD121" i="21"/>
  <c r="AD122" i="21"/>
  <c r="AD123" i="21"/>
  <c r="AD124" i="21"/>
  <c r="AD125" i="21"/>
  <c r="AD126" i="21"/>
  <c r="AD127" i="21"/>
  <c r="AD128" i="21"/>
  <c r="AD129" i="21"/>
  <c r="AD130" i="21"/>
  <c r="AD131" i="21"/>
  <c r="AD132" i="21"/>
  <c r="AD133" i="21"/>
  <c r="AD134" i="21"/>
  <c r="AD135" i="21"/>
  <c r="AD136" i="21"/>
  <c r="AD137" i="21"/>
  <c r="AD138" i="21"/>
  <c r="AD139" i="21"/>
  <c r="AD140" i="21"/>
  <c r="AD141" i="21"/>
  <c r="AD142" i="21"/>
  <c r="AD143" i="21"/>
  <c r="AD144" i="21"/>
  <c r="AD145" i="21"/>
  <c r="AD146" i="21"/>
  <c r="AD147" i="21"/>
  <c r="AD148" i="21"/>
  <c r="AD149" i="21"/>
  <c r="AD150" i="21"/>
  <c r="AD151" i="21"/>
  <c r="AD152" i="21"/>
  <c r="AD153" i="21"/>
  <c r="AD154" i="21"/>
  <c r="AD155" i="21"/>
  <c r="AD156" i="21"/>
  <c r="AD157" i="21"/>
  <c r="AD158" i="21"/>
  <c r="AD159" i="21"/>
  <c r="AD160" i="21"/>
  <c r="AD161" i="21"/>
  <c r="AD162" i="21"/>
  <c r="AD163" i="21"/>
  <c r="AD164" i="21"/>
  <c r="AD165" i="21"/>
  <c r="AD166" i="21"/>
  <c r="AD167" i="21"/>
  <c r="AD168" i="21"/>
  <c r="AD169" i="21"/>
  <c r="AD170" i="21"/>
  <c r="AD171" i="21"/>
  <c r="AD172" i="21"/>
  <c r="AD173" i="21"/>
  <c r="AD174" i="21"/>
  <c r="AD175" i="21"/>
  <c r="AD176" i="21"/>
  <c r="AD177" i="21"/>
  <c r="AD178" i="21"/>
  <c r="AD179" i="21"/>
  <c r="AD180" i="21"/>
  <c r="AD181" i="21"/>
  <c r="AD182" i="21"/>
  <c r="AD183" i="21"/>
  <c r="AD184" i="21"/>
  <c r="AD185" i="21"/>
  <c r="AD186" i="21"/>
  <c r="AD187" i="21"/>
  <c r="AD188" i="21"/>
  <c r="AD189" i="21"/>
  <c r="AD190" i="21"/>
  <c r="AD191" i="21"/>
  <c r="AD192" i="21"/>
  <c r="AD193" i="21"/>
  <c r="AD194" i="21"/>
  <c r="AD195" i="21"/>
  <c r="AD196" i="21"/>
  <c r="AD197" i="21"/>
  <c r="AD198" i="21"/>
  <c r="AD199" i="21"/>
  <c r="AD200" i="21"/>
  <c r="AD201" i="21"/>
  <c r="AD202" i="21"/>
  <c r="AD203" i="21"/>
  <c r="AD204" i="21"/>
  <c r="AD205" i="21"/>
  <c r="AD206" i="21"/>
  <c r="AD207" i="21"/>
  <c r="AD208" i="21"/>
  <c r="AD209" i="21"/>
  <c r="AD210" i="21"/>
  <c r="AD211" i="21"/>
  <c r="AD212" i="21"/>
  <c r="AD213" i="21"/>
  <c r="AD214" i="21"/>
  <c r="AD215" i="21"/>
  <c r="AD216" i="21"/>
  <c r="AD217" i="21"/>
  <c r="AD218" i="21"/>
  <c r="AD219" i="21"/>
  <c r="AD220" i="21"/>
  <c r="AD221" i="21"/>
  <c r="AD222" i="21"/>
  <c r="AD223" i="21"/>
  <c r="AD224" i="21"/>
  <c r="AD225" i="21"/>
  <c r="D16" i="21"/>
  <c r="D22" i="21"/>
  <c r="D28" i="21"/>
  <c r="D34" i="21"/>
  <c r="D40" i="21"/>
  <c r="D46" i="21"/>
  <c r="D52" i="21"/>
  <c r="D58" i="21"/>
  <c r="D70" i="21"/>
  <c r="D76" i="21"/>
  <c r="D82" i="21"/>
  <c r="D88" i="21"/>
  <c r="D94" i="21"/>
  <c r="D100" i="21"/>
  <c r="D106" i="21"/>
  <c r="D112" i="21"/>
  <c r="D118" i="21"/>
  <c r="D124" i="21"/>
  <c r="D130" i="21"/>
  <c r="D136" i="21"/>
  <c r="D142" i="21"/>
  <c r="D148" i="21"/>
  <c r="D154" i="21"/>
  <c r="D160" i="21"/>
  <c r="D166" i="21"/>
  <c r="D172" i="21"/>
  <c r="D178" i="21"/>
  <c r="D184" i="21"/>
  <c r="D190" i="21"/>
  <c r="D196" i="21"/>
  <c r="D202" i="21"/>
  <c r="D208" i="21"/>
  <c r="D214" i="21"/>
  <c r="D220" i="21"/>
  <c r="D10" i="21"/>
  <c r="X10" i="21"/>
  <c r="X11" i="21"/>
  <c r="V10" i="21"/>
  <c r="V11" i="21"/>
  <c r="AB12" i="21"/>
  <c r="AB13" i="21"/>
  <c r="AB14" i="21"/>
  <c r="AB15" i="21"/>
  <c r="AB16" i="21"/>
  <c r="AB17" i="21"/>
  <c r="AB18" i="21"/>
  <c r="AB19" i="21"/>
  <c r="AB20" i="21"/>
  <c r="AB21" i="21"/>
  <c r="AB22" i="21"/>
  <c r="AB23" i="21"/>
  <c r="AB24" i="21"/>
  <c r="AB25" i="21"/>
  <c r="AB26" i="21"/>
  <c r="AB27" i="21"/>
  <c r="AB28" i="21"/>
  <c r="AB29" i="21"/>
  <c r="AB30" i="21"/>
  <c r="AB31" i="21"/>
  <c r="AB32" i="21"/>
  <c r="AB33" i="21"/>
  <c r="AB34" i="21"/>
  <c r="AB35" i="21"/>
  <c r="AB36" i="21"/>
  <c r="AB37" i="21"/>
  <c r="AB38" i="21"/>
  <c r="AB39" i="21"/>
  <c r="AB40" i="21"/>
  <c r="AB41" i="21"/>
  <c r="AB42" i="21"/>
  <c r="AB43" i="21"/>
  <c r="AB44" i="21"/>
  <c r="AB45" i="21"/>
  <c r="AB46" i="21"/>
  <c r="AB47" i="21"/>
  <c r="AB48" i="21"/>
  <c r="AB49" i="21"/>
  <c r="AB50" i="21"/>
  <c r="AB51" i="21"/>
  <c r="AB52" i="21"/>
  <c r="AB53" i="21"/>
  <c r="AB54" i="21"/>
  <c r="AB55" i="21"/>
  <c r="AB56" i="21"/>
  <c r="AB57" i="21"/>
  <c r="AB58" i="21"/>
  <c r="AB59" i="21"/>
  <c r="AB60" i="21"/>
  <c r="AB61" i="21"/>
  <c r="AB62" i="21"/>
  <c r="AB63" i="21"/>
  <c r="AB64" i="21"/>
  <c r="AB65" i="21"/>
  <c r="AB66" i="21"/>
  <c r="AB67" i="21"/>
  <c r="AB68" i="21"/>
  <c r="AB69" i="21"/>
  <c r="AB70" i="21"/>
  <c r="AB71" i="21"/>
  <c r="AB72" i="21"/>
  <c r="AB73" i="21"/>
  <c r="AB74" i="21"/>
  <c r="AB75" i="21"/>
  <c r="AB76" i="21"/>
  <c r="AB77" i="21"/>
  <c r="AB78" i="21"/>
  <c r="AB79" i="21"/>
  <c r="AB80" i="21"/>
  <c r="AB81" i="21"/>
  <c r="AB82" i="21"/>
  <c r="AB83" i="21"/>
  <c r="AB84" i="21"/>
  <c r="AB85" i="21"/>
  <c r="AB86" i="21"/>
  <c r="AB87" i="21"/>
  <c r="AB88" i="21"/>
  <c r="AB89" i="21"/>
  <c r="AB90" i="21"/>
  <c r="AB91" i="21"/>
  <c r="AB92" i="21"/>
  <c r="AB93" i="21"/>
  <c r="AB94" i="21"/>
  <c r="AB95" i="21"/>
  <c r="AB96" i="21"/>
  <c r="AB97" i="21"/>
  <c r="AB98" i="21"/>
  <c r="AB99" i="21"/>
  <c r="AB100" i="21"/>
  <c r="AB101" i="21"/>
  <c r="AB102" i="21"/>
  <c r="AB103" i="21"/>
  <c r="AB104" i="21"/>
  <c r="AB105" i="21"/>
  <c r="AB106" i="21"/>
  <c r="AB107" i="21"/>
  <c r="AB108" i="21"/>
  <c r="AB109" i="21"/>
  <c r="AB110" i="21"/>
  <c r="AB111" i="21"/>
  <c r="AB112" i="21"/>
  <c r="AB113" i="21"/>
  <c r="AB114" i="21"/>
  <c r="AB115" i="21"/>
  <c r="AB116" i="21"/>
  <c r="AB117" i="21"/>
  <c r="AB118" i="21"/>
  <c r="AB119" i="21"/>
  <c r="AB120" i="21"/>
  <c r="AB121" i="21"/>
  <c r="AB122" i="21"/>
  <c r="AB123" i="21"/>
  <c r="AB124" i="21"/>
  <c r="AB125" i="21"/>
  <c r="AB126" i="21"/>
  <c r="AB127" i="21"/>
  <c r="AB128" i="21"/>
  <c r="AB129" i="21"/>
  <c r="AB130" i="21"/>
  <c r="AB131" i="21"/>
  <c r="AB132" i="21"/>
  <c r="AB133" i="21"/>
  <c r="AB134" i="21"/>
  <c r="AB135" i="21"/>
  <c r="AB136" i="21"/>
  <c r="AB137" i="21"/>
  <c r="AB138" i="21"/>
  <c r="AB139" i="21"/>
  <c r="AB140" i="21"/>
  <c r="AB141" i="21"/>
  <c r="AB142" i="21"/>
  <c r="AB143" i="21"/>
  <c r="AB144" i="21"/>
  <c r="AB145" i="21"/>
  <c r="AB146" i="21"/>
  <c r="AB147" i="21"/>
  <c r="AB148" i="21"/>
  <c r="AB149" i="21"/>
  <c r="AB150" i="21"/>
  <c r="AB151" i="21"/>
  <c r="AB152" i="21"/>
  <c r="AB153" i="21"/>
  <c r="AB154" i="21"/>
  <c r="AB155" i="21"/>
  <c r="AB156" i="21"/>
  <c r="AB157" i="21"/>
  <c r="AB158" i="21"/>
  <c r="AB159" i="21"/>
  <c r="AB160" i="21"/>
  <c r="AB161" i="21"/>
  <c r="AB162" i="21"/>
  <c r="AB163" i="21"/>
  <c r="AB164" i="21"/>
  <c r="AB165" i="21"/>
  <c r="AB166" i="21"/>
  <c r="AB167" i="21"/>
  <c r="AB168" i="21"/>
  <c r="AB169" i="21"/>
  <c r="AB170" i="21"/>
  <c r="AB171" i="21"/>
  <c r="AB172" i="21"/>
  <c r="AB173" i="21"/>
  <c r="AB174" i="21"/>
  <c r="AB175" i="21"/>
  <c r="AB176" i="21"/>
  <c r="AB177" i="21"/>
  <c r="AB178" i="21"/>
  <c r="AB179" i="21"/>
  <c r="AB180" i="21"/>
  <c r="AB181" i="21"/>
  <c r="AB182" i="21"/>
  <c r="AB183" i="21"/>
  <c r="AB184" i="21"/>
  <c r="AB185" i="21"/>
  <c r="AB186" i="21"/>
  <c r="AB187" i="21"/>
  <c r="AB188" i="21"/>
  <c r="AB189" i="21"/>
  <c r="AB190" i="21"/>
  <c r="AB191" i="21"/>
  <c r="AB192" i="21"/>
  <c r="AB193" i="21"/>
  <c r="AB194" i="21"/>
  <c r="AB195" i="21"/>
  <c r="AB196" i="21"/>
  <c r="AB197" i="21"/>
  <c r="AB198" i="21"/>
  <c r="AB199" i="21"/>
  <c r="AB200" i="21"/>
  <c r="AB201" i="21"/>
  <c r="AB202" i="21"/>
  <c r="AB203" i="21"/>
  <c r="AB204" i="21"/>
  <c r="AB205" i="21"/>
  <c r="AB206" i="21"/>
  <c r="AB207" i="21"/>
  <c r="AB208" i="21"/>
  <c r="AB209" i="21"/>
  <c r="AB210" i="21"/>
  <c r="AB211" i="21"/>
  <c r="AB212" i="21"/>
  <c r="AB213" i="21"/>
  <c r="AB214" i="21"/>
  <c r="AB215" i="21"/>
  <c r="AB216" i="21"/>
  <c r="AB217" i="21"/>
  <c r="AB218" i="21"/>
  <c r="AB219" i="21"/>
  <c r="AB220" i="21"/>
  <c r="AB221" i="21"/>
  <c r="AB222" i="21"/>
  <c r="AB223" i="21"/>
  <c r="AB224" i="21"/>
  <c r="AB225" i="21"/>
  <c r="AB11" i="21"/>
  <c r="Z13" i="21"/>
  <c r="Z14" i="21"/>
  <c r="Z15" i="21"/>
  <c r="Z16" i="21"/>
  <c r="Z17" i="21"/>
  <c r="Z18" i="21"/>
  <c r="Z19" i="21"/>
  <c r="Z20" i="21"/>
  <c r="Z21" i="21"/>
  <c r="Z22" i="21"/>
  <c r="Z23" i="21"/>
  <c r="Z24" i="21"/>
  <c r="Z25" i="21"/>
  <c r="Z26" i="21"/>
  <c r="Z27" i="21"/>
  <c r="Z28" i="21"/>
  <c r="Z29" i="21"/>
  <c r="Z30" i="21"/>
  <c r="Z31" i="21"/>
  <c r="Z32" i="21"/>
  <c r="Z33" i="21"/>
  <c r="Z34" i="21"/>
  <c r="Z35" i="21"/>
  <c r="Z36" i="21"/>
  <c r="Z37" i="21"/>
  <c r="Z38" i="21"/>
  <c r="Z39" i="21"/>
  <c r="Z40" i="21"/>
  <c r="Z41" i="21"/>
  <c r="Z42" i="21"/>
  <c r="Z43" i="21"/>
  <c r="Z44" i="21"/>
  <c r="Z45" i="21"/>
  <c r="Z46" i="21"/>
  <c r="Z47" i="21"/>
  <c r="Z48" i="21"/>
  <c r="Z49" i="21"/>
  <c r="Z50" i="21"/>
  <c r="Z51" i="21"/>
  <c r="Z52" i="21"/>
  <c r="Z53" i="21"/>
  <c r="Z54" i="21"/>
  <c r="Z55" i="21"/>
  <c r="Z56" i="21"/>
  <c r="Z57" i="21"/>
  <c r="Z58" i="21"/>
  <c r="Z59" i="21"/>
  <c r="Z60" i="21"/>
  <c r="Z61" i="21"/>
  <c r="Z62" i="21"/>
  <c r="Z63" i="21"/>
  <c r="Z64" i="21"/>
  <c r="Z65" i="21"/>
  <c r="Z66" i="21"/>
  <c r="Z67" i="21"/>
  <c r="Z68" i="21"/>
  <c r="Z69" i="21"/>
  <c r="Z70" i="21"/>
  <c r="Z71" i="21"/>
  <c r="Z72" i="21"/>
  <c r="Z73" i="21"/>
  <c r="Z74" i="21"/>
  <c r="Z75" i="21"/>
  <c r="Z76" i="21"/>
  <c r="Z77" i="21"/>
  <c r="Z78" i="21"/>
  <c r="Z79" i="21"/>
  <c r="Z80" i="21"/>
  <c r="Z81" i="21"/>
  <c r="Z82" i="21"/>
  <c r="Z83" i="21"/>
  <c r="Z84" i="21"/>
  <c r="Z85" i="21"/>
  <c r="Z86" i="21"/>
  <c r="Z87" i="21"/>
  <c r="Z88" i="21"/>
  <c r="Z89" i="21"/>
  <c r="Z90" i="21"/>
  <c r="Z91" i="21"/>
  <c r="Z92" i="21"/>
  <c r="Z93" i="21"/>
  <c r="Z94" i="21"/>
  <c r="Z95" i="21"/>
  <c r="Z96" i="21"/>
  <c r="Z97" i="21"/>
  <c r="Z98" i="21"/>
  <c r="Z99" i="21"/>
  <c r="Z100" i="21"/>
  <c r="Z101" i="21"/>
  <c r="Z102" i="21"/>
  <c r="Z103" i="21"/>
  <c r="Z104" i="21"/>
  <c r="Z105" i="21"/>
  <c r="Z106" i="21"/>
  <c r="Z107" i="21"/>
  <c r="Z108" i="21"/>
  <c r="Z109" i="21"/>
  <c r="Z110" i="21"/>
  <c r="Z111" i="21"/>
  <c r="Z112" i="21"/>
  <c r="Z113" i="21"/>
  <c r="Z114" i="21"/>
  <c r="Z115" i="21"/>
  <c r="Z116" i="21"/>
  <c r="Z117" i="21"/>
  <c r="Z118" i="21"/>
  <c r="Z119" i="21"/>
  <c r="Z120" i="21"/>
  <c r="Z121" i="21"/>
  <c r="Z122" i="21"/>
  <c r="Z123" i="21"/>
  <c r="Z124" i="21"/>
  <c r="Z125" i="21"/>
  <c r="Z126" i="21"/>
  <c r="Z127" i="21"/>
  <c r="Z128" i="21"/>
  <c r="Z129" i="21"/>
  <c r="Z130" i="21"/>
  <c r="Z131" i="21"/>
  <c r="Z132" i="21"/>
  <c r="Z133" i="21"/>
  <c r="Z134" i="21"/>
  <c r="Z135" i="21"/>
  <c r="Z136" i="21"/>
  <c r="Z137" i="21"/>
  <c r="Z138" i="21"/>
  <c r="Z139" i="21"/>
  <c r="Z140" i="21"/>
  <c r="Z141" i="21"/>
  <c r="Z142" i="21"/>
  <c r="Z143" i="21"/>
  <c r="Z144" i="21"/>
  <c r="Z145" i="21"/>
  <c r="Z146" i="21"/>
  <c r="Z147" i="21"/>
  <c r="Z148" i="21"/>
  <c r="Z149" i="21"/>
  <c r="Z150" i="21"/>
  <c r="Z151" i="21"/>
  <c r="Z152" i="21"/>
  <c r="Z153" i="21"/>
  <c r="Z154" i="21"/>
  <c r="Z155" i="21"/>
  <c r="Z156" i="21"/>
  <c r="Z157" i="21"/>
  <c r="Z158" i="21"/>
  <c r="Z159" i="21"/>
  <c r="Z160" i="21"/>
  <c r="Z161" i="21"/>
  <c r="Z162" i="21"/>
  <c r="Z163" i="21"/>
  <c r="Z164" i="21"/>
  <c r="Z165" i="21"/>
  <c r="Z166" i="21"/>
  <c r="Z167" i="21"/>
  <c r="Z168" i="21"/>
  <c r="Z169" i="21"/>
  <c r="Z170" i="21"/>
  <c r="Z171" i="21"/>
  <c r="Z172" i="21"/>
  <c r="Z173" i="21"/>
  <c r="Z174" i="21"/>
  <c r="Z175" i="21"/>
  <c r="Z176" i="21"/>
  <c r="Z177" i="21"/>
  <c r="Z178" i="21"/>
  <c r="Z179" i="21"/>
  <c r="Z180" i="21"/>
  <c r="Z181" i="21"/>
  <c r="Z182" i="21"/>
  <c r="Z183" i="21"/>
  <c r="Z184" i="21"/>
  <c r="Z185" i="21"/>
  <c r="Z186" i="21"/>
  <c r="Z187" i="21"/>
  <c r="Z188" i="21"/>
  <c r="Z189" i="21"/>
  <c r="Z190" i="21"/>
  <c r="Z191" i="21"/>
  <c r="Z192" i="21"/>
  <c r="Z193" i="21"/>
  <c r="Z194" i="21"/>
  <c r="Z195" i="21"/>
  <c r="Z196" i="21"/>
  <c r="Z197" i="21"/>
  <c r="Z198" i="21"/>
  <c r="Z199" i="21"/>
  <c r="Z200" i="21"/>
  <c r="Z201" i="21"/>
  <c r="Z202" i="21"/>
  <c r="Z203" i="21"/>
  <c r="Z204" i="21"/>
  <c r="Z205" i="21"/>
  <c r="Z206" i="21"/>
  <c r="Z207" i="21"/>
  <c r="Z208" i="21"/>
  <c r="Z209" i="21"/>
  <c r="Z210" i="21"/>
  <c r="Z211" i="21"/>
  <c r="Z212" i="21"/>
  <c r="Z213" i="21"/>
  <c r="Z214" i="21"/>
  <c r="Z215" i="21"/>
  <c r="Z216" i="21"/>
  <c r="Z217" i="21"/>
  <c r="Z218" i="21"/>
  <c r="Z219" i="21"/>
  <c r="Z12" i="21"/>
  <c r="X13" i="21"/>
  <c r="X14" i="21"/>
  <c r="X15" i="21"/>
  <c r="X16" i="21"/>
  <c r="X17" i="21"/>
  <c r="X18" i="21"/>
  <c r="X19" i="21"/>
  <c r="X20" i="21"/>
  <c r="X21" i="21"/>
  <c r="X22" i="21"/>
  <c r="X23" i="21"/>
  <c r="X24" i="21"/>
  <c r="X25" i="21"/>
  <c r="X26" i="21"/>
  <c r="X27" i="21"/>
  <c r="X28" i="21"/>
  <c r="X29" i="21"/>
  <c r="X30" i="21"/>
  <c r="X31" i="21"/>
  <c r="X32" i="21"/>
  <c r="X33" i="21"/>
  <c r="X34" i="21"/>
  <c r="X35" i="21"/>
  <c r="X36" i="21"/>
  <c r="X37" i="21"/>
  <c r="X38" i="21"/>
  <c r="X39" i="21"/>
  <c r="X40" i="21"/>
  <c r="X41" i="21"/>
  <c r="X42" i="21"/>
  <c r="X43" i="21"/>
  <c r="X44" i="21"/>
  <c r="X45" i="21"/>
  <c r="X46" i="21"/>
  <c r="X47" i="21"/>
  <c r="X48" i="21"/>
  <c r="X49" i="21"/>
  <c r="X50" i="21"/>
  <c r="X51" i="21"/>
  <c r="X52" i="21"/>
  <c r="X53" i="21"/>
  <c r="X54" i="21"/>
  <c r="X55" i="21"/>
  <c r="X56" i="21"/>
  <c r="X57" i="21"/>
  <c r="X58" i="21"/>
  <c r="X59" i="21"/>
  <c r="X60" i="21"/>
  <c r="X61" i="21"/>
  <c r="X62" i="21"/>
  <c r="X63" i="21"/>
  <c r="X64" i="21"/>
  <c r="X65" i="21"/>
  <c r="X66" i="21"/>
  <c r="X67" i="21"/>
  <c r="X68" i="21"/>
  <c r="X69" i="21"/>
  <c r="X70" i="21"/>
  <c r="X71" i="21"/>
  <c r="X72" i="21"/>
  <c r="X73" i="21"/>
  <c r="X74" i="21"/>
  <c r="X75" i="21"/>
  <c r="X76" i="21"/>
  <c r="X77" i="21"/>
  <c r="X78" i="21"/>
  <c r="X79" i="21"/>
  <c r="X80" i="21"/>
  <c r="X81" i="21"/>
  <c r="X82" i="21"/>
  <c r="X83" i="21"/>
  <c r="X84" i="21"/>
  <c r="X85" i="21"/>
  <c r="X86" i="21"/>
  <c r="X87" i="21"/>
  <c r="X88" i="21"/>
  <c r="X89" i="21"/>
  <c r="X90" i="21"/>
  <c r="X91" i="21"/>
  <c r="X92" i="21"/>
  <c r="X93" i="21"/>
  <c r="X94" i="21"/>
  <c r="X95" i="21"/>
  <c r="X96" i="21"/>
  <c r="X97" i="21"/>
  <c r="X98" i="21"/>
  <c r="X99" i="21"/>
  <c r="X100" i="21"/>
  <c r="X101" i="21"/>
  <c r="X102" i="21"/>
  <c r="X103" i="21"/>
  <c r="X104" i="21"/>
  <c r="X105" i="21"/>
  <c r="X106" i="21"/>
  <c r="X107" i="21"/>
  <c r="X108" i="21"/>
  <c r="X109" i="21"/>
  <c r="X110" i="21"/>
  <c r="X111" i="21"/>
  <c r="X112" i="21"/>
  <c r="X113" i="21"/>
  <c r="X114" i="21"/>
  <c r="X115" i="21"/>
  <c r="X116" i="21"/>
  <c r="X117" i="21"/>
  <c r="X118" i="21"/>
  <c r="X119" i="21"/>
  <c r="X120" i="21"/>
  <c r="X121" i="21"/>
  <c r="X122" i="21"/>
  <c r="X123" i="21"/>
  <c r="X124" i="21"/>
  <c r="X125" i="21"/>
  <c r="X126" i="21"/>
  <c r="X127" i="21"/>
  <c r="X128" i="21"/>
  <c r="X129" i="21"/>
  <c r="X130" i="21"/>
  <c r="X131" i="21"/>
  <c r="X132" i="21"/>
  <c r="X133" i="21"/>
  <c r="X134" i="21"/>
  <c r="X135" i="21"/>
  <c r="X136" i="21"/>
  <c r="X137" i="21"/>
  <c r="X138" i="21"/>
  <c r="X139" i="21"/>
  <c r="X140" i="21"/>
  <c r="X141" i="21"/>
  <c r="X142" i="21"/>
  <c r="X143" i="21"/>
  <c r="X144" i="21"/>
  <c r="X145" i="21"/>
  <c r="X146" i="21"/>
  <c r="X147" i="21"/>
  <c r="X148" i="21"/>
  <c r="X149" i="21"/>
  <c r="X150" i="21"/>
  <c r="X151" i="21"/>
  <c r="X152" i="21"/>
  <c r="X153" i="21"/>
  <c r="X154" i="21"/>
  <c r="X155" i="21"/>
  <c r="X156" i="21"/>
  <c r="X157" i="21"/>
  <c r="X158" i="21"/>
  <c r="X159" i="21"/>
  <c r="X160" i="21"/>
  <c r="X161" i="21"/>
  <c r="X162" i="21"/>
  <c r="X163" i="21"/>
  <c r="X164" i="21"/>
  <c r="X165" i="21"/>
  <c r="X166" i="21"/>
  <c r="X167" i="21"/>
  <c r="X168" i="21"/>
  <c r="X169" i="21"/>
  <c r="X170" i="21"/>
  <c r="X171" i="21"/>
  <c r="X172" i="21"/>
  <c r="X173" i="21"/>
  <c r="X174" i="21"/>
  <c r="X175" i="21"/>
  <c r="X176" i="21"/>
  <c r="X177" i="21"/>
  <c r="X178" i="21"/>
  <c r="X179" i="21"/>
  <c r="X180" i="21"/>
  <c r="X181" i="21"/>
  <c r="X182" i="21"/>
  <c r="X183" i="21"/>
  <c r="X184" i="21"/>
  <c r="X185" i="21"/>
  <c r="X186" i="21"/>
  <c r="X187" i="21"/>
  <c r="X188" i="21"/>
  <c r="X189" i="21"/>
  <c r="X190" i="21"/>
  <c r="X191" i="21"/>
  <c r="X192" i="21"/>
  <c r="X193" i="21"/>
  <c r="X194" i="21"/>
  <c r="X195" i="21"/>
  <c r="X196" i="21"/>
  <c r="X197" i="21"/>
  <c r="X198" i="21"/>
  <c r="X199" i="21"/>
  <c r="X200" i="21"/>
  <c r="X201" i="21"/>
  <c r="X202" i="21"/>
  <c r="X203" i="21"/>
  <c r="X204" i="21"/>
  <c r="X205" i="21"/>
  <c r="X206" i="21"/>
  <c r="X207" i="21"/>
  <c r="X208" i="21"/>
  <c r="X209" i="21"/>
  <c r="X210" i="21"/>
  <c r="X211" i="21"/>
  <c r="X212" i="21"/>
  <c r="X213" i="21"/>
  <c r="X214" i="21"/>
  <c r="X215" i="21"/>
  <c r="X216" i="21"/>
  <c r="X217" i="21"/>
  <c r="X218" i="21"/>
  <c r="X219" i="21"/>
  <c r="X12" i="21"/>
  <c r="V20" i="21"/>
  <c r="V21" i="21"/>
  <c r="V22" i="21"/>
  <c r="V23" i="21"/>
  <c r="V24" i="21"/>
  <c r="V25" i="21"/>
  <c r="V26" i="21"/>
  <c r="V27" i="21"/>
  <c r="V28" i="21"/>
  <c r="V29" i="21"/>
  <c r="V30" i="21"/>
  <c r="V31" i="21"/>
  <c r="V32" i="21"/>
  <c r="V33" i="21"/>
  <c r="V34" i="21"/>
  <c r="V35" i="21"/>
  <c r="V36" i="21"/>
  <c r="V37" i="21"/>
  <c r="V38" i="21"/>
  <c r="V39" i="21"/>
  <c r="V40" i="21"/>
  <c r="V41" i="21"/>
  <c r="V42" i="21"/>
  <c r="V43" i="21"/>
  <c r="V44" i="21"/>
  <c r="V45" i="21"/>
  <c r="V46" i="21"/>
  <c r="V47" i="21"/>
  <c r="V48" i="21"/>
  <c r="V49" i="21"/>
  <c r="V50" i="21"/>
  <c r="V51" i="21"/>
  <c r="V52" i="21"/>
  <c r="V53" i="21"/>
  <c r="V54" i="21"/>
  <c r="V55" i="21"/>
  <c r="V56" i="21"/>
  <c r="V57" i="21"/>
  <c r="V58" i="21"/>
  <c r="V59" i="21"/>
  <c r="V60" i="21"/>
  <c r="V61" i="21"/>
  <c r="V62" i="21"/>
  <c r="V63" i="21"/>
  <c r="V64" i="21"/>
  <c r="V65" i="21"/>
  <c r="V66" i="21"/>
  <c r="V67" i="21"/>
  <c r="V68" i="21"/>
  <c r="V69" i="21"/>
  <c r="V70" i="21"/>
  <c r="V71" i="21"/>
  <c r="V72" i="21"/>
  <c r="V73" i="21"/>
  <c r="V74" i="21"/>
  <c r="V75" i="21"/>
  <c r="V76" i="21"/>
  <c r="V77" i="21"/>
  <c r="V78" i="21"/>
  <c r="V79" i="21"/>
  <c r="V80" i="21"/>
  <c r="V81" i="21"/>
  <c r="V82" i="21"/>
  <c r="V83" i="21"/>
  <c r="V84" i="21"/>
  <c r="V85" i="21"/>
  <c r="V86" i="21"/>
  <c r="V87" i="21"/>
  <c r="V88" i="21"/>
  <c r="V89" i="21"/>
  <c r="V90" i="21"/>
  <c r="V91" i="21"/>
  <c r="V92" i="21"/>
  <c r="V93" i="21"/>
  <c r="V94" i="21"/>
  <c r="V95" i="21"/>
  <c r="V96" i="21"/>
  <c r="V97" i="21"/>
  <c r="V98" i="21"/>
  <c r="V99" i="21"/>
  <c r="V100" i="21"/>
  <c r="V101" i="21"/>
  <c r="V102" i="21"/>
  <c r="V103" i="21"/>
  <c r="V104" i="21"/>
  <c r="V105" i="21"/>
  <c r="V106" i="21"/>
  <c r="V107" i="21"/>
  <c r="V108" i="21"/>
  <c r="V109" i="21"/>
  <c r="V110" i="21"/>
  <c r="V111" i="21"/>
  <c r="V112" i="21"/>
  <c r="V113" i="21"/>
  <c r="V114" i="21"/>
  <c r="V115" i="21"/>
  <c r="V116" i="21"/>
  <c r="V117" i="21"/>
  <c r="V118" i="21"/>
  <c r="V119" i="21"/>
  <c r="V120" i="21"/>
  <c r="V121" i="21"/>
  <c r="V122" i="21"/>
  <c r="V123" i="21"/>
  <c r="V124" i="21"/>
  <c r="V125" i="21"/>
  <c r="V126" i="21"/>
  <c r="V127" i="21"/>
  <c r="V128" i="21"/>
  <c r="V129" i="21"/>
  <c r="V130" i="21"/>
  <c r="V131" i="21"/>
  <c r="V132" i="21"/>
  <c r="V133" i="21"/>
  <c r="V134" i="21"/>
  <c r="V135" i="21"/>
  <c r="V136" i="21"/>
  <c r="V137" i="21"/>
  <c r="V138" i="21"/>
  <c r="V139" i="21"/>
  <c r="V140" i="21"/>
  <c r="V141" i="21"/>
  <c r="V142" i="21"/>
  <c r="V143" i="21"/>
  <c r="V144" i="21"/>
  <c r="V145" i="21"/>
  <c r="V146" i="21"/>
  <c r="V147" i="21"/>
  <c r="V148" i="21"/>
  <c r="V149" i="21"/>
  <c r="V150" i="21"/>
  <c r="V151" i="21"/>
  <c r="V152" i="21"/>
  <c r="V153" i="21"/>
  <c r="V154" i="21"/>
  <c r="V155" i="21"/>
  <c r="V156" i="21"/>
  <c r="V157" i="21"/>
  <c r="V158" i="21"/>
  <c r="V159" i="21"/>
  <c r="V160" i="21"/>
  <c r="V161" i="21"/>
  <c r="V162" i="21"/>
  <c r="V163" i="21"/>
  <c r="V164" i="21"/>
  <c r="V165" i="21"/>
  <c r="V166" i="21"/>
  <c r="V167" i="21"/>
  <c r="V168" i="21"/>
  <c r="V169" i="21"/>
  <c r="V170" i="21"/>
  <c r="V171" i="21"/>
  <c r="V172" i="21"/>
  <c r="V173" i="21"/>
  <c r="V174" i="21"/>
  <c r="V175" i="21"/>
  <c r="V176" i="21"/>
  <c r="V177" i="21"/>
  <c r="V178" i="21"/>
  <c r="V179" i="21"/>
  <c r="V180" i="21"/>
  <c r="V181" i="21"/>
  <c r="V182" i="21"/>
  <c r="V183" i="21"/>
  <c r="V184" i="21"/>
  <c r="V185" i="21"/>
  <c r="V186" i="21"/>
  <c r="V187" i="21"/>
  <c r="V188" i="21"/>
  <c r="V189" i="21"/>
  <c r="V190" i="21"/>
  <c r="V191" i="21"/>
  <c r="V192" i="21"/>
  <c r="V193" i="21"/>
  <c r="V194" i="21"/>
  <c r="V195" i="21"/>
  <c r="V196" i="21"/>
  <c r="V197" i="21"/>
  <c r="V198" i="21"/>
  <c r="V199" i="21"/>
  <c r="V200" i="21"/>
  <c r="V201" i="21"/>
  <c r="V202" i="21"/>
  <c r="V203" i="21"/>
  <c r="V204" i="21"/>
  <c r="V205" i="21"/>
  <c r="V206" i="21"/>
  <c r="V207" i="21"/>
  <c r="V208" i="21"/>
  <c r="V209" i="21"/>
  <c r="V210" i="21"/>
  <c r="V211" i="21"/>
  <c r="V212" i="21"/>
  <c r="V213" i="21"/>
  <c r="V214" i="21"/>
  <c r="V215" i="21"/>
  <c r="V216" i="21"/>
  <c r="V217" i="21"/>
  <c r="V218" i="21"/>
  <c r="V219" i="21"/>
  <c r="V13" i="21"/>
  <c r="V14" i="21"/>
  <c r="V15" i="21"/>
  <c r="V16" i="21"/>
  <c r="V17" i="21"/>
  <c r="V18" i="21"/>
  <c r="V19" i="21"/>
  <c r="V12" i="21"/>
  <c r="T13" i="21"/>
  <c r="T14" i="21"/>
  <c r="T15" i="21"/>
  <c r="T16" i="21"/>
  <c r="T17" i="21"/>
  <c r="T18" i="21"/>
  <c r="T19" i="21"/>
  <c r="T20" i="21"/>
  <c r="T21" i="21"/>
  <c r="T22" i="21"/>
  <c r="AE22" i="21"/>
  <c r="L22" i="21"/>
  <c r="AF22" i="21"/>
  <c r="AG22" i="21"/>
  <c r="T23" i="21"/>
  <c r="T24" i="21"/>
  <c r="T25" i="21"/>
  <c r="T26" i="21"/>
  <c r="T27" i="21"/>
  <c r="T28" i="21"/>
  <c r="T29" i="21"/>
  <c r="T30" i="21"/>
  <c r="T31" i="21"/>
  <c r="T32" i="21"/>
  <c r="T33" i="21"/>
  <c r="T34" i="21"/>
  <c r="AE34" i="21"/>
  <c r="L34" i="21"/>
  <c r="AF34" i="21"/>
  <c r="AG34" i="21"/>
  <c r="T35" i="21"/>
  <c r="T36" i="21"/>
  <c r="T37" i="21"/>
  <c r="T38" i="21"/>
  <c r="T39" i="21"/>
  <c r="T40" i="21"/>
  <c r="T41" i="21"/>
  <c r="T42" i="21"/>
  <c r="T43" i="21"/>
  <c r="T44" i="21"/>
  <c r="T45" i="21"/>
  <c r="T46" i="21"/>
  <c r="AE46" i="21"/>
  <c r="L46" i="21"/>
  <c r="AF46" i="21"/>
  <c r="AG46" i="21"/>
  <c r="T47" i="21"/>
  <c r="T48" i="21"/>
  <c r="T49" i="21"/>
  <c r="T50" i="21"/>
  <c r="T51" i="21"/>
  <c r="T52" i="21"/>
  <c r="T53" i="21"/>
  <c r="T54" i="21"/>
  <c r="T55" i="21"/>
  <c r="T56" i="21"/>
  <c r="T57" i="21"/>
  <c r="T58" i="21"/>
  <c r="AE58" i="21"/>
  <c r="L58" i="21"/>
  <c r="AF58" i="21"/>
  <c r="AG58" i="21"/>
  <c r="T59" i="21"/>
  <c r="T60" i="21"/>
  <c r="T61" i="21"/>
  <c r="T62" i="21"/>
  <c r="T63" i="21"/>
  <c r="T64" i="21"/>
  <c r="T65" i="21"/>
  <c r="T66" i="21"/>
  <c r="T67" i="21"/>
  <c r="T68" i="21"/>
  <c r="T69" i="21"/>
  <c r="T70" i="21"/>
  <c r="AE70" i="21"/>
  <c r="L70" i="21"/>
  <c r="AF70" i="21"/>
  <c r="AG70" i="21"/>
  <c r="T71" i="21"/>
  <c r="T72" i="21"/>
  <c r="T73" i="21"/>
  <c r="T74" i="21"/>
  <c r="T75" i="21"/>
  <c r="T76" i="21"/>
  <c r="T77" i="21"/>
  <c r="T78" i="21"/>
  <c r="T79" i="21"/>
  <c r="T80" i="21"/>
  <c r="T81" i="21"/>
  <c r="T82" i="21"/>
  <c r="T83" i="21"/>
  <c r="T84" i="21"/>
  <c r="T85" i="21"/>
  <c r="T86" i="21"/>
  <c r="T87" i="21"/>
  <c r="T88" i="21"/>
  <c r="T89" i="21"/>
  <c r="T90" i="21"/>
  <c r="T91" i="21"/>
  <c r="T92" i="21"/>
  <c r="T93" i="21"/>
  <c r="T94" i="21"/>
  <c r="AE94" i="21"/>
  <c r="L94" i="21"/>
  <c r="AF94" i="21"/>
  <c r="AG94" i="21"/>
  <c r="T95" i="21"/>
  <c r="T96" i="21"/>
  <c r="T97" i="21"/>
  <c r="T98" i="21"/>
  <c r="T99" i="21"/>
  <c r="T100" i="21"/>
  <c r="T101" i="21"/>
  <c r="T102" i="21"/>
  <c r="T103" i="21"/>
  <c r="T104" i="21"/>
  <c r="T105" i="21"/>
  <c r="T106" i="21"/>
  <c r="AE106" i="21"/>
  <c r="L106" i="21"/>
  <c r="AF106" i="21"/>
  <c r="AG106" i="21"/>
  <c r="T107" i="21"/>
  <c r="T108" i="21"/>
  <c r="T109" i="21"/>
  <c r="T110" i="21"/>
  <c r="T111" i="21"/>
  <c r="T112" i="21"/>
  <c r="T113" i="21"/>
  <c r="T114" i="21"/>
  <c r="T115" i="21"/>
  <c r="T116" i="21"/>
  <c r="T117" i="21"/>
  <c r="T118" i="21"/>
  <c r="AE118" i="21"/>
  <c r="L118" i="21"/>
  <c r="AF118" i="21"/>
  <c r="AG118" i="21"/>
  <c r="T119" i="21"/>
  <c r="T120" i="21"/>
  <c r="T121" i="21"/>
  <c r="T122" i="21"/>
  <c r="T123" i="21"/>
  <c r="T124" i="21"/>
  <c r="T125" i="21"/>
  <c r="T126" i="21"/>
  <c r="T127" i="21"/>
  <c r="T128" i="21"/>
  <c r="T129" i="21"/>
  <c r="T130" i="21"/>
  <c r="AE130" i="21"/>
  <c r="L130" i="21"/>
  <c r="AF130" i="21"/>
  <c r="AG130" i="21"/>
  <c r="T131" i="21"/>
  <c r="T132" i="21"/>
  <c r="T133" i="21"/>
  <c r="T134" i="21"/>
  <c r="T135" i="21"/>
  <c r="T136" i="21"/>
  <c r="T137" i="21"/>
  <c r="T138" i="21"/>
  <c r="T139" i="21"/>
  <c r="T140" i="21"/>
  <c r="T141" i="21"/>
  <c r="T142" i="21"/>
  <c r="AE142" i="21"/>
  <c r="L142" i="21"/>
  <c r="AF142" i="21"/>
  <c r="AG142" i="21"/>
  <c r="T143" i="21"/>
  <c r="T144" i="21"/>
  <c r="T145" i="21"/>
  <c r="T146" i="21"/>
  <c r="T147" i="21"/>
  <c r="T148" i="21"/>
  <c r="T149" i="21"/>
  <c r="T150" i="21"/>
  <c r="T151" i="21"/>
  <c r="T152" i="21"/>
  <c r="T153" i="21"/>
  <c r="T154" i="21"/>
  <c r="AE154" i="21"/>
  <c r="L154" i="21"/>
  <c r="AF154" i="21"/>
  <c r="AG154" i="21"/>
  <c r="T155" i="21"/>
  <c r="T156" i="21"/>
  <c r="T157" i="21"/>
  <c r="T158" i="21"/>
  <c r="T159" i="21"/>
  <c r="T160" i="21"/>
  <c r="T161" i="21"/>
  <c r="T162" i="21"/>
  <c r="T163" i="21"/>
  <c r="T164" i="21"/>
  <c r="T165" i="21"/>
  <c r="T166" i="21"/>
  <c r="AE166" i="21"/>
  <c r="L166" i="21"/>
  <c r="AF166" i="21"/>
  <c r="AG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AE190" i="21"/>
  <c r="L190" i="21"/>
  <c r="AF190" i="21"/>
  <c r="AG190" i="21"/>
  <c r="T191" i="21"/>
  <c r="T192" i="21"/>
  <c r="T193" i="21"/>
  <c r="T194" i="21"/>
  <c r="T195" i="21"/>
  <c r="T196" i="21"/>
  <c r="AE196" i="21"/>
  <c r="L196" i="21"/>
  <c r="AF196" i="21"/>
  <c r="AG196" i="21"/>
  <c r="T197" i="21"/>
  <c r="T198" i="21"/>
  <c r="T199" i="21"/>
  <c r="T200" i="21"/>
  <c r="T201" i="21"/>
  <c r="T202" i="21"/>
  <c r="AE202" i="21"/>
  <c r="L202" i="21"/>
  <c r="AF202" i="21"/>
  <c r="AG202" i="21"/>
  <c r="T203" i="21"/>
  <c r="T204" i="21"/>
  <c r="T205" i="21"/>
  <c r="T206" i="21"/>
  <c r="T207" i="21"/>
  <c r="T208" i="21"/>
  <c r="T209" i="21"/>
  <c r="T210" i="21"/>
  <c r="T211" i="21"/>
  <c r="T212" i="21"/>
  <c r="T213" i="21"/>
  <c r="T214" i="21"/>
  <c r="AE214" i="21"/>
  <c r="L214" i="21"/>
  <c r="AF214" i="21"/>
  <c r="AG214" i="21"/>
  <c r="T215" i="21"/>
  <c r="T216" i="21"/>
  <c r="T217" i="21"/>
  <c r="T218" i="21"/>
  <c r="T219" i="21"/>
  <c r="T221" i="21"/>
  <c r="T222" i="21"/>
  <c r="T223" i="21"/>
  <c r="T224" i="21"/>
  <c r="T225" i="21"/>
  <c r="T11" i="21"/>
  <c r="T12" i="21"/>
  <c r="T10" i="21"/>
  <c r="N16" i="21"/>
  <c r="N22" i="21"/>
  <c r="N28" i="21"/>
  <c r="N34" i="21"/>
  <c r="N40" i="21"/>
  <c r="N46" i="21"/>
  <c r="N52" i="21"/>
  <c r="N58" i="21"/>
  <c r="N64" i="21"/>
  <c r="N70" i="21"/>
  <c r="N76" i="21"/>
  <c r="N82" i="21"/>
  <c r="N88" i="21"/>
  <c r="N94" i="21"/>
  <c r="N100" i="21"/>
  <c r="N106" i="21"/>
  <c r="N112" i="21"/>
  <c r="N118" i="21"/>
  <c r="N124" i="21"/>
  <c r="N130" i="21"/>
  <c r="N136" i="21"/>
  <c r="N142" i="21"/>
  <c r="N148" i="21"/>
  <c r="N154" i="21"/>
  <c r="N160" i="21"/>
  <c r="N166" i="21"/>
  <c r="N172" i="21"/>
  <c r="N178" i="21"/>
  <c r="N184" i="21"/>
  <c r="N190" i="21"/>
  <c r="N196" i="21"/>
  <c r="N202" i="21"/>
  <c r="N208" i="21"/>
  <c r="N214" i="21"/>
  <c r="N220" i="21"/>
  <c r="N10" i="21"/>
  <c r="O10" i="21"/>
  <c r="L16" i="21"/>
  <c r="K16" i="21"/>
  <c r="K22" i="21"/>
  <c r="L28" i="21"/>
  <c r="K28" i="21"/>
  <c r="K34" i="21"/>
  <c r="L40" i="21"/>
  <c r="K40" i="21"/>
  <c r="K46" i="21"/>
  <c r="L52" i="21"/>
  <c r="K52" i="21"/>
  <c r="K58" i="21"/>
  <c r="L64" i="21"/>
  <c r="K64" i="21"/>
  <c r="K70" i="21"/>
  <c r="L76" i="21"/>
  <c r="K76" i="21"/>
  <c r="L82" i="21"/>
  <c r="K82" i="21"/>
  <c r="L88" i="21"/>
  <c r="K88" i="21"/>
  <c r="K94" i="21"/>
  <c r="L100" i="21"/>
  <c r="K100" i="21"/>
  <c r="K106" i="21"/>
  <c r="L112" i="21"/>
  <c r="K112" i="21"/>
  <c r="K118" i="21"/>
  <c r="L124" i="21"/>
  <c r="K124" i="21"/>
  <c r="K130" i="21"/>
  <c r="L136" i="21"/>
  <c r="K136" i="21"/>
  <c r="K142" i="21"/>
  <c r="L148" i="21"/>
  <c r="K148" i="21"/>
  <c r="K154" i="21"/>
  <c r="L160" i="21"/>
  <c r="K160" i="21"/>
  <c r="K166" i="21"/>
  <c r="L172" i="21"/>
  <c r="K172" i="21"/>
  <c r="L178" i="21"/>
  <c r="K178" i="21"/>
  <c r="L184" i="21"/>
  <c r="K184" i="21"/>
  <c r="K190" i="21"/>
  <c r="K196" i="21"/>
  <c r="K202" i="21"/>
  <c r="L208" i="21"/>
  <c r="K208" i="21"/>
  <c r="K214" i="21"/>
  <c r="K220" i="21"/>
  <c r="L10" i="21"/>
  <c r="K10" i="21"/>
  <c r="AE10" i="21"/>
  <c r="AF10" i="21"/>
  <c r="AG10" i="21"/>
  <c r="BA178" i="21"/>
  <c r="BA82" i="21"/>
  <c r="BA58" i="21"/>
  <c r="AE16" i="21"/>
  <c r="BA154" i="21"/>
  <c r="BA208" i="21"/>
  <c r="BA184" i="21"/>
  <c r="BA172" i="21"/>
  <c r="BA160" i="21"/>
  <c r="BA148" i="21"/>
  <c r="BA136" i="21"/>
  <c r="BA124" i="21"/>
  <c r="BA112" i="21"/>
  <c r="BA100" i="21"/>
  <c r="BA88" i="21"/>
  <c r="BA76" i="21"/>
  <c r="BA64" i="21"/>
  <c r="BA52" i="21"/>
  <c r="BA40" i="21"/>
  <c r="BA28" i="21"/>
  <c r="BA16" i="21"/>
  <c r="AE217" i="21"/>
  <c r="AE213" i="21"/>
  <c r="AE209" i="21"/>
  <c r="AE205" i="21"/>
  <c r="AE201" i="21"/>
  <c r="AE197" i="21"/>
  <c r="AE193" i="21"/>
  <c r="AE189" i="21"/>
  <c r="AE185" i="21"/>
  <c r="AE173" i="21"/>
  <c r="AE169" i="21"/>
  <c r="AE165" i="21"/>
  <c r="AE161" i="21"/>
  <c r="AE157" i="21"/>
  <c r="AE153" i="21"/>
  <c r="AE149" i="21"/>
  <c r="AE145" i="21"/>
  <c r="AE137" i="21"/>
  <c r="AE133" i="21"/>
  <c r="AE129" i="21"/>
  <c r="AE125" i="21"/>
  <c r="AE121" i="21"/>
  <c r="AE117" i="21"/>
  <c r="AE113" i="21"/>
  <c r="AE109" i="21"/>
  <c r="AE105" i="21"/>
  <c r="AE85" i="21"/>
  <c r="AE81" i="21"/>
  <c r="AE77" i="21"/>
  <c r="AE73" i="21"/>
  <c r="AE69" i="21"/>
  <c r="AE65" i="21"/>
  <c r="AE61" i="21"/>
  <c r="AE57" i="21"/>
  <c r="AE53" i="21"/>
  <c r="AE49" i="21"/>
  <c r="AE37" i="21"/>
  <c r="AE33" i="21"/>
  <c r="AE29" i="21"/>
  <c r="AE25" i="21"/>
  <c r="AE21" i="21"/>
  <c r="BA130" i="21"/>
  <c r="BA34" i="21"/>
  <c r="AE28" i="21"/>
  <c r="AF28" i="21"/>
  <c r="AG28" i="21"/>
  <c r="AE52" i="21"/>
  <c r="AF52" i="21"/>
  <c r="AG52" i="21"/>
  <c r="AE76" i="21"/>
  <c r="AF76" i="21"/>
  <c r="AG76" i="21"/>
  <c r="AE100" i="21"/>
  <c r="AF100" i="21"/>
  <c r="AG100" i="21"/>
  <c r="AE124" i="21"/>
  <c r="AF124" i="21"/>
  <c r="AG124" i="21"/>
  <c r="AE148" i="21"/>
  <c r="AF148" i="21"/>
  <c r="AG148" i="21"/>
  <c r="AE172" i="21"/>
  <c r="AF172" i="21"/>
  <c r="AG172" i="21"/>
  <c r="AE19" i="21"/>
  <c r="AE15" i="21"/>
  <c r="BA202" i="21"/>
  <c r="BA106" i="21"/>
  <c r="AE82" i="21"/>
  <c r="AF82" i="21"/>
  <c r="AG82" i="21"/>
  <c r="AE178" i="21"/>
  <c r="AF178" i="21"/>
  <c r="AG178" i="21"/>
  <c r="BA214" i="21"/>
  <c r="BA190" i="21"/>
  <c r="BA166" i="21"/>
  <c r="BA142" i="21"/>
  <c r="BA118" i="21"/>
  <c r="BA94" i="21"/>
  <c r="BA70" i="21"/>
  <c r="BA46" i="21"/>
  <c r="BA22" i="21"/>
  <c r="AF16" i="21"/>
  <c r="AG16" i="21"/>
  <c r="AE40" i="21"/>
  <c r="AF40" i="21"/>
  <c r="AG40" i="21"/>
  <c r="AE64" i="21"/>
  <c r="AF64" i="21"/>
  <c r="AG64" i="21"/>
  <c r="AE88" i="21"/>
  <c r="AF88" i="21"/>
  <c r="AG88" i="21"/>
  <c r="AE112" i="21"/>
  <c r="AF112" i="21"/>
  <c r="AG112" i="21"/>
  <c r="AE136" i="21"/>
  <c r="AF136" i="21"/>
  <c r="AG136" i="21"/>
  <c r="AE160" i="21"/>
  <c r="AF160" i="21"/>
  <c r="AG160" i="21"/>
  <c r="AE184" i="21"/>
  <c r="AF184" i="21"/>
  <c r="AG184" i="21"/>
  <c r="AE208" i="21"/>
  <c r="AF208" i="21"/>
  <c r="AG208" i="21"/>
  <c r="AE174" i="21"/>
  <c r="AE86" i="21"/>
  <c r="BA10" i="21"/>
  <c r="BA220" i="21"/>
  <c r="BA196" i="21"/>
  <c r="AE219" i="21"/>
  <c r="AE215" i="21"/>
  <c r="AE211" i="21"/>
  <c r="AE207" i="21"/>
  <c r="AE203" i="21"/>
  <c r="AE199" i="21"/>
  <c r="AE195" i="21"/>
  <c r="AE191" i="21"/>
  <c r="AE187" i="21"/>
  <c r="AE183" i="21"/>
  <c r="AE179" i="21"/>
  <c r="AE175" i="21"/>
  <c r="AE171" i="21"/>
  <c r="AE167" i="21"/>
  <c r="AE163" i="21"/>
  <c r="AE139" i="21"/>
  <c r="AE111" i="21"/>
  <c r="AE107" i="21"/>
  <c r="AE103" i="21"/>
  <c r="AE99" i="21"/>
  <c r="AE95" i="21"/>
  <c r="AE91" i="21"/>
  <c r="AE87" i="21"/>
  <c r="AE83" i="21"/>
  <c r="AE79" i="21"/>
  <c r="AE75" i="21"/>
  <c r="AE71" i="21"/>
  <c r="AE67" i="21"/>
  <c r="AE63" i="21"/>
  <c r="AE59" i="21"/>
  <c r="AE55" i="21"/>
  <c r="AE51" i="21"/>
  <c r="AE47" i="21"/>
  <c r="AE43" i="21"/>
  <c r="AE39" i="21"/>
  <c r="AE35" i="21"/>
  <c r="AE31" i="21"/>
  <c r="AE27" i="21"/>
  <c r="AE23" i="21"/>
  <c r="AE17" i="21"/>
  <c r="AE210" i="21"/>
  <c r="AE170" i="21"/>
  <c r="AE162" i="21"/>
  <c r="AE78" i="21"/>
  <c r="AE74" i="21"/>
  <c r="AE30" i="21"/>
  <c r="AE26" i="21"/>
  <c r="AE216" i="21"/>
  <c r="AE212" i="21"/>
  <c r="AE204" i="21"/>
  <c r="AE200" i="21"/>
  <c r="AE192" i="21"/>
  <c r="AE188" i="21"/>
  <c r="AE180" i="21"/>
  <c r="AE176" i="21"/>
  <c r="AE168" i="21"/>
  <c r="AE164" i="21"/>
  <c r="AE156" i="21"/>
  <c r="AE152" i="21"/>
  <c r="AE144" i="21"/>
  <c r="AE140" i="21"/>
  <c r="AE132" i="21"/>
  <c r="AE128" i="21"/>
  <c r="AE120" i="21"/>
  <c r="AE116" i="21"/>
  <c r="AE108" i="21"/>
  <c r="AE104" i="21"/>
  <c r="AE96" i="21"/>
  <c r="AE92" i="21"/>
  <c r="AE84" i="21"/>
  <c r="AE80" i="21"/>
  <c r="AE72" i="21"/>
  <c r="AE68" i="21"/>
  <c r="AE60" i="21"/>
  <c r="AE56" i="21"/>
  <c r="AE48" i="21"/>
  <c r="AE44" i="21"/>
  <c r="AE36" i="21"/>
  <c r="AE32" i="21"/>
  <c r="AE24" i="21"/>
  <c r="AE20" i="21"/>
  <c r="AE159" i="21"/>
  <c r="AE155" i="21"/>
  <c r="AE151" i="21"/>
  <c r="AE147" i="21"/>
  <c r="AE143" i="21"/>
  <c r="AE135" i="21"/>
  <c r="AE131" i="21"/>
  <c r="AE127" i="21"/>
  <c r="AE123" i="21"/>
  <c r="AE119" i="21"/>
  <c r="AE115" i="21"/>
  <c r="AE181" i="21"/>
  <c r="AE177" i="21"/>
  <c r="AE141" i="21"/>
  <c r="AE101" i="21"/>
  <c r="AE97" i="21"/>
  <c r="AE93" i="21"/>
  <c r="AE89" i="21"/>
  <c r="AE45" i="21"/>
  <c r="AE41" i="21"/>
  <c r="AE13" i="21"/>
  <c r="AE18" i="21"/>
  <c r="AE14" i="21"/>
  <c r="AE218" i="21"/>
  <c r="AE206" i="21"/>
  <c r="AE198" i="21"/>
  <c r="AE194" i="21"/>
  <c r="AE186" i="21"/>
  <c r="AE182" i="21"/>
  <c r="AE158" i="21"/>
  <c r="AE150" i="21"/>
  <c r="AE146" i="21"/>
  <c r="AE138" i="21"/>
  <c r="AE134" i="21"/>
  <c r="AE126" i="21"/>
  <c r="AE122" i="21"/>
  <c r="AE114" i="21"/>
  <c r="AE110" i="21"/>
  <c r="AE102" i="21"/>
  <c r="AE98" i="21"/>
  <c r="AE90" i="21"/>
  <c r="AE66" i="21"/>
  <c r="AE62" i="21"/>
  <c r="AE54" i="21"/>
  <c r="AE50" i="21"/>
  <c r="AE42" i="21"/>
  <c r="AE38" i="21"/>
  <c r="AE12" i="21"/>
  <c r="O214" i="21"/>
  <c r="P214" i="21"/>
  <c r="Q214" i="21"/>
  <c r="O202" i="21"/>
  <c r="P202" i="21"/>
  <c r="Q202" i="21"/>
  <c r="O190" i="21"/>
  <c r="P190" i="21"/>
  <c r="Q190" i="21"/>
  <c r="O178" i="21"/>
  <c r="P178" i="21"/>
  <c r="Q178" i="21"/>
  <c r="O166" i="21"/>
  <c r="P166" i="21"/>
  <c r="Q166" i="21"/>
  <c r="O154" i="21"/>
  <c r="P154" i="21"/>
  <c r="Q154" i="21"/>
  <c r="O142" i="21"/>
  <c r="P142" i="21"/>
  <c r="Q142" i="21"/>
  <c r="O130" i="21"/>
  <c r="P130" i="21"/>
  <c r="Q130" i="21"/>
  <c r="O118" i="21"/>
  <c r="P118" i="21"/>
  <c r="Q118" i="21"/>
  <c r="O106" i="21"/>
  <c r="P106" i="21"/>
  <c r="Q106" i="21"/>
  <c r="O94" i="21"/>
  <c r="P94" i="21"/>
  <c r="Q94" i="21"/>
  <c r="O82" i="21"/>
  <c r="P82" i="21"/>
  <c r="Q82" i="21"/>
  <c r="O70" i="21"/>
  <c r="P70" i="21"/>
  <c r="Q70" i="21"/>
  <c r="O58" i="21"/>
  <c r="P58" i="21"/>
  <c r="Q58" i="21"/>
  <c r="O46" i="21"/>
  <c r="P46" i="21"/>
  <c r="Q46" i="21"/>
  <c r="O34" i="21"/>
  <c r="P34" i="21"/>
  <c r="Q34" i="21"/>
  <c r="O22" i="21"/>
  <c r="P22" i="21"/>
  <c r="Q22" i="21"/>
  <c r="AD11" i="21"/>
  <c r="AD10" i="21"/>
  <c r="AB10" i="21"/>
  <c r="Z11" i="21"/>
  <c r="AF71" i="21"/>
  <c r="AG71" i="21"/>
  <c r="AF47" i="21"/>
  <c r="AF48" i="21"/>
  <c r="AF49" i="21"/>
  <c r="AF50" i="21"/>
  <c r="AF51" i="21"/>
  <c r="AF95" i="21"/>
  <c r="AG95" i="21"/>
  <c r="AF191" i="21"/>
  <c r="AF192" i="21"/>
  <c r="AF193" i="21"/>
  <c r="AF194" i="21"/>
  <c r="AF195" i="21"/>
  <c r="AF107" i="21"/>
  <c r="AF59" i="21"/>
  <c r="AF131" i="21"/>
  <c r="AF203" i="21"/>
  <c r="AF23" i="21"/>
  <c r="AF24" i="21"/>
  <c r="AF25" i="21"/>
  <c r="AF26" i="21"/>
  <c r="AF27" i="21"/>
  <c r="AF167" i="21"/>
  <c r="AF215" i="21"/>
  <c r="AE11" i="21"/>
  <c r="AF35" i="21"/>
  <c r="AF83" i="21"/>
  <c r="AF155" i="21"/>
  <c r="AF179" i="21"/>
  <c r="AF119" i="21"/>
  <c r="AF143" i="21"/>
  <c r="P28" i="21"/>
  <c r="Q28" i="21"/>
  <c r="P40" i="21"/>
  <c r="Q40" i="21"/>
  <c r="P52" i="21"/>
  <c r="Q52" i="21"/>
  <c r="P64" i="21"/>
  <c r="Q64" i="21"/>
  <c r="P76" i="21"/>
  <c r="Q76" i="21"/>
  <c r="P88" i="21"/>
  <c r="Q88" i="21"/>
  <c r="P100" i="21"/>
  <c r="Q100" i="21"/>
  <c r="P112" i="21"/>
  <c r="Q112" i="21"/>
  <c r="P124" i="21"/>
  <c r="Q124" i="21"/>
  <c r="P136" i="21"/>
  <c r="Q136" i="21"/>
  <c r="P148" i="21"/>
  <c r="Q148" i="21"/>
  <c r="P160" i="21"/>
  <c r="Q160" i="21"/>
  <c r="P172" i="21"/>
  <c r="Q172" i="21"/>
  <c r="P184" i="21"/>
  <c r="Q184" i="21"/>
  <c r="P196" i="21"/>
  <c r="Q196" i="21"/>
  <c r="P208" i="21"/>
  <c r="Q208" i="21"/>
  <c r="P16" i="21"/>
  <c r="Q16" i="21"/>
  <c r="P220" i="21"/>
  <c r="Q220" i="21"/>
  <c r="O16" i="21"/>
  <c r="O28" i="21"/>
  <c r="AF29" i="21"/>
  <c r="O40" i="21"/>
  <c r="O52" i="21"/>
  <c r="AF53" i="21"/>
  <c r="O64" i="21"/>
  <c r="AF65" i="21"/>
  <c r="O76" i="21"/>
  <c r="O88" i="21"/>
  <c r="AF89" i="21"/>
  <c r="O100" i="21"/>
  <c r="O112" i="21"/>
  <c r="AF113" i="21"/>
  <c r="O124" i="21"/>
  <c r="AF125" i="21"/>
  <c r="O136" i="21"/>
  <c r="O148" i="21"/>
  <c r="O160" i="21"/>
  <c r="O172" i="21"/>
  <c r="O184" i="21"/>
  <c r="AF185" i="21"/>
  <c r="O196" i="21"/>
  <c r="AF197" i="21"/>
  <c r="O208" i="21"/>
  <c r="O220" i="21"/>
  <c r="AF72" i="21"/>
  <c r="AF73" i="21"/>
  <c r="AF74" i="21"/>
  <c r="AF75" i="21"/>
  <c r="AG23" i="21"/>
  <c r="AG24" i="21"/>
  <c r="AG25" i="21"/>
  <c r="AG26" i="21"/>
  <c r="AG27" i="21"/>
  <c r="AY22" i="21"/>
  <c r="AZ22" i="21"/>
  <c r="BC22" i="21"/>
  <c r="BD22" i="21"/>
  <c r="AF96" i="21"/>
  <c r="AF97" i="21"/>
  <c r="AF98" i="21"/>
  <c r="AF99" i="21"/>
  <c r="AG47" i="21"/>
  <c r="AG48" i="21"/>
  <c r="AG49" i="21"/>
  <c r="AG50" i="21"/>
  <c r="AG51" i="21"/>
  <c r="AG191" i="21"/>
  <c r="AG192" i="21"/>
  <c r="AG193" i="21"/>
  <c r="AG194" i="21"/>
  <c r="AG195" i="21"/>
  <c r="AF216" i="21"/>
  <c r="AF217" i="21"/>
  <c r="AF218" i="21"/>
  <c r="AF219" i="21"/>
  <c r="AG215" i="21"/>
  <c r="AF132" i="21"/>
  <c r="AF133" i="21"/>
  <c r="AF134" i="21"/>
  <c r="AF135" i="21"/>
  <c r="AG131" i="21"/>
  <c r="AF186" i="21"/>
  <c r="AF187" i="21"/>
  <c r="AF188" i="21"/>
  <c r="AF189" i="21"/>
  <c r="AG185" i="21"/>
  <c r="AF90" i="21"/>
  <c r="AF91" i="21"/>
  <c r="AF92" i="21"/>
  <c r="AF93" i="21"/>
  <c r="AG89" i="21"/>
  <c r="AF144" i="21"/>
  <c r="AF145" i="21"/>
  <c r="AF146" i="21"/>
  <c r="AF147" i="21"/>
  <c r="AG143" i="21"/>
  <c r="AF84" i="21"/>
  <c r="AF85" i="21"/>
  <c r="AF86" i="21"/>
  <c r="AF87" i="21"/>
  <c r="AG83" i="21"/>
  <c r="AF60" i="21"/>
  <c r="AF61" i="21"/>
  <c r="AF62" i="21"/>
  <c r="AF63" i="21"/>
  <c r="AG59" i="21"/>
  <c r="AF198" i="21"/>
  <c r="AF199" i="21"/>
  <c r="AF200" i="21"/>
  <c r="AF201" i="21"/>
  <c r="AG197" i="21"/>
  <c r="AF54" i="21"/>
  <c r="AF55" i="21"/>
  <c r="AF56" i="21"/>
  <c r="AF57" i="21"/>
  <c r="AG53" i="21"/>
  <c r="AF156" i="21"/>
  <c r="AF157" i="21"/>
  <c r="AF158" i="21"/>
  <c r="AF159" i="21"/>
  <c r="AG155" i="21"/>
  <c r="AF126" i="21"/>
  <c r="AF127" i="21"/>
  <c r="AF128" i="21"/>
  <c r="AF129" i="21"/>
  <c r="AG125" i="21"/>
  <c r="AF30" i="21"/>
  <c r="AF31" i="21"/>
  <c r="AF32" i="21"/>
  <c r="AF33" i="21"/>
  <c r="AG29" i="21"/>
  <c r="AF120" i="21"/>
  <c r="AF121" i="21"/>
  <c r="AF122" i="21"/>
  <c r="AF123" i="21"/>
  <c r="AG119" i="21"/>
  <c r="AF36" i="21"/>
  <c r="AF37" i="21"/>
  <c r="AF38" i="21"/>
  <c r="AF39" i="21"/>
  <c r="AG35" i="21"/>
  <c r="AF168" i="21"/>
  <c r="AF169" i="21"/>
  <c r="AF170" i="21"/>
  <c r="AF171" i="21"/>
  <c r="AG167" i="21"/>
  <c r="AF204" i="21"/>
  <c r="AF205" i="21"/>
  <c r="AF206" i="21"/>
  <c r="AF207" i="21"/>
  <c r="AG203" i="21"/>
  <c r="AF108" i="21"/>
  <c r="AF109" i="21"/>
  <c r="AF110" i="21"/>
  <c r="AF111" i="21"/>
  <c r="AG107" i="21"/>
  <c r="AF114" i="21"/>
  <c r="AF115" i="21"/>
  <c r="AF116" i="21"/>
  <c r="AF117" i="21"/>
  <c r="AG113" i="21"/>
  <c r="AF66" i="21"/>
  <c r="AF67" i="21"/>
  <c r="AF68" i="21"/>
  <c r="AF69" i="21"/>
  <c r="AG65" i="21"/>
  <c r="AF180" i="21"/>
  <c r="AF181" i="21"/>
  <c r="AF182" i="21"/>
  <c r="AF183" i="21"/>
  <c r="AG179" i="21"/>
  <c r="AF17" i="21"/>
  <c r="AF18" i="21"/>
  <c r="AF19" i="21"/>
  <c r="AF20" i="21"/>
  <c r="AF21" i="21"/>
  <c r="AF209" i="21"/>
  <c r="AF161" i="21"/>
  <c r="AF149" i="21"/>
  <c r="AF101" i="21"/>
  <c r="AF137" i="21"/>
  <c r="AF41" i="21"/>
  <c r="AF173" i="21"/>
  <c r="AF77" i="21"/>
  <c r="P10" i="21"/>
  <c r="Q10" i="21"/>
  <c r="AG96" i="21"/>
  <c r="AG97" i="21"/>
  <c r="AG98" i="21"/>
  <c r="AG99" i="21"/>
  <c r="AY94" i="21"/>
  <c r="AZ94" i="21"/>
  <c r="BC94" i="21"/>
  <c r="BD94" i="21"/>
  <c r="AG72" i="21"/>
  <c r="AG73" i="21"/>
  <c r="AG74" i="21"/>
  <c r="AG75" i="21"/>
  <c r="AY70" i="21"/>
  <c r="AZ70" i="21"/>
  <c r="BC70" i="21"/>
  <c r="BD70" i="21"/>
  <c r="BB22" i="21"/>
  <c r="BB190" i="21"/>
  <c r="AY190" i="21"/>
  <c r="AZ190" i="21"/>
  <c r="BC190" i="21"/>
  <c r="BD190" i="21"/>
  <c r="BB46" i="21"/>
  <c r="AY46" i="21"/>
  <c r="AZ46" i="21"/>
  <c r="BC46" i="21"/>
  <c r="BD46" i="21"/>
  <c r="AG66" i="21"/>
  <c r="AG67" i="21"/>
  <c r="AG68" i="21"/>
  <c r="AG69" i="21"/>
  <c r="AY64" i="21"/>
  <c r="AZ64" i="21"/>
  <c r="BC64" i="21"/>
  <c r="BD64" i="21"/>
  <c r="AG180" i="21"/>
  <c r="AG181" i="21"/>
  <c r="AG182" i="21"/>
  <c r="AG183" i="21"/>
  <c r="AY178" i="21"/>
  <c r="AZ178" i="21"/>
  <c r="BC178" i="21"/>
  <c r="BD178" i="21"/>
  <c r="AG114" i="21"/>
  <c r="AG115" i="21"/>
  <c r="AG116" i="21"/>
  <c r="AG117" i="21"/>
  <c r="AY112" i="21"/>
  <c r="AZ112" i="21"/>
  <c r="BC112" i="21"/>
  <c r="BD112" i="21"/>
  <c r="AG60" i="21"/>
  <c r="AG61" i="21"/>
  <c r="AG62" i="21"/>
  <c r="AG63" i="21"/>
  <c r="AG144" i="21"/>
  <c r="AG145" i="21"/>
  <c r="AG146" i="21"/>
  <c r="AG147" i="21"/>
  <c r="AY142" i="21"/>
  <c r="AZ142" i="21"/>
  <c r="BC142" i="21"/>
  <c r="BD142" i="21"/>
  <c r="AG186" i="21"/>
  <c r="AG187" i="21"/>
  <c r="AG188" i="21"/>
  <c r="AG189" i="21"/>
  <c r="BB184" i="21"/>
  <c r="AG216" i="21"/>
  <c r="AG217" i="21"/>
  <c r="AG218" i="21"/>
  <c r="AG219" i="21"/>
  <c r="AG84" i="21"/>
  <c r="AG85" i="21"/>
  <c r="AG86" i="21"/>
  <c r="AG87" i="21"/>
  <c r="AY82" i="21"/>
  <c r="AZ82" i="21"/>
  <c r="BC82" i="21"/>
  <c r="BD82" i="21"/>
  <c r="AG90" i="21"/>
  <c r="AG91" i="21"/>
  <c r="AG92" i="21"/>
  <c r="AG93" i="21"/>
  <c r="BB88" i="21"/>
  <c r="AG132" i="21"/>
  <c r="AG133" i="21"/>
  <c r="AG134" i="21"/>
  <c r="AG135" i="21"/>
  <c r="AY130" i="21"/>
  <c r="AZ130" i="21"/>
  <c r="BC130" i="21"/>
  <c r="BD130" i="21"/>
  <c r="AF138" i="21"/>
  <c r="AF139" i="21"/>
  <c r="AF140" i="21"/>
  <c r="AF141" i="21"/>
  <c r="AG137" i="21"/>
  <c r="AG108" i="21"/>
  <c r="AG109" i="21"/>
  <c r="AG110" i="21"/>
  <c r="AG111" i="21"/>
  <c r="AG168" i="21"/>
  <c r="AG169" i="21"/>
  <c r="AG170" i="21"/>
  <c r="AG171" i="21"/>
  <c r="BB166" i="21"/>
  <c r="AG120" i="21"/>
  <c r="AG121" i="21"/>
  <c r="AG122" i="21"/>
  <c r="AG123" i="21"/>
  <c r="AY118" i="21"/>
  <c r="AZ118" i="21"/>
  <c r="BC118" i="21"/>
  <c r="BD118" i="21"/>
  <c r="AG126" i="21"/>
  <c r="AG127" i="21"/>
  <c r="AG128" i="21"/>
  <c r="AG129" i="21"/>
  <c r="AY124" i="21"/>
  <c r="AZ124" i="21"/>
  <c r="BC124" i="21"/>
  <c r="BD124" i="21"/>
  <c r="AG54" i="21"/>
  <c r="AG55" i="21"/>
  <c r="AG56" i="21"/>
  <c r="AG57" i="21"/>
  <c r="BB52" i="21"/>
  <c r="AF162" i="21"/>
  <c r="AF163" i="21"/>
  <c r="AF164" i="21"/>
  <c r="AF165" i="21"/>
  <c r="AG161" i="21"/>
  <c r="AF78" i="21"/>
  <c r="AF79" i="21"/>
  <c r="AF80" i="21"/>
  <c r="AF81" i="21"/>
  <c r="AG77" i="21"/>
  <c r="AF210" i="21"/>
  <c r="AF211" i="21"/>
  <c r="AF212" i="21"/>
  <c r="AF213" i="21"/>
  <c r="AG209" i="21"/>
  <c r="AF174" i="21"/>
  <c r="AF175" i="21"/>
  <c r="AF176" i="21"/>
  <c r="AF177" i="21"/>
  <c r="AG173" i="21"/>
  <c r="AF102" i="21"/>
  <c r="AF103" i="21"/>
  <c r="AF104" i="21"/>
  <c r="AF105" i="21"/>
  <c r="AG101" i="21"/>
  <c r="AF42" i="21"/>
  <c r="AF43" i="21"/>
  <c r="AF44" i="21"/>
  <c r="AF45" i="21"/>
  <c r="AG41" i="21"/>
  <c r="AF150" i="21"/>
  <c r="AF151" i="21"/>
  <c r="AF152" i="21"/>
  <c r="AF153" i="21"/>
  <c r="AG149" i="21"/>
  <c r="AG204" i="21"/>
  <c r="AG205" i="21"/>
  <c r="AG206" i="21"/>
  <c r="AG207" i="21"/>
  <c r="BB202" i="21"/>
  <c r="AG36" i="21"/>
  <c r="AG37" i="21"/>
  <c r="AG38" i="21"/>
  <c r="AG39" i="21"/>
  <c r="AY34" i="21"/>
  <c r="AZ34" i="21"/>
  <c r="BC34" i="21"/>
  <c r="BD34" i="21"/>
  <c r="AG30" i="21"/>
  <c r="AG31" i="21"/>
  <c r="AG32" i="21"/>
  <c r="AG33" i="21"/>
  <c r="AY28" i="21"/>
  <c r="AZ28" i="21"/>
  <c r="BC28" i="21"/>
  <c r="BD28" i="21"/>
  <c r="AG156" i="21"/>
  <c r="AG157" i="21"/>
  <c r="AG158" i="21"/>
  <c r="AG159" i="21"/>
  <c r="BB154" i="21"/>
  <c r="AG198" i="21"/>
  <c r="AG199" i="21"/>
  <c r="AG200" i="21"/>
  <c r="AG201" i="21"/>
  <c r="AY196" i="21"/>
  <c r="AZ196" i="21"/>
  <c r="BC196" i="21"/>
  <c r="BD196" i="21"/>
  <c r="AG17" i="21"/>
  <c r="AG18" i="21"/>
  <c r="AG19" i="21"/>
  <c r="AG20" i="21"/>
  <c r="AG21" i="21"/>
  <c r="AY16" i="21"/>
  <c r="AZ16" i="21"/>
  <c r="BC16" i="21"/>
  <c r="BD16" i="21"/>
  <c r="AF11" i="21"/>
  <c r="AF12" i="21"/>
  <c r="AF13" i="21"/>
  <c r="AF14" i="21"/>
  <c r="AF15" i="21"/>
  <c r="F221" i="13"/>
  <c r="F211" i="13"/>
  <c r="F212" i="13"/>
  <c r="F213" i="13"/>
  <c r="F214" i="13"/>
  <c r="F215" i="13"/>
  <c r="F216" i="13"/>
  <c r="F217" i="13"/>
  <c r="F218" i="13"/>
  <c r="F219" i="13"/>
  <c r="F220" i="13"/>
  <c r="F210" i="13"/>
  <c r="B221" i="13" a="1"/>
  <c r="BB94" i="21"/>
  <c r="BB64" i="21"/>
  <c r="BB70" i="21"/>
  <c r="BB178" i="21"/>
  <c r="BB82" i="21"/>
  <c r="BB118" i="21"/>
  <c r="AY184" i="21"/>
  <c r="AZ184" i="21"/>
  <c r="BC184" i="21"/>
  <c r="BD184" i="21"/>
  <c r="AY88" i="21"/>
  <c r="AZ88" i="21"/>
  <c r="BC88" i="21"/>
  <c r="BD88" i="21"/>
  <c r="AY52" i="21"/>
  <c r="AZ52" i="21"/>
  <c r="BC52" i="21"/>
  <c r="BD52" i="21"/>
  <c r="BB34" i="21"/>
  <c r="BB112" i="21"/>
  <c r="AY202" i="21"/>
  <c r="AZ202" i="21"/>
  <c r="BC202" i="21"/>
  <c r="BD202" i="21"/>
  <c r="BB196" i="21"/>
  <c r="AY166" i="21"/>
  <c r="AZ166" i="21"/>
  <c r="BC166" i="21"/>
  <c r="BD166" i="21"/>
  <c r="BB124" i="21"/>
  <c r="BB142" i="21"/>
  <c r="BB220" i="21"/>
  <c r="BB130" i="21"/>
  <c r="AG138" i="21"/>
  <c r="AG139" i="21"/>
  <c r="AG140" i="21"/>
  <c r="AG141" i="21"/>
  <c r="AY136" i="21"/>
  <c r="AZ136" i="21"/>
  <c r="BC136" i="21"/>
  <c r="BD136" i="21"/>
  <c r="AY58" i="21"/>
  <c r="AZ58" i="21"/>
  <c r="BC58" i="21"/>
  <c r="BD58" i="21"/>
  <c r="BB58" i="21"/>
  <c r="BB28" i="21"/>
  <c r="AG150" i="21"/>
  <c r="AG151" i="21"/>
  <c r="AG152" i="21"/>
  <c r="AG153" i="21"/>
  <c r="AY148" i="21"/>
  <c r="AZ148" i="21"/>
  <c r="BC148" i="21"/>
  <c r="BD148" i="21"/>
  <c r="AG42" i="21"/>
  <c r="AG43" i="21"/>
  <c r="AG44" i="21"/>
  <c r="AG45" i="21"/>
  <c r="BB40" i="21"/>
  <c r="AY214" i="21"/>
  <c r="AZ214" i="21"/>
  <c r="BC214" i="21"/>
  <c r="BD214" i="21"/>
  <c r="BB214" i="21"/>
  <c r="BB16" i="21"/>
  <c r="AY154" i="21"/>
  <c r="AZ154" i="21"/>
  <c r="BC154" i="21"/>
  <c r="BD154" i="21"/>
  <c r="AG174" i="21"/>
  <c r="AG175" i="21"/>
  <c r="AG176" i="21"/>
  <c r="AG177" i="21"/>
  <c r="AY172" i="21"/>
  <c r="AZ172" i="21"/>
  <c r="BC172" i="21"/>
  <c r="BD172" i="21"/>
  <c r="AG78" i="21"/>
  <c r="AG79" i="21"/>
  <c r="AG80" i="21"/>
  <c r="AG81" i="21"/>
  <c r="AY76" i="21"/>
  <c r="AZ76" i="21"/>
  <c r="BC76" i="21"/>
  <c r="BD76" i="21"/>
  <c r="BB106" i="21"/>
  <c r="AY106" i="21"/>
  <c r="AZ106" i="21"/>
  <c r="BC106" i="21"/>
  <c r="BD106" i="21"/>
  <c r="AG102" i="21"/>
  <c r="AG103" i="21"/>
  <c r="AG104" i="21"/>
  <c r="AG105" i="21"/>
  <c r="AY100" i="21"/>
  <c r="AZ100" i="21"/>
  <c r="BC100" i="21"/>
  <c r="BD100" i="21"/>
  <c r="AG210" i="21"/>
  <c r="AG211" i="21"/>
  <c r="AG212" i="21"/>
  <c r="AG213" i="21"/>
  <c r="AG162" i="21"/>
  <c r="AG163" i="21"/>
  <c r="AG164" i="21"/>
  <c r="AG165" i="21"/>
  <c r="AY160" i="21"/>
  <c r="AZ160" i="21"/>
  <c r="BC160" i="21"/>
  <c r="BD160" i="21"/>
  <c r="AG11" i="21"/>
  <c r="AG12" i="21"/>
  <c r="AG13" i="21"/>
  <c r="AG14" i="21"/>
  <c r="AG15" i="21"/>
  <c r="B221" i="13"/>
  <c r="BB148" i="21"/>
  <c r="AY220" i="21"/>
  <c r="AZ220" i="21"/>
  <c r="BC220" i="21"/>
  <c r="BD220" i="21"/>
  <c r="BB136" i="21"/>
  <c r="AY40" i="21"/>
  <c r="AZ40" i="21"/>
  <c r="BC40" i="21"/>
  <c r="BD40" i="21"/>
  <c r="BB76" i="21"/>
  <c r="BB100" i="21"/>
  <c r="BB172" i="21"/>
  <c r="AY208" i="21"/>
  <c r="AZ208" i="21"/>
  <c r="BC208" i="21"/>
  <c r="BD208" i="21"/>
  <c r="BB208" i="21"/>
  <c r="BB160" i="21"/>
  <c r="AY10" i="21"/>
  <c r="AZ10" i="21"/>
  <c r="BC10" i="21"/>
  <c r="BD10" i="21"/>
  <c r="BB10" i="21"/>
  <c r="H210" i="1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9"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P9"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R9"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BU9" authorId="0" shapeId="0" xr:uid="{00000000-0006-0000-0200-000004000000}">
      <text>
        <r>
          <rPr>
            <b/>
            <sz val="9"/>
            <color indexed="81"/>
            <rFont val="Tahoma"/>
            <charset val="1"/>
          </rPr>
          <t>Ingrid Dalila Mariño Morales:</t>
        </r>
        <r>
          <rPr>
            <sz val="9"/>
            <color indexed="81"/>
            <rFont val="Tahoma"/>
            <charset val="1"/>
          </rPr>
          <t xml:space="preserve">
Escribir si se materializó el riesgo (Si/No).</t>
        </r>
      </text>
    </comment>
    <comment ref="BV9" authorId="0" shapeId="0" xr:uid="{00000000-0006-0000-0200-000005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BW9" authorId="0" shapeId="0" xr:uid="{00000000-0006-0000-0200-000006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9"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9"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9" authorId="0" shapeId="0" xr:uid="{00000000-0006-0000-0200-00000A000000}">
      <text>
        <r>
          <rPr>
            <b/>
            <sz val="9"/>
            <color indexed="81"/>
            <rFont val="Tahoma"/>
            <charset val="1"/>
          </rPr>
          <t>Ingrid Dalila Mariño Morales:</t>
        </r>
        <r>
          <rPr>
            <sz val="9"/>
            <color indexed="81"/>
            <rFont val="Tahoma"/>
            <charset val="1"/>
          </rPr>
          <t xml:space="preserve">
Escribir si se materializó el riesgo (Si/No).</t>
        </r>
      </text>
    </comment>
    <comment ref="CE9" authorId="0" shapeId="0" xr:uid="{00000000-0006-0000-0200-00000B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CF9" authorId="0" shapeId="0" xr:uid="{00000000-0006-0000-0200-00000C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9"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9"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9" authorId="0" shapeId="0" xr:uid="{00000000-0006-0000-0200-000010000000}">
      <text>
        <r>
          <rPr>
            <b/>
            <sz val="9"/>
            <color indexed="81"/>
            <rFont val="Tahoma"/>
            <charset val="1"/>
          </rPr>
          <t>Ingrid Dalila Mariño Morales:</t>
        </r>
        <r>
          <rPr>
            <sz val="9"/>
            <color indexed="81"/>
            <rFont val="Tahoma"/>
            <charset val="1"/>
          </rPr>
          <t xml:space="preserve">
Escribir si se materializó el riesgo (Si/No).</t>
        </r>
      </text>
    </comment>
    <comment ref="CN9" authorId="0" shapeId="0" xr:uid="{00000000-0006-0000-0200-000011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CO9" authorId="0" shapeId="0" xr:uid="{00000000-0006-0000-0200-000012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9"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9"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9" authorId="0" shapeId="0" xr:uid="{00000000-0006-0000-0200-000016000000}">
      <text>
        <r>
          <rPr>
            <b/>
            <sz val="9"/>
            <color indexed="81"/>
            <rFont val="Tahoma"/>
            <charset val="1"/>
          </rPr>
          <t>Ingrid Dalila Mariño Morales:</t>
        </r>
        <r>
          <rPr>
            <sz val="9"/>
            <color indexed="81"/>
            <rFont val="Tahoma"/>
            <charset val="1"/>
          </rPr>
          <t xml:space="preserve">
Escribir si se materializó el riesgo (Si/No).</t>
        </r>
      </text>
    </comment>
    <comment ref="CW9" authorId="0" shapeId="0" xr:uid="{00000000-0006-0000-0200-000017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CX9" authorId="0" shapeId="0" xr:uid="{00000000-0006-0000-0200-000018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9"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9"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9" authorId="0" shapeId="0" xr:uid="{00000000-0006-0000-0200-00001C000000}">
      <text>
        <r>
          <rPr>
            <b/>
            <sz val="9"/>
            <color indexed="81"/>
            <rFont val="Tahoma"/>
            <charset val="1"/>
          </rPr>
          <t>Ingrid Dalila Mariño Morales:</t>
        </r>
        <r>
          <rPr>
            <sz val="9"/>
            <color indexed="81"/>
            <rFont val="Tahoma"/>
            <charset val="1"/>
          </rPr>
          <t xml:space="preserve">
Escribir si se materializó el riesgo (Si/No).</t>
        </r>
      </text>
    </comment>
    <comment ref="DF9" authorId="0" shapeId="0" xr:uid="{00000000-0006-0000-0200-00001D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DG9" authorId="0" shapeId="0" xr:uid="{00000000-0006-0000-0200-00001E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9"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9"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9" authorId="0" shapeId="0" xr:uid="{00000000-0006-0000-0200-000022000000}">
      <text>
        <r>
          <rPr>
            <b/>
            <sz val="9"/>
            <color indexed="81"/>
            <rFont val="Tahoma"/>
            <charset val="1"/>
          </rPr>
          <t>Ingrid Dalila Mariño Morales:</t>
        </r>
        <r>
          <rPr>
            <sz val="9"/>
            <color indexed="81"/>
            <rFont val="Tahoma"/>
            <charset val="1"/>
          </rPr>
          <t xml:space="preserve">
Escribir si se materializó el riesgo (Si/No).</t>
        </r>
      </text>
    </comment>
    <comment ref="DO9" authorId="0" shapeId="0" xr:uid="{00000000-0006-0000-0200-000023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DP9" authorId="0" shapeId="0" xr:uid="{00000000-0006-0000-0200-000024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9"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9"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9" authorId="0" shapeId="0" xr:uid="{00000000-0006-0000-0200-000028000000}">
      <text>
        <r>
          <rPr>
            <b/>
            <sz val="9"/>
            <color indexed="81"/>
            <rFont val="Tahoma"/>
            <charset val="1"/>
          </rPr>
          <t>Ingrid Dalila Mariño Morales:</t>
        </r>
        <r>
          <rPr>
            <sz val="9"/>
            <color indexed="81"/>
            <rFont val="Tahoma"/>
            <charset val="1"/>
          </rPr>
          <t xml:space="preserve">
Escribir si se materializó el riesgo (Si/No).</t>
        </r>
      </text>
    </comment>
    <comment ref="DX9" authorId="0" shapeId="0" xr:uid="{00000000-0006-0000-0200-000029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DY9" authorId="0" shapeId="0" xr:uid="{00000000-0006-0000-0200-00002A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9"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9"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9" authorId="0" shapeId="0" xr:uid="{00000000-0006-0000-0200-00002E000000}">
      <text>
        <r>
          <rPr>
            <b/>
            <sz val="9"/>
            <color indexed="81"/>
            <rFont val="Tahoma"/>
            <charset val="1"/>
          </rPr>
          <t>Ingrid Dalila Mariño Morales:</t>
        </r>
        <r>
          <rPr>
            <sz val="9"/>
            <color indexed="81"/>
            <rFont val="Tahoma"/>
            <charset val="1"/>
          </rPr>
          <t xml:space="preserve">
Escribir si se materializó el riesgo (Si/No).</t>
        </r>
      </text>
    </comment>
    <comment ref="EG9" authorId="0" shapeId="0" xr:uid="{00000000-0006-0000-0200-00002F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EH9" authorId="0" shapeId="0" xr:uid="{00000000-0006-0000-0200-000030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9"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9"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9" authorId="0" shapeId="0" xr:uid="{00000000-0006-0000-0200-000034000000}">
      <text>
        <r>
          <rPr>
            <b/>
            <sz val="9"/>
            <color indexed="81"/>
            <rFont val="Tahoma"/>
            <charset val="1"/>
          </rPr>
          <t>Ingrid Dalila Mariño Morales:</t>
        </r>
        <r>
          <rPr>
            <sz val="9"/>
            <color indexed="81"/>
            <rFont val="Tahoma"/>
            <charset val="1"/>
          </rPr>
          <t xml:space="preserve">
Escribir si se materializó el riesgo (Si/No).</t>
        </r>
      </text>
    </comment>
    <comment ref="EP9" authorId="0" shapeId="0" xr:uid="{00000000-0006-0000-0200-000035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EQ9" authorId="0" shapeId="0" xr:uid="{00000000-0006-0000-0200-000036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9"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9"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9" authorId="0" shapeId="0" xr:uid="{00000000-0006-0000-0200-00003A000000}">
      <text>
        <r>
          <rPr>
            <b/>
            <sz val="9"/>
            <color indexed="81"/>
            <rFont val="Tahoma"/>
            <charset val="1"/>
          </rPr>
          <t>Ingrid Dalila Mariño Morales:</t>
        </r>
        <r>
          <rPr>
            <sz val="9"/>
            <color indexed="81"/>
            <rFont val="Tahoma"/>
            <charset val="1"/>
          </rPr>
          <t xml:space="preserve">
Escribir si se materializó el riesgo (Si/No).</t>
        </r>
      </text>
    </comment>
    <comment ref="EY9" authorId="0" shapeId="0" xr:uid="{00000000-0006-0000-0200-00003B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EZ9" authorId="0" shapeId="0" xr:uid="{00000000-0006-0000-0200-00003C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9"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9"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9" authorId="0" shapeId="0" xr:uid="{00000000-0006-0000-0200-000040000000}">
      <text>
        <r>
          <rPr>
            <b/>
            <sz val="9"/>
            <color indexed="81"/>
            <rFont val="Tahoma"/>
            <charset val="1"/>
          </rPr>
          <t>Ingrid Dalila Mariño Morales:</t>
        </r>
        <r>
          <rPr>
            <sz val="9"/>
            <color indexed="81"/>
            <rFont val="Tahoma"/>
            <charset val="1"/>
          </rPr>
          <t xml:space="preserve">
Escribir si se materializó el riesgo (Si/No).</t>
        </r>
      </text>
    </comment>
    <comment ref="FH9" authorId="0" shapeId="0" xr:uid="{00000000-0006-0000-0200-000041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FI9" authorId="0" shapeId="0" xr:uid="{00000000-0006-0000-0200-000042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9"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9"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9" authorId="0" shapeId="0" xr:uid="{00000000-0006-0000-0200-000046000000}">
      <text>
        <r>
          <rPr>
            <b/>
            <sz val="9"/>
            <color indexed="81"/>
            <rFont val="Tahoma"/>
            <charset val="1"/>
          </rPr>
          <t>Ingrid Dalila Mariño Morales:</t>
        </r>
        <r>
          <rPr>
            <sz val="9"/>
            <color indexed="81"/>
            <rFont val="Tahoma"/>
            <charset val="1"/>
          </rPr>
          <t xml:space="preserve">
Escribir si se materializó el riesgo (Si/No).</t>
        </r>
      </text>
    </comment>
    <comment ref="FQ9" authorId="0" shapeId="0" xr:uid="{00000000-0006-0000-0200-000047000000}">
      <text>
        <r>
          <rPr>
            <b/>
            <sz val="9"/>
            <color indexed="81"/>
            <rFont val="Tahoma"/>
            <charset val="1"/>
          </rPr>
          <t>Ingrid Dalila Mariño Morales:</t>
        </r>
        <r>
          <rPr>
            <sz val="9"/>
            <color indexed="81"/>
            <rFont val="Tahoma"/>
            <charset val="1"/>
          </rPr>
          <t xml:space="preserve">
La respuesta es Si: Describir como se materializó el riesgo y sus características.
En caso de no tener materialización coloque NO APLICA</t>
        </r>
      </text>
    </comment>
    <comment ref="FR9" authorId="0" shapeId="0" xr:uid="{00000000-0006-0000-0200-000048000000}">
      <text>
        <r>
          <rPr>
            <b/>
            <sz val="9"/>
            <color indexed="81"/>
            <rFont val="Tahoma"/>
            <charset val="1"/>
          </rPr>
          <t>Ingrid Dalila Mariño Morales:</t>
        </r>
        <r>
          <rPr>
            <sz val="9"/>
            <color indexed="81"/>
            <rFont val="Tahoma"/>
            <charset val="1"/>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9"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xr:uid="{00000000-0006-0000-0200-00004A000000}">
      <text>
        <r>
          <rPr>
            <b/>
            <sz val="9"/>
            <color indexed="81"/>
            <rFont val="Tahoma"/>
            <charset val="1"/>
          </rPr>
          <t>Ingrid Dalila Mariño Morales:</t>
        </r>
        <r>
          <rPr>
            <sz val="9"/>
            <color indexed="81"/>
            <rFont val="Tahoma"/>
            <charset val="1"/>
          </rPr>
          <t xml:space="preserve">
Escribir si se materializó el riesgo (Si/No).</t>
        </r>
      </text>
    </comment>
    <comment ref="GG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xr:uid="{00000000-0006-0000-0200-00004C000000}">
      <text>
        <r>
          <rPr>
            <b/>
            <sz val="9"/>
            <color indexed="81"/>
            <rFont val="Tahoma"/>
            <charset val="1"/>
          </rPr>
          <t>Ingrid Dalila Mariño Morales:</t>
        </r>
        <r>
          <rPr>
            <sz val="9"/>
            <color indexed="81"/>
            <rFont val="Tahoma"/>
            <charset val="1"/>
          </rPr>
          <t xml:space="preserve">
Escribir si se materializó el riesgo (Si/No).</t>
        </r>
      </text>
    </comment>
    <comment ref="GT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xr:uid="{00000000-0006-0000-0200-00004E000000}">
      <text>
        <r>
          <rPr>
            <b/>
            <sz val="9"/>
            <color indexed="81"/>
            <rFont val="Tahoma"/>
            <charset val="1"/>
          </rPr>
          <t>Ingrid Dalila Mariño Morales:</t>
        </r>
        <r>
          <rPr>
            <sz val="9"/>
            <color indexed="81"/>
            <rFont val="Tahoma"/>
            <charset val="1"/>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<sst xmlns="http://schemas.openxmlformats.org/spreadsheetml/2006/main" count="2564" uniqueCount="793">
  <si>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</si>
  <si>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</si>
  <si>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</si>
  <si>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</si>
  <si>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</si>
  <si>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</si>
  <si>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</si>
  <si>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</si>
  <si>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</si>
  <si>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</si>
  <si>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</si>
  <si>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</si>
  <si>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</si>
  <si>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</si>
  <si>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</si>
  <si>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</si>
  <si>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</si>
  <si>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</si>
  <si>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</si>
  <si>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</si>
  <si>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</si>
  <si>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</si>
  <si>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</si>
  <si>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</si>
  <si>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</si>
  <si>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</si>
  <si>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</si>
  <si>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</si>
  <si>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</si>
  <si>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</si>
  <si>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</si>
  <si>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</si>
  <si>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</si>
  <si>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</si>
  <si>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</si>
  <si>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</si>
  <si>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</si>
  <si>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</si>
  <si>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</si>
  <si>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</si>
  <si>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</si>
  <si>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</si>
  <si>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</si>
  <si>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</si>
  <si>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</si>
  <si>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</si>
  <si>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</si>
  <si>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</si>
  <si>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</si>
  <si>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</si>
  <si>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</si>
  <si>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</si>
  <si>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</si>
  <si>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</si>
  <si>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</si>
  <si>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</si>
  <si>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</si>
  <si>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</si>
  <si>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</si>
  <si>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</si>
  <si>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</si>
  <si>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</si>
  <si>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</si>
  <si>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</si>
  <si>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</si>
  <si>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</si>
  <si>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</si>
  <si>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</si>
  <si>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</si>
  <si>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</si>
  <si>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</si>
  <si>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</si>
  <si>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</si>
  <si>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</si>
  <si>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</si>
  <si>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</si>
  <si>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</si>
  <si>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</si>
  <si>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</si>
  <si>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</si>
  <si>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</si>
  <si>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</si>
  <si>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</si>
  <si>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</si>
  <si>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</si>
  <si>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</si>
  <si>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</si>
  <si>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</si>
  <si>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</si>
  <si>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</si>
  <si>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</si>
  <si>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</si>
  <si>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</si>
  <si>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</si>
  <si>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</si>
  <si>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</si>
  <si>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</si>
  <si>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</si>
  <si>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</si>
  <si>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</si>
  <si>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</si>
  <si>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</si>
  <si>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</si>
  <si>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</si>
  <si>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</si>
  <si>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</si>
  <si>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</si>
  <si>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</si>
  <si>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</si>
  <si>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</si>
  <si>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</si>
  <si>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</si>
  <si>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</si>
  <si>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</si>
  <si>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</si>
  <si>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</si>
  <si>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</si>
  <si>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</si>
  <si>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</si>
  <si>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</si>
  <si>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</si>
  <si>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</si>
  <si>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</si>
  <si>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</si>
  <si>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</si>
  <si>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</si>
  <si>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</si>
  <si>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</si>
  <si>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</si>
  <si>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</si>
  <si>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</si>
  <si>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</si>
  <si>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</si>
  <si>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</si>
  <si>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</si>
  <si>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</si>
  <si>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</si>
  <si>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</si>
  <si>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</si>
  <si>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</si>
  <si>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</si>
  <si>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</si>
  <si>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</si>
  <si>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</si>
  <si>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</si>
  <si>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</si>
  <si>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</si>
  <si>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</si>
  <si>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</si>
  <si>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</si>
  <si>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</si>
  <si>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</si>
  <si>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</si>
  <si>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</si>
  <si>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</si>
  <si>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</si>
  <si>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</si>
  <si>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</si>
  <si>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</si>
  <si>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</si>
  <si>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</si>
  <si>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</si>
  <si>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</si>
  <si>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</si>
  <si>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</si>
  <si>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</si>
  <si>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</si>
  <si>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</si>
  <si>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</si>
  <si>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</si>
  <si>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</si>
  <si>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</si>
  <si>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</si>
  <si>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</si>
  <si>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</si>
  <si>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</si>
  <si>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</si>
  <si>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</si>
  <si>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</si>
  <si>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</si>
  <si>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</si>
  <si>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</si>
  <si>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</si>
  <si>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</si>
  <si>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</si>
  <si>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</si>
  <si>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</si>
  <si>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</si>
  <si>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</si>
  <si>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</si>
  <si>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</si>
  <si>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</si>
  <si>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</si>
  <si>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</si>
  <si>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</si>
  <si>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Director de Gestión Corporativa y CID</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</si>
  <si>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</si>
  <si>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</si>
  <si>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</si>
  <si>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</si>
  <si>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</si>
  <si>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</si>
  <si>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</si>
  <si>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</si>
  <si>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</si>
  <si>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</si>
  <si>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</si>
  <si>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</si>
  <si>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</si>
  <si>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</si>
  <si>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</si>
  <si>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</si>
  <si>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</si>
  <si>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</si>
  <si>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</si>
  <si>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</si>
  <si>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</si>
  <si>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</si>
  <si>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</si>
  <si>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</si>
  <si>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</si>
  <si>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</si>
  <si>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</si>
  <si>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</si>
  <si>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</si>
  <si>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</si>
  <si>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</si>
  <si>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</si>
  <si>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</si>
  <si>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</si>
  <si>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</si>
  <si>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</si>
  <si>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</si>
  <si>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</si>
  <si>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</si>
  <si>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</si>
  <si>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</si>
  <si>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</si>
  <si>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</si>
  <si>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</si>
  <si>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</si>
  <si>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</si>
  <si>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</si>
  <si>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</si>
  <si>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</si>
  <si>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</si>
  <si>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</si>
  <si>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</si>
  <si>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</si>
  <si>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</si>
  <si>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</si>
  <si>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</si>
  <si>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</si>
  <si>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</si>
  <si>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</si>
  <si>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</si>
  <si>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</si>
  <si>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</si>
  <si>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</si>
  <si>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</si>
  <si>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</si>
  <si>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</si>
  <si>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</si>
  <si>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</si>
  <si>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</si>
  <si>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</si>
  <si>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</si>
  <si>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</si>
  <si>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</si>
  <si>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</si>
  <si>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</si>
  <si>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</si>
  <si>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</si>
  <si>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</si>
  <si>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</si>
  <si>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</si>
  <si>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</si>
  <si>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</si>
  <si>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</si>
  <si>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</si>
  <si>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</si>
  <si>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</si>
  <si>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</si>
  <si>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</si>
  <si>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</si>
  <si>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</si>
  <si>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</si>
  <si>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</si>
  <si>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</si>
  <si>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</si>
  <si>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</si>
  <si>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</si>
  <si>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</si>
  <si>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</si>
  <si>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</si>
  <si>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</si>
  <si>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</si>
  <si>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</si>
  <si>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</si>
  <si>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</si>
  <si>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</si>
  <si>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</si>
  <si>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</si>
  <si>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</si>
  <si>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</si>
  <si>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</si>
  <si>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</si>
  <si>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</si>
  <si>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</si>
  <si>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</si>
  <si>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</si>
  <si>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t>
  </si>
  <si>
    <t>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</si>
  <si>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</si>
  <si>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</si>
  <si>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</si>
  <si>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</si>
  <si>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</si>
  <si>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</si>
  <si>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</si>
  <si>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</si>
  <si>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</si>
  <si>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</si>
  <si>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</si>
  <si>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</si>
  <si>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</si>
  <si>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</si>
  <si>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</si>
  <si>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</si>
  <si>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</si>
  <si>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</si>
  <si>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</si>
  <si>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</si>
  <si>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</si>
  <si>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</si>
  <si>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</si>
  <si>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</si>
  <si>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</si>
  <si>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</si>
  <si>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</si>
  <si>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</si>
  <si>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</si>
  <si>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</si>
  <si>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</si>
  <si>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</si>
  <si>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</si>
  <si>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</si>
  <si>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</si>
  <si>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</si>
  <si>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</si>
  <si>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</si>
  <si>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</si>
  <si>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</si>
  <si>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</si>
  <si>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</si>
  <si>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</si>
  <si>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</si>
  <si>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</si>
  <si>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</si>
  <si>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</si>
  <si>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</si>
  <si>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</si>
  <si>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</si>
  <si>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</si>
  <si>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</si>
  <si>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</si>
  <si>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</si>
  <si>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</si>
  <si>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</si>
  <si>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</si>
  <si>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</si>
  <si>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</si>
  <si>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</si>
  <si>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</si>
  <si>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</si>
  <si>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</si>
  <si>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</si>
  <si>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</si>
  <si>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</si>
  <si>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</si>
  <si>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</si>
  <si>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</si>
  <si>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Vigente desde: Enero 2023</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</si>
  <si>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</si>
  <si>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MAPA DE RIESGOS DE GESTIÓN 
CAJA DE LA VIVIENDA POPULAR - 2023</t>
  </si>
  <si>
    <t>Giro insuficiente de los recursos comprometidos para la vigencia</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</si>
  <si>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</si>
  <si>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</si>
  <si>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Negligencia del contratista (Obra, consultoría o interventoría) o factores externos no mitigados</t>
  </si>
  <si>
    <t>Indebida supervisión a los contratos (Obra, consultoría o interventoría)</t>
  </si>
  <si>
    <t>Incluir intervenciones no viables al proceso de Mejoramiento de Barrios</t>
  </si>
  <si>
    <t>Desarrollar las actividades de previabilidad fuera de los requerimientos establecidos en el procedimiento</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</si>
  <si>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</si>
  <si>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</si>
  <si>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</si>
  <si>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</si>
  <si>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</si>
  <si>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</si>
  <si>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Aplicación inadecuada de la normatividad vigente, que puede generar pérdida de Procesos Judiciales o sanciones.</t>
  </si>
  <si>
    <t>Desconocimiento de la normatividad vigente.</t>
  </si>
  <si>
    <t>Rotación de los Abogados Apoderados.
Desactualización de SIPROJ - WEB.</t>
  </si>
  <si>
    <t>Falta de seguimiento y control de los Procesos asignados.</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</si>
  <si>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</si>
  <si>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</si>
  <si>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</si>
  <si>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</si>
  <si>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</si>
  <si>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Ausencia de documentos en el expediente contractual (persona jurídica) durante la ejecución de contratos celebrados por la Entidad.</t>
  </si>
  <si>
    <t>Los supervisores de contrato no remiten la documentación completa al expediente contractual.</t>
  </si>
  <si>
    <t>Falta de conocimiento normativo conforme a lo consagrado en el artículo 115 de la Ley  1952 de 2019 (Código General Disciplinario</t>
  </si>
  <si>
    <t>Falta de integridad del funcionario encargado del proceso.</t>
  </si>
  <si>
    <t>Posibilidad de violar la reserva legal, hasta antes de la formulación del pliego de cargos/auto de citación a audiencia o la providencia que ordene el archivo definitivo, sin perjuicio de los derechos de los sujetos procesales.</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</si>
  <si>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</si>
  <si>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</si>
  <si>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</si>
  <si>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</si>
  <si>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</si>
  <si>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Desarrollo extemporáneo de la acciones establecidas en el plan de mejoramiento, para los hallazgos encontrados en las  auditorias de la Contraloría de Bogotá D.C.</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</si>
  <si>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</si>
  <si>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</si>
  <si>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</si>
  <si>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</si>
  <si>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</si>
  <si>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Falta de cronograma con fechas límite de entrega para publicaciones por parte de las áreas que la producen.</t>
  </si>
  <si>
    <t xml:space="preserve">
Entrega de información fuera de las fechas establecidas para publicación.</t>
  </si>
  <si>
    <t>Debilidad en los controles de verificación para el pago obligaciones parafiscales, seguridad social  y/o liquidaciones definitivas de los servidores públicos</t>
  </si>
  <si>
    <t>Desconocimiento de los usuarios de la entidad frente al buen uso de herramientas y/o elementos tecnológicos de la entidad</t>
  </si>
  <si>
    <t>Deterioro o evento interno o externo de herramientas y/o elementos tecnológicos, que genera indisponibilidad total o parcial de los mismos.</t>
  </si>
  <si>
    <t>Falta de personal directo con la entidad, lo cual dificulta la continuidad de los procesos y el conocimiento adquirido.</t>
  </si>
  <si>
    <t>Líderes de política de gobierno digital que actualizan permanentemente sus directrices.</t>
  </si>
  <si>
    <t>Registro de movimientos de los elementos  sin la autorización requerida</t>
  </si>
  <si>
    <t>Ausencia de apropiación del uso y cuidado de los bienes por parte de los funcionarios y contratistas</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</si>
  <si>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</si>
  <si>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</si>
  <si>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Ausencia de inspecciones y/o reportes de las condiciones físicas en las que se encuentra el área de archivo.</t>
  </si>
  <si>
    <t>Daños físicos en la estructura que no garanticen las medidas apropiadas para custodiar los archivos</t>
  </si>
  <si>
    <t>Desconocimiento de procesos o instrumentos archivísticos</t>
  </si>
  <si>
    <t xml:space="preserve">Equipos de gestión documental que no implementan los procesos e instrumentos archivísticos dispuestos dentro del proceso de gestión documental </t>
  </si>
  <si>
    <t>Incumplimiento de la información reportada, por parte de los gerentes de los proyectos de inversión, en cuanto a oportunidad en la entrega y cobertura de los componentes, lo cual dificulta una oportuna y correcta revisión de datos, información y consolidación.
Reprocesos que se genera con la información reportada por los gerentes de los proyectos de inversión.
Fallas humanas en el registro y consolidación de la información suministrada por los gerentes de los proyectos de inversión de la Entidad.
Alta rotación de personal.</t>
  </si>
  <si>
    <t xml:space="preserve">Fallas humanas en el registro y consolidación de la información suministrada por los gerentes de los proyectos de inversión de la Entidad. </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</si>
  <si>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</si>
  <si>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Falta de un sistema que permita administrar la documentación del SIG</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</si>
  <si>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</si>
  <si>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</si>
  <si>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Baja ejecución del Plan Anual Mensualizado de Caja PAC de los recursos de vigencia y de reserva presupuestal.</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</si>
  <si>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</si>
  <si>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</si>
  <si>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Pérdida de capacidad en la ejecución del proyecto</t>
  </si>
  <si>
    <t>No oportunidad en la planeación por falta de cultura organizacional para la planeación</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</si>
  <si>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</si>
  <si>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</si>
  <si>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del Plan de Gestión Social para garantizar la implementación de la mejora.</t>
  </si>
  <si>
    <t>Retraso o incumplimiento de las metas institucionales</t>
  </si>
  <si>
    <t>Debido a la entrega inoportuna de los productos requeridos porque no se realizó el debido proceso de calidad.</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</si>
  <si>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</si>
  <si>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</si>
  <si>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</si>
  <si>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 xml:space="preserve">Ilegalidad del acto administrativo </t>
  </si>
  <si>
    <t>Debido a la interpretación errónea de la normatividad vigente por falta conocimiento del valor normativo superior a los preceptos constitucionales.</t>
  </si>
  <si>
    <t>Debilidad en los controles de verificación de reporte de incapacidades y debido proceso para la realización de cobro ante la EPS correspondiente</t>
  </si>
  <si>
    <t>Desconocimiento para el reporte de incapacidades, así como, el trámite de las mismas ante la EPS.</t>
  </si>
  <si>
    <t>Desconocimiento de obligación normativa del plan Institucional de capacitación (PIC) debido a diferencias de los ejes temáticos definidos frente al Plan Nacional de Formación y Capacitación (PNFC).</t>
  </si>
  <si>
    <t>Falta de aseguramiento en el PIC, que garantice se contemplen todos los ejes temáticos definidos en el Plan Nacional de Formación y Capacitación (PNFC).</t>
  </si>
  <si>
    <t>Posibilidad de pérdida reputacional por incumplimiento de obligación normativa del Plan Institucional de capacitación (PIC) debido a diferencias de los ejes temáticos definidos frente al Plan Nacional de Formación y Capacitación (PNFC).</t>
  </si>
  <si>
    <t xml:space="preserve">Falta de seguimiento en los controles definidos para en la Matriz de Riesgos de SST
</t>
  </si>
  <si>
    <t>Incorrecta identificación de Riesgos de SST y/o controles deficientes</t>
  </si>
  <si>
    <t>Incorrecto seguimiento a la administración de la infraestructura física, los bienes y servicios que requieran todos los procesos de la entidad como apoyo a su gestión, garantizando que se encuentren en óptimas condiciones para el cumplimiento y desarrollo de sus funciones</t>
  </si>
  <si>
    <t>Falta de planeación y desconocimiento de las necesidades de las diferentes dependencias de la CVP en la administración de la infraestructura física, los bienes y servicios que requieran todos los procesos de la entidad como apoyo a su gestión</t>
  </si>
  <si>
    <t>Posibilidad de pérdida reputacional por insatisfacción de las dependencias y dificultades del cumplimiento de objetivos misionales y administrativos asociados a la gestión de la infraestructura física y a la adquisición, entrega y mantenimiento de bienes y servicios a cargo de la Subdirección Administrativa.</t>
  </si>
  <si>
    <t xml:space="preserve">Expedición de actos administrativos sin control de notificación y ejecutoria.
Gran volumen de actos administrativos expedidos.
Falta de un mecanismo de control de los actos administrativos expedidos
</t>
  </si>
  <si>
    <t>Actos administrativos de carácter particular sin notificar y ejecutoriar.</t>
  </si>
  <si>
    <t>Procesos en curso de vigencias anteriores al 2020 con familias que no tienen cierre financiero y que no tienen interés o no pueden continuar con el proceso de Reasentamientos
Predios recomendados sin la entrega material, ni real (cuando aplique) a la CVP y familias sin Reasentamientos Definitivo
Las condiciones jurídicas, sociales y técnicas de las familias y los predios son dinámicas.</t>
  </si>
  <si>
    <t xml:space="preserve">Familias sin corresponsabilidad y renuentes al proceso de Reasentamientos. </t>
  </si>
  <si>
    <t>Posibilidad de inmovilización de los recursos que se encuentra en Cuentas de Ahorro Programado</t>
  </si>
  <si>
    <t>Ausencia de documentos publicados en el portal de contratación SECOP II</t>
  </si>
  <si>
    <t>Se realizó el cargue parcial de los documentos en el portal de contratación SECOP II</t>
  </si>
  <si>
    <t>Los supervisores de contrato no remiten el acta de liquidación en los términos señalados en la ley</t>
  </si>
  <si>
    <t>Falta de conocimiento de los contratos que requieren ser liquidados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</si>
  <si>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</si>
  <si>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</si>
  <si>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</si>
  <si>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</si>
  <si>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</si>
  <si>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previabilidad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</si>
  <si>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lleguen los documentos de recomendación se deben radicar en el Orfeo y el profesional técnico lo clasificará según la tipología en nuevo, adenda o informativo, para iniciar el trámite y su respectivo archivo en el expediente.
En caso de encontrar desviación se solicitará el registro de información en el Sistema de Reasentamientos del Distrito, que administra el IDIGER</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</si>
  <si>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</si>
  <si>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</si>
  <si>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</si>
  <si>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profesional jurídico designado en EDT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</si>
  <si>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</si>
  <si>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</si>
  <si>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</si>
  <si>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</si>
  <si>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El Director de Gestión Corporativa y/o a quien designe solicitara de manera mensual a las dependencias de la CVP, el suministro de información actualizada de los tramites y servicios que han sido modificados e información relevante que sea de interés para la ciudadanía.</t>
  </si>
  <si>
    <t>El equipo del archivo de contratos debe verificar que el formato 208-DGC-Ft-90 Certificado inclusión documentos en expediente electrónico se encuentre registrado correctamente e ingresarlo al expediente contractual correspondiente.</t>
  </si>
  <si>
    <t xml:space="preserve">Los involucrados en el proceso de Control  Disciplinario Interno verificarán el uso de los documentos implementados para el control de la reserva de ley de las actuaciones disciplinarias (208-CID-ft-34 Acta de reparto expedientes disciplinarios;  208-CID-Ft-33 Reserva de actuación disciplinaria) </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</si>
  <si>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</si>
  <si>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</si>
  <si>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</si>
  <si>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</si>
  <si>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Anualmente se enviará por parte del encargado del proceso, cronograma de sostenibilidad contable a las áreas generadoras de información financiera, el cual contiene las fechas de los diferentes reportes. </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</si>
  <si>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</si>
  <si>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</si>
  <si>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El tesorero realizará mensualmente el estado de Tesorería con el fin de llevar el control de los recursos, con base a la normatividad existente para tal fin</t>
  </si>
  <si>
    <t>Mensualmente el Web Master ejerce el control a través del esquema de publicación de la información cuyo seguimiento se hace mes a mes. Mediante el registro de las publicaciones en el formato 208-COM-Ft-20 .El Web Master realiza las revisiones en la pag web de las publicaciones solicitadas por las dependencias, mediante el diligenciamiento del formato 208-COM-FT-23.
En caso de encontrar desviaciones el web master se acerca a la OAP y consulta con el enlace si la información fue enviada y subida a la carpeta de calidad y solicita su aprobación para subir a la WEB</t>
  </si>
  <si>
    <t>El designado por parte del Subdirector (a) Administrativo (a) deberá validar en el operador de información que los pagos fueron correctamente aplicados por el Grupo de Gestión Financiera el último día hábil del mes (mensualmente) o antes de la fecha límite que defina la normatividad vigente.</t>
  </si>
  <si>
    <t>El delegado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t>
  </si>
  <si>
    <t>Cada vez que sea necesario el Subdirector Administrativo o quien designe, deberá trasladar los elementos de la CVP a los funcionarios y/o contratistas responsables de su uso, en los formatos asignados. Se identifica la asignación de los bienes muebles en el formato 208-GA-Ft-90 "BIENES DEVOLUTIVOS EN SERVICIO"  y bajo el formato del aplicativo SI CAPITAL Inventario Individual.
En caso de que se detecte que los inventarios no corresponden, se realizará un traslado entre el funcionario a la bodega y se realiza una nueva asignación de los elementos.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</si>
  <si>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
Si se encuentra un intento de salida de un elemento sin la debida autorización el personal de seguridad debe informar a la Subdirección Administrativa para que se gestionen las autorizaciones correspondientes y se guarde soporte de la actuación.</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</si>
  <si>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</si>
  <si>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</si>
  <si>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</si>
  <si>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De manera trimestral el Subdirector Administrativo o a quien designe, deberá formular y realizar seguimiento al sistema Integrado de Conservación y su Programa de Emergencias y manejo de desastres, mediante cronograma de seguimiento a las actividades identificadas en el Plan de conservación.</t>
  </si>
  <si>
    <t>De manera trimestral el Subdirector Administrativo o a quien designe, formulación y presentación para aprobación ante el CIGD del  Plan Institucional de Archivos - PINAR y contar con los demás instrumentos archivísticos garantizando la disponibilidad de la información.</t>
  </si>
  <si>
    <t xml:space="preserve">Enviar al inicio de la vigencia por parte de la jefe de la Oficina Asesora de Planeación, un memorando indicando los plazos oportunos para la presentación mensual de los FUSS con los criterios de calidad, claridad, coherencia y pertinencia de la información reportada.
En los casos que se presenten demoras en la entrega de los FUSS por parte de los gerentes de los proyectos, se recordará mensualmente a través de correo electrónico enviado por parte de la Oficina Asesora de Planeación, a los Gerentes de proyectos, recordando los plazos establecidos para la entrega oportuna de la Información. 
</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</si>
  <si>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</si>
  <si>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El responsable del proceso o a quien se le designe el desarrollo de la actividad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</si>
  <si>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t>
  </si>
  <si>
    <t>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Si se evidencian retrasos o incumplimiento de las actividades programadas, se procede a hacer una mesa de trabajo para analizar las causas del retraso y evaluar su reprogramación.</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</si>
  <si>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</si>
  <si>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 xml:space="preserve">Mensualmente por parte del delegado de la subdirección financiera se realiza un informe del estado de la cartera y la condición en la que se encuentra cada uno de los deudores. </t>
  </si>
  <si>
    <t xml:space="preserve">El Director Mejoramiento de Vivienda o a quien designe realizará espacios de dialogo cada vez que se consideren necesarios y con la participación del equipo técnico de la Dirección de Mejoramiento de Vivienda, con el propósito de continuar con la implementación del plan de gestión social, generando los controles y medidas de acompañamiento social que sean pertinentes, </t>
  </si>
  <si>
    <t xml:space="preserve">El Director Mejoramiento de Vivienda o a quien designe incorporara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</si>
  <si>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El Director Mejoramiento de Vivienda o a quien designe generará una base de seguimiento y control de tiempos en los procesos internos previos a la emisión de los actos administrativos (Desistimiento, actos de reconocimiento y/o licenciamiento)</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</si>
  <si>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</si>
  <si>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El designado por parte del Subdirector (a) Administrativo (a), mensualmente verifica que todas las incapacidades reportadas por los servidores públicos se radiquen en la EPS correspondiente.</t>
  </si>
  <si>
    <t>Al momento de la formulación (Anualmente) el designado por parte del Subdirector (a) Administrativo (a), valida que el Plan Institucional de Capacitación contemple los ejes temáticos establecidos en el Plan Nacional de Formación y Capacitación.</t>
  </si>
  <si>
    <t>De manera trimestral el designado por parte de la subdirección administrativa, controla que el Plan Institucional de Capacitación, se este ejecutando adecuadamente de acuerdo al Plan programado para la vigencia.</t>
  </si>
  <si>
    <t>Trimestralmente el designado por parte del Subdirector (a) Administrativo (a) debe Monitorear las actividades realizadas en la CVP con el fin de identificar nuevos riesgos y/o garantizar el control  y validar la efectividad de los riesgos ya identificados en la Matriz de Riesgos SST.</t>
  </si>
  <si>
    <t>El Subdirector Administrativo o a quien designe realizará la formulación y presentación para aprobación ante el CIGD del Plan Anual de Gestión de Bienes Inmuebles, incluyendo las necesidades de las dependencias de la CVP en lo asociado a la adquisición, entrega y mantenimiento de bienes y servicios a cargo de la Subdirección Administrativa.</t>
  </si>
  <si>
    <t>Siempre que se expida un acto administrativo de carácter particular, que otorgue un derecho, el profesional jurídico inmediatamente entregará la información al equipo de notificaciones y éste, en los términos de ley, realizará la notificación y ejecutoria y registrará la información en el Tablero de Control destinado para este fin.
En caso de encontrar desviaciones en el control, el equipo de notificaciones realizará la notificación y ejecutoria de manera inmediata.</t>
  </si>
  <si>
    <t>Siempre que se identifique una familia que no haya dado respuesta para el cumplimiento de la obligación de entregar documentos o predios en alto riesgo, suscribir documentos  o hacer la devolución de los recursos, el profesional jurídico  procederá a decretar el desistimiento de oficio, se ordenará la desvinculación de la familia renuente del Programa de Reasentamientos y se dispondrá la adquisición del predio recomendado y la movilización de recursos mediante otra acción. 
En caso de encontrar desviaciones en el control, la Directora de Reasentamientos informará a la Dirección Jurídica de la CVP para iniciar las actuaciones jurídicas y administrativas pertinentes</t>
  </si>
  <si>
    <t>Verificar que la información publicada en el portal de contratación SECOP II  esté completa de acuerdo con la solicitud del área solicitante.</t>
  </si>
  <si>
    <t>Revisar el acta de liquidación para validar toda la información contractual con ocasión de la ejecución del contrato.</t>
  </si>
  <si>
    <t>Propósito* (FORM)</t>
  </si>
  <si>
    <t>Socializar con el equipo de la DMB los trámites y requisitos necesarios para la liquidación de contratos</t>
  </si>
  <si>
    <t>Director Técnico de Mejoramiento de Barrios y/o a quien Designe</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</si>
  <si>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</si>
  <si>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</si>
  <si>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Realizar 1 socialización a los equipos de trabajo de la DMB, referente al procedimiento 208-DGC-Pr-19 IMPOSICIÓN DE MULTAS  para el inicio de procesos sancionatorios por presuntos incumplimientos  </t>
  </si>
  <si>
    <t xml:space="preserve">Revisar aleatoriamente el expediente de una de las previabilidades realizadas durante la vigencia 2023. </t>
  </si>
  <si>
    <t xml:space="preserve">Realizar una socialización cada vez que sea necesario (de acuerdo al criterio del líder) a los profesionales responsables del procedimiento sobre las actividades y formatos del procedimiento </t>
  </si>
  <si>
    <t xml:space="preserve">Socializar y verificar 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</si>
  <si>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</si>
  <si>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Socializar y verificar trimestralmente con el equipo técnico las actividades del procedimiento relacionadas con la etapa de Ingreso al Programa. </t>
  </si>
  <si>
    <t>Socializar y verificar 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</si>
  <si>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</si>
  <si>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</si>
  <si>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Actualizar mensualmente el Tablero de Control con la información de los beneficiarios de Relocalización Transitoria, verificando el cumplimiento de requisitos.</t>
  </si>
  <si>
    <t>N/A</t>
  </si>
  <si>
    <t>Semestralmente con los abogados nuevos que ingresen al equipo de trabajo se deberá sensibilizar el protocolo 208-DJ-Ft-53 PROTOCOLO DE INDUCCIÓN Y ENTRENAMIENTO PUESTO DE TRABAJO - V1.</t>
  </si>
  <si>
    <t>Director Jurídico y/o a quien Designe</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</si>
  <si>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</si>
  <si>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</si>
  <si>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Realizar seguimiento al formato 208-DGC-Ft-90 Certificado inclusión documentos en expediente electrónico se encuentre registrado correctamente e ingresarlo al expediente contractual correspondiente.</t>
  </si>
  <si>
    <t>Diligenciar los documentos implementados para  la reserva legal por  parte de los involucrados en el proceso de Gestión de Control  Disciplinario Interno.</t>
  </si>
  <si>
    <t>Jefe de Oficina de Control Disciplinario Interno y/o a quien Designe</t>
  </si>
  <si>
    <t>Generar mensualmente un informe por componente y funcionario  para identificar los tiempos  que los expedientes permanecen en cada uno.</t>
  </si>
  <si>
    <t>Director de Urbanización y Titulación y/o a quien Designe</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</si>
  <si>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</si>
  <si>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</si>
  <si>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</si>
  <si>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</si>
  <si>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Revisar selectivamente de manera mensual los hechos económicos reconocidos en el sistema de información de gestión contable.</t>
  </si>
  <si>
    <t>Subdirector Financiero y Contador</t>
  </si>
  <si>
    <t xml:space="preserve">Mensualmente se realizara la revisión selectiva de cuentas representativas del los estados financieros </t>
  </si>
  <si>
    <t xml:space="preserve">Subdirector(a) Financiero(a) o a quien Designe
</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</si>
  <si>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</si>
  <si>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</si>
  <si>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Desarrollar una socialización semestral que permita describir el procedimiento, los tiempos para las solicitudes y responsables para la solicitud de publicaciones a través de una actualización del formato Código: 208-COM-Ft-20 Esquema de publicación de información de la página web de la Caja de la Vivienda Popular</t>
  </si>
  <si>
    <t>Jefe Oficina Asesora de Comunicaciones y/o a quien Designe</t>
  </si>
  <si>
    <t>Verificación mensual de la Nómina, los resúmenes y la relación de autorización de pagos para cada periodo, cotejando la información contra lo reportado en pagos de seguridad social y liquidaciones definitivas de presentarse.</t>
  </si>
  <si>
    <t>Subdirector Administrativo o a quien designe</t>
  </si>
  <si>
    <t>Desarrollar una reunión mensual donde se pueda realizar el seguimiento a la ejecución del plan anual de adquisiciones</t>
  </si>
  <si>
    <t>Jefe Oficina TIC</t>
  </si>
  <si>
    <t>Se socializará al equipo de la Oficina TIC el proceso para la revisión del marco normativo en los documentos del proceso TIC que sean generados y/o actualizados por parte de los responsables de los servicios de TI.</t>
  </si>
  <si>
    <t>Mediante inspecciones aleatorias a las diferentes dependencias de la CVP, se validará la asignación de los recursos a los funcionarios y/o contratistas.</t>
  </si>
  <si>
    <t>Evaluación del cumplimiento del cronograma definido para el Sistema Integrado de Conservación y su Programa de Emergencias y manejo de desastres.</t>
  </si>
  <si>
    <t>“Realizar seguimiento trimestral al cumplimiento del Plan Institucional de Archivos - PINAR y presentarlo ante el Comité de Gestión y Desempeño”, para que guarde relación con los demás componentes de control del riesgo.</t>
  </si>
  <si>
    <t>Verificar y garantizar que los procedimientos del proceso gestión documental se encuentren actualizados y acorde a los requerimientos del área.</t>
  </si>
  <si>
    <t>Desarrollar por parte de la Oficina Asesora de Planeación, tres (3) mesas de trabajo durante la vigencia, en conjunto con los Gerentes de los Proyectos de inversión y los enlaces correspondientes, donde se reitere la importancia de presentar los FUSS cumpliendo los criterios de oportunidad, calidad, claridad, coherencia y pertinencia.</t>
  </si>
  <si>
    <t>Jefe Oficina Asesora de Planeación y enlaces de los proyectos de inversión</t>
  </si>
  <si>
    <t xml:space="preserve">Reiterar ante los responsables de cada proceso, mediante memorando interno la importancia de revisar y mantener el Listado Maestro de Documentos debidamente actualizado, donde se les recuerda que en caso de evidenciar alguna inconsistencia en el mismo deberá ser reportada a la OAP para su respectivo trámite de ajuste </t>
  </si>
  <si>
    <t xml:space="preserve">Jefe Oficina Asesora de Planeación y Equipo de trabajo que Designe </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</si>
  <si>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</si>
  <si>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Realizar una sensibilización semestral a los funcionarios  y contratistas de la entidad sobre el Plan de Acción Anual del PIGA</t>
  </si>
  <si>
    <t>Delegado ambiental por parte de la Oficina Asesora de Planeación</t>
  </si>
  <si>
    <t>Emitir informes de programación y ejecución de PAC a cada uno de los ordenadores de gasto con sus respectivas recomendaciones.</t>
  </si>
  <si>
    <t>Subdirector(a) Financiero(a)
Líder Profesional de Pagos</t>
  </si>
  <si>
    <t>Realizar la gestión de cobro persuasivo a los deudores que se encuentran en dicha etapa y plasmar el seguimiento en la matriz de informe de gestión de cobro persuasivo diseñada para tal fin</t>
  </si>
  <si>
    <t>Líder Profesional de Cartera</t>
  </si>
  <si>
    <t>Realizar las acciones que requieran los expedientes con el fin de organizarlos y radicarlos en la Dirección Jurídica para que continúen con la etapa de cobro judicial y plasmar la información Matriz de seguimiento de deudores para cobro Judicial y memorandos</t>
  </si>
  <si>
    <t xml:space="preserve">Realizar balance semestral sobre el avance de  ejecución de metas en el cual se evidencien las medidas correctivas a tomar, cuando aplique.
</t>
  </si>
  <si>
    <t>Director Mejoramiento de Vivienda o a quien Designe</t>
  </si>
  <si>
    <t>Realizar las socializaciones y acuerdos con los potenciales beneficiarios.</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</si>
  <si>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</si>
  <si>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Generar una muestra del 5% de los procesos mensuales </t>
  </si>
  <si>
    <t>Elaborar e implementar un procedimiento en el cual se incorporen  los lineamientos nacionales y distritales sobre incapacidades vigentes, y socializarlo a las diferentes dependencias y personal vinculado a la CVP</t>
  </si>
  <si>
    <t>El designado por parte de la Subdirección Administrativa, mensualmente verifica que todas las incapacidades reportadas por las dependencias se radiquen en la EPS correspondiente.</t>
  </si>
  <si>
    <t>Verificar que se encuentren contemplados todos los ejes temáticos en el Plan Institucional de Capacitaciones de la vigencia
Citar y presentar ante la Comisión de Personal las actividades que se implementarán.</t>
  </si>
  <si>
    <t>Verificar la ejecución del Plan Institucional de Capacitaciones - 2022</t>
  </si>
  <si>
    <t>Realizar evaluación y análisis del impacto de la capacitación o actividad realizada, tomando una muestra significativa por actividad realizada.</t>
  </si>
  <si>
    <t>Elaborar Matriz de Riesgos de SST, la cual debe ser debidamente aprobada y socializada a los grupos de interés.</t>
  </si>
  <si>
    <t>Realizar inspecciones periódicas que garanticen el control sobre los riesgos identificados en la Matriz.</t>
  </si>
  <si>
    <t>Realizar seguimiento trimestral al cumplimiento del Plan Anual de Gestión de Bienes Inmuebles.</t>
  </si>
  <si>
    <t>Verificar y garantizar que los procedimientos del proceso gestión administrativa se encuentren actualizados y acorde a los requerimientos de la CVP</t>
  </si>
  <si>
    <t xml:space="preserve">Socializar y verificar trimestralmente con el equipo de notificaciones las actividades del procedimiento relacionadas con la notificación.    </t>
  </si>
  <si>
    <t>Elaborar el instructivo de devolución de recursos Cuentas de Ahorro Programado CAP y Depósitos A Favor de Terceros - DAFT y socializarlo con el componente financiero de Reasentamientos</t>
  </si>
  <si>
    <t>Elaborar el instructivo de renuentes, desistimiento tácito y expropiación y socializarlo con el componente jurídico de Reasentamientos</t>
  </si>
  <si>
    <t>Realizar seguimiento a la información publicada en el portal de contratación SECOP II.</t>
  </si>
  <si>
    <t xml:space="preserve">Realizar una alerta de los contratos posibles de incumplimiento de los términos señalados en la ley </t>
  </si>
  <si>
    <t>Lista de asistencia</t>
  </si>
  <si>
    <t>1 Socialización</t>
  </si>
  <si>
    <t>Generar las alertas necesarias a la OAP para la reformulación de manera inmediata del proyecto de inversión mediante una mesa de trabajo con la dirección</t>
  </si>
  <si>
    <t>Acta de reunión</t>
  </si>
  <si>
    <t>Mesas de trabajo realizadas/Mesas de trabajo programadas</t>
  </si>
  <si>
    <t>Acta de reunión y listado de asistencia</t>
  </si>
  <si>
    <t xml:space="preserve">1 Sensibilización </t>
  </si>
  <si>
    <t xml:space="preserve">Acta de reunión </t>
  </si>
  <si>
    <t xml:space="preserve">1 Revisión </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</si>
  <si>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</si>
  <si>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</si>
  <si>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Realizar las actuaciones administrativas o jurídicas que sean procedentes</t>
  </si>
  <si>
    <t xml:space="preserve">Tablero de Control con estado de los procesos presentado en Mesa Técnica </t>
  </si>
  <si>
    <t>1 Tablero de Control actualizado</t>
  </si>
  <si>
    <t>Tablero de Control actualizado con la información de los beneficiarios de ayuda de relocalización</t>
  </si>
  <si>
    <t>Realizar la actualización conceptual y su inclusión en la matriz de conceptos</t>
  </si>
  <si>
    <t>Evaluar la situación actual del proceso y asignar un nuevo abogado para el mismo.</t>
  </si>
  <si>
    <t>Presentación y/o  listas de asistencia</t>
  </si>
  <si>
    <t>1 Sensibilización realizada</t>
  </si>
  <si>
    <t>Generar alerta y plan de seguimiento al cronograma del comité para evitar la ocurrencia por lo menos 4 días antes de finalizar el mes.</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</si>
  <si>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</si>
  <si>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</si>
  <si>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</si>
  <si>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Seguimiento del formato 208-DGC-Ft-90</t>
  </si>
  <si>
    <t>(No. de seguimientos realizados / No. De seguimientos programados) * 100</t>
  </si>
  <si>
    <t xml:space="preserve">Solicitar a las dependencias el formato 208-DGC-Ft-90 Certificado inclusión documentos en expediente electrónico </t>
  </si>
  <si>
    <t>formatos diligenciados</t>
  </si>
  <si>
    <t>(No de documentos diligenciados/No de documentos requeridos en los procesos)</t>
  </si>
  <si>
    <t>Solicitar al funcionario y/o contratista diligenciar los documentos implementados para el control de la reserva de ley de las actuaciones disciplinarias</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</si>
  <si>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</si>
  <si>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</si>
  <si>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</si>
  <si>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</si>
  <si>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</si>
  <si>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 xml:space="preserve">Informar al líder del proceso las posibles irregularidades para tomar la acciones a las que haya lugar. </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</si>
  <si>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</si>
  <si>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</si>
  <si>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</si>
  <si>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Conciliaciones Interareas</t>
  </si>
  <si>
    <t>Doce (12) Conciliaciones Interareas</t>
  </si>
  <si>
    <t>Informar a la área fuente para que ajuste la información  reportada</t>
  </si>
  <si>
    <t>Conciliaciones de cuentas representativas.</t>
  </si>
  <si>
    <t xml:space="preserve">48  conciliaciones de cuentas representativas </t>
  </si>
  <si>
    <t xml:space="preserve">Conciliaciones Bancarias </t>
  </si>
  <si>
    <t xml:space="preserve">Doce (12) Conciliaciones Bancarias </t>
  </si>
  <si>
    <t xml:space="preserve">2 Piezas graficas </t>
  </si>
  <si>
    <t>2 Piezas graficas y/o audiovisual socializada</t>
  </si>
  <si>
    <t>Analizar el impacto que puede generar la no publicación y tomar las medidas necesarias para la corrección de la omisión.</t>
  </si>
  <si>
    <t>Reporte mensual de pagos de seguridad social y/o liquidaciones definitivas validadas</t>
  </si>
  <si>
    <t># de pagos de seguridad social y/o liquidaciones definitivas sin inconsistencia / # de pagos de seguridad social y/o liquidaciones definitivas reportadas y pagadas.</t>
  </si>
  <si>
    <t>1 Acta de reunión mensual</t>
  </si>
  <si>
    <t>Numero de reuniones mensuales / 1 reunión mensual propuesta</t>
  </si>
  <si>
    <t>Acta de socialización</t>
  </si>
  <si>
    <t>1 Socialización realizada</t>
  </si>
  <si>
    <t>Acta de Inspecciones aleatorias a las diferentes dependencias de la CVP,
Lista de chequeo</t>
  </si>
  <si>
    <t>Inspecciones aleatorias realizadas / 6 Inspecciones aleatorias programas</t>
  </si>
  <si>
    <t>Requerir al responsable y tomar las medidas a que de lugar</t>
  </si>
  <si>
    <t>208-SADM-Ft-143 TABLERO DE CONTROL V1</t>
  </si>
  <si>
    <t># de Actividades ejecutadas según programación de cronograma / # de actividades programadas en cronograma</t>
  </si>
  <si>
    <t>Informes de seguimiento al PINAR realizados y/o acta del Comité Institucional de Gestión y Desempeño</t>
  </si>
  <si>
    <t>Informes trimestrales de seguimiento al PINAR realizados / Informes trimestrales de seguimiento al PINAR programados * 100</t>
  </si>
  <si>
    <t>Verificación de los procedimientos, identificando los que requieren actualización</t>
  </si>
  <si>
    <t xml:space="preserve"> # de procedimientos actualizados, publicados y socializados / # de procedimientos identificados para actualizar </t>
  </si>
  <si>
    <t>Lista de asistencia y presentaciones de la mesa de trabajo</t>
  </si>
  <si>
    <t>3 Mesas de trabajo durante la vigencia</t>
  </si>
  <si>
    <t>Generar notas aclaratorias en el siguiente reporte presentado, con respecto al error evidenciado</t>
  </si>
  <si>
    <t>1 Memorando</t>
  </si>
  <si>
    <t>1 Memorando semestral</t>
  </si>
  <si>
    <t>Generar una mesa de trabajo con el líder del proceso que realiza la solicitud para validar las alternativas de recuperación para el documento solicitado</t>
  </si>
  <si>
    <t>Lista de asistencia y/o acta y/o presentación</t>
  </si>
  <si>
    <t>1 Socialización semestral</t>
  </si>
  <si>
    <t>Presentación o lista de asistencia</t>
  </si>
  <si>
    <t>Informes de programación y ejecución de PAC</t>
  </si>
  <si>
    <t>Doce (12) Informes de programación y ejecución de PAC</t>
  </si>
  <si>
    <t xml:space="preserve">Evaluar alternativas tecnológicas que permitan armonizar las actividades con las diferentes áreas de la entidad </t>
  </si>
  <si>
    <t>Matriz de informe de gestión de cobro persuasivo diligenciada</t>
  </si>
  <si>
    <t>once (11) Matrices de seguimiento de Cobro Persuasivo</t>
  </si>
  <si>
    <t xml:space="preserve">Generar alertas al líder del proceso y todas las acciones a las que haya lugar. </t>
  </si>
  <si>
    <t xml:space="preserve">Matriz de seguimiento de deudores para cobro Judicial y memorandos. </t>
  </si>
  <si>
    <t>once (11) Matrices de seguimiento para cobro judicial</t>
  </si>
  <si>
    <t>Informe semestral de metas</t>
  </si>
  <si>
    <t>Generar las alertas necesarias a la OAP para la reformulación de manera inmediata del proyecto de inversión mediante una mesa de trabajo con la dirección cuando aplique.</t>
  </si>
  <si>
    <t>Generar la alerta ante la Dirección y a las demás dependencias que de lugar para tomar las medidas pertinentes</t>
  </si>
  <si>
    <t xml:space="preserve">Actas y Lista de asistencia </t>
  </si>
  <si>
    <t>Reporte del muestreo</t>
  </si>
  <si>
    <t>Reportes</t>
  </si>
  <si>
    <t>Informar ante la Oficina de Control Interno Disciplinario para que ellos tomen las medidas pertinentes</t>
  </si>
  <si>
    <t>Lista de asistencia y/o acta y presentación</t>
  </si>
  <si>
    <t>Procedimiento aprobado, publicado y socializado</t>
  </si>
  <si>
    <t>Un (1) Procedimiento aprobado, publicado y socializado</t>
  </si>
  <si>
    <t>Incapacidades reportadas y cobradas en términos.</t>
  </si>
  <si>
    <t># de incapacidades cobradas y /o tramitadas para cobro / # de incapacidades reportadas para cobro</t>
  </si>
  <si>
    <t>Plan Institucional de Capacitaciones aprobado y socializado</t>
  </si>
  <si>
    <t>Informes de seguimiento al PIC elaborados y/o acta del Comité Institucional de Gestión y Desempeño.</t>
  </si>
  <si>
    <t>Informes trimestrales de seguimiento al PIC realizados / Informes trimestrales de seguimiento al PIC programados * 100</t>
  </si>
  <si>
    <t>Evaluación y análisis semestral del impacto del PIC</t>
  </si>
  <si>
    <t># de evaluaciones semestrales del PIC realizadas  /  # de evaluaciones semestrales del PIC programadas</t>
  </si>
  <si>
    <t>31/06/2023</t>
  </si>
  <si>
    <t>Matriz de Riesgos de SST aprobada y socializada</t>
  </si>
  <si>
    <t>una (1) Matriz de Riesgos de SST aprobada y socializada</t>
  </si>
  <si>
    <t>Inspecciones y/o informes de reporte de riesgos.</t>
  </si>
  <si>
    <t># de inspecciones ejecutadas en la vigencia  /  # de inspecciones programadas para la vigencia</t>
  </si>
  <si>
    <t>Informes de seguimiento al Plan Anual de Gestión de Bienes Inmuebles.</t>
  </si>
  <si>
    <t># de informes de seguimiento al Plan Anual de Gestión de Bienes Inmuebles realizados / # de informes de seguimiento al Plan Anual de Gestión de Bienes Inmuebles programados * 100</t>
  </si>
  <si>
    <t>Verificación de los procedimientos, identificando los que requieren actualización
Procesos actualizados</t>
  </si>
  <si>
    <t># de procedimientos actualizados y publicados  / # de procedimientos identificados para actualizar</t>
  </si>
  <si>
    <t>Instructivo devolución de recursos en CAP y DAFT elaborado y socializado</t>
  </si>
  <si>
    <t>1 instructivo elaborado y socializado</t>
  </si>
  <si>
    <t>Instructivo renuentes, desistimiento tácito y expropiación elaborado y socializado</t>
  </si>
  <si>
    <t>Seguimiento a la información publicada en el portal de contratación SECOP II.</t>
  </si>
  <si>
    <t>Realizar modificación de la información publicada en el portal de contratación SECOP II</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</si>
  <si>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</si>
  <si>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</si>
  <si>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</si>
  <si>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6. Mejoramiento de Barrios  (PI 7703)</t>
  </si>
  <si>
    <t>4. Reasentamientos (PI 7698)</t>
  </si>
  <si>
    <t xml:space="preserve">15. Gestión del Control Disciplinario Interno </t>
  </si>
  <si>
    <t>7. Urbanizaciones y Titulación (PI 7684)</t>
  </si>
  <si>
    <t>14. Gestión Tecnología de la Información y Comunicaciones (PI 7696)</t>
  </si>
  <si>
    <t>1. Gestión Estratégica (PI 7696)</t>
  </si>
  <si>
    <t xml:space="preserve">Falta de continuidad en el seguimiento  de los    hallazgos identificados   en el Plan de Mejoramiento Contraloría y cierre de las acciones establecidas para estos procesos. </t>
  </si>
  <si>
    <t xml:space="preserve">Fecha de Actualización: 07 de Abril 2023      _Versión: 02 - 2023  </t>
  </si>
  <si>
    <t xml:space="preserve">1 Informe semestral </t>
  </si>
  <si>
    <t>Formatos de socializaciones y  acuerdos</t>
  </si>
  <si>
    <t>Socializaciones y acuerdos suscritos cada vez que se requieran.</t>
  </si>
  <si>
    <t>Dos (2) jornadas de sensibilización sobre aplicación de criterios normativos y técnicos realizadas.</t>
  </si>
  <si>
    <t>Cada vez que se requiera realizar jornada de sensibilización normativa al equipo de la Curaduría Pública Social</t>
  </si>
  <si>
    <t>Realizar cada vez que se requiera jornadas de sensibilización con el personal de la Curaduría Pública Social  en cuanto a la actualización normativa del proceso.</t>
  </si>
  <si>
    <t>Posibilidad de afectación reputacional, ante la programación de las cantidades y costos de las metas en cada vigencia por incluir intervenciones no viables al proceso de Mejoramiento de Barrios debido al desarrollo de las actividades de previabilidad fuera de los requerimientos establecidos en el procedimiento</t>
  </si>
  <si>
    <t>Posibilidad de afectación reputacional ante el incumplimiento de las acciones diseñadas, para los hallazgos detectados por la Contraloría de Bogotá D.C. a cargo de la Dirección de Urbanizaciones y Titulación.</t>
  </si>
  <si>
    <t>Posibilidad de afectación reputacional por omitir en la Página Web de la entidad toda la información que por normatividad se debe hacer y todas las acciones y encuentros de participación ciudadana realizadas con nuestros beneficiarios</t>
  </si>
  <si>
    <t>Posibilidad de pérdida económica o afectación reputacional por causación de intereses o multas debido al pago extemporáneo de la seguridad social o inconsistencias en las liquidaciones definitivas.</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</si>
  <si>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</si>
  <si>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Posibilidad de afectación económica o reputacional por la custodia y movimiento de bienes sin las medidas de seguridad y/o conservación, sumada a la Ausencia de apropiación del uso y cuidado de los bienes por parte de los funcionarios y contratistas que causa pérdida económica de los bienes de la entidad por daño o hurto.</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</si>
  <si>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</si>
  <si>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Posibilidad de pérdida económica o afectación reputacional por reportar de manera errónea e inoportuna la información enviada por los gerentes de los proyectos de inversión en el FUSS (Formato Único de Seguimiento Sectorial) generando perdida de credibilidad y confianza en los resultados.</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</si>
  <si>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</si>
  <si>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Posibilidad de afectación reputacional por generar incumplimiento a la normatividad ambiental que rige la formulación, implementación, seguimiento y control del  Plan de Acción  PIGA.</t>
  </si>
  <si>
    <t>Posibilidad de pérdida económica o afectación reputacional por el incumplimiento de los tiempos establecidos en el Reglamento Interno de Recaudo y Administración de Cartera durante la gestión de la etapa persuasiva y la etapa administrativa.</t>
  </si>
  <si>
    <t xml:space="preserve">Posibilidad de afectación económica o reputacional por la  pérdida de la capacidad en la ejecución del proyecto de inversión debido a la no oportunidad en la planeación por falta de cultura organizacional para la planeación. </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</si>
  <si>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</si>
  <si>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Posibilidad de pérdida económica o afectación reputacional por ilegalidad del acto administrativo debido a la interpretación errónea de la normatividad vigente por falta de conocimiento del valor normativo superior a los preceptos constitucionales.</t>
  </si>
  <si>
    <t>Posibilidad de pérdida económica y/o reputacional por la negación del reconocimiento de las incapacidades debido al incumplimiento de los requisitos exigidos por la EPS.</t>
  </si>
  <si>
    <t>Posibilidad de pérdida económica y/o reputacional por sanciones de entes de control o  demandas de los grupos de valor debido a incidentes, accidentes de trabajo, enfermedad laboral.</t>
  </si>
  <si>
    <t>Posibilidad de afectación reputacional ante un acto de administrativo sin firmeza</t>
  </si>
  <si>
    <t>Posibilidad de afectación económica o reputacional por el incumplimiento en la publicación de información de SECOP II</t>
  </si>
  <si>
    <t>Posibilidad de afectación económica o reputacional por el incumplimiento en los términos señalados en la ley para la liquidación de los contratos</t>
  </si>
  <si>
    <t>Seguimiento Actividad de Plan de Acción</t>
  </si>
  <si>
    <t xml:space="preserve">Resultado Indicador Plan de Acción (Columna BK) </t>
  </si>
  <si>
    <t xml:space="preserve">Resultado Indicador Plan de Acción (Columna AU) </t>
  </si>
  <si>
    <t xml:space="preserve">Posibilidad de afectación reputacional y económica ante el retraso o de incumplimiento de las condiciones técnicas, sociales y de SST-MA de la ejecución de los contratos por negligencia del contratista o por factores externos no mitigados debido a la indebida supervisión a los contratos </t>
  </si>
  <si>
    <t>Posibilidad de afectación reputacional al no atender los documentos de recomendación debido a la falta de seguimiento.</t>
  </si>
  <si>
    <t xml:space="preserve">Posibilidad de afectación reputacional por iniciar un reasentamiento o dar continuidad a uno sin el cumplimiento de los requisitos de ingreso, evaluación y aprobación y selección dela acción </t>
  </si>
  <si>
    <t>Posibilidad de afectación reputacional y económica por encontrar persistencia en la situación de los beneficiarios, lo que origina la vinculación al programa de reasentamientos en periodos superiores a 3 años.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</si>
  <si>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</si>
  <si>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Posibilidad de afectación reputacional ante el evento que  los procesos Jurídicos puedan quedar desprotegidos ante cualquier actuación que se presente, por falta de seguimiento, debido a la rotación que se presenta de Abogados Apoderados.</t>
  </si>
  <si>
    <t>Posibilidad de afectación reputacional por orientar de manera inadecuada a la ciudadanía sobre los trámites y servicios que ofrece la entidad</t>
  </si>
  <si>
    <t>Posibilidad de presentar afectación reputacional y económica ante la documentación faltante en algún expediente contractual</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</si>
  <si>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</si>
  <si>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Probabilidad de afectación reputacional y económica ante el evento de fraude o practicas inadecuadas frente a la aplicación de los instructivos de protocolos de seguridad y de operaciones de tesorería. </t>
  </si>
  <si>
    <t>Posibilidad de afectación económica o reputacional
por la desactualización de  las herramientas de gestión de las tecnologías de la información y las comunicaciones, dado que constantemente se actualizan y despliegan Leyes, Normas, Lineamientos.</t>
  </si>
  <si>
    <t>Posibilidad de afectación reputacional ante la pérdida o alteración en los archivos de la entidad debido a la ocurrencia de incidentes o desastres naturales</t>
  </si>
  <si>
    <t xml:space="preserve">Posibilidad de afectación reputacional ante la dificultad en el acceso a la información, que puedan generar hallazgos por archivos o expedientes que no cumplen con las disposiciones normativas. </t>
  </si>
  <si>
    <t>Posibilidad de afectación económica por la omisión, preparación errada o retraso en el pago de los compromisos adquiridos por la Entidad</t>
  </si>
  <si>
    <t>El Director de Mejoramiento de Vivienda, durante el primer bimestre del 2023,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</si>
  <si>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MAPA RIESGOS DE CORRUPCIÓN</t>
  </si>
  <si>
    <t xml:space="preserve">CAJA DE LA VIVIENDA POPULAR </t>
  </si>
  <si>
    <t>VIGENCIA 2023</t>
  </si>
  <si>
    <t>CONTROL DE CAMBIOS DE REGISTROS</t>
  </si>
  <si>
    <t>FECHA</t>
  </si>
  <si>
    <t>VERSIÓN</t>
  </si>
  <si>
    <t>PROCESO</t>
  </si>
  <si>
    <t>CAMBIO SOLICITADO</t>
  </si>
  <si>
    <t xml:space="preserve">NÚMERO RADICADO </t>
  </si>
  <si>
    <t>De manera anual el delegado por parte del Jefe Oficina de Tecnologías de la Información y las Comunicaciones, propendera por asignar los recursos para los procesos de contratación para el mantenimiento, la actualización y continuidad de los servicios tecnologicos de la CVP.  
En caso de identificar desviaciones deberán realizar la solicitud para el PAA, justificando esta modificación</t>
  </si>
  <si>
    <t xml:space="preserve">Se ajustan los controles de los riesgos 20 y 21 </t>
  </si>
  <si>
    <t>Gestión Tecnología de la Información y Comunicaciones</t>
  </si>
  <si>
    <t>Se ajusto la Frecuencia con la cual se realiza la actividad, lo cual cambia la zona de calor del riesgo en su estado inherente</t>
  </si>
  <si>
    <t>Gestión de Comunicaciones</t>
  </si>
  <si>
    <t>Todos los procesos</t>
  </si>
  <si>
    <t>Ajuste metodológico de la OAP</t>
  </si>
  <si>
    <t>Se ajusto la redacción de la descripción de los riesgos, con el propósito de incluir la afectación del mismo en caso de una materialización dentro de la descripción de cada riesgo. El ajuste no cambia la forma ni idea de la descripción de los riesgos.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</si>
</sst>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1" formatCode="_-* #,##0_-;\-* #,##0_-;_-* &quot;-&quot;_-;_-@_-"/>
    <numFmt numFmtId="164" formatCode="#,##0_ ;\-#,##0\ "/>
    <numFmt numFmtId="165" formatCode="#,##0;[Red]#,##0"/>
    <numFmt numFmtId="166" formatCode="dd/mm/yyyy;@"/>
  </numFmts>
  <fonts count="66"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6"/>
      <name val="Arial"/>
      <family val="2"/>
    </font>
    <font>
      <b/>
      <sz val="12"/>
      <color rgb="FF000000"/>
      <name val="Arial"/>
      <family val="2"/>
    </font>
    <font>
      <b/>
      <sz val="10"/>
      <color rgb="FFFF0000"/>
      <name val="Arial"/>
      <family val="2"/>
    </font>
    <font>
      <b/>
      <sz val="9"/>
      <color indexed="81"/>
      <name val="Tahoma"/>
      <charset val="1"/>
    </font>
    <font>
      <sz val="9"/>
      <color indexed="81"/>
      <name val="Tahoma"/>
      <charset val="1"/>
    </font>
    <font>
      <sz val="14"/>
      <color theme="1"/>
      <name val="Arial"/>
      <family val="2"/>
    </font>
    <font>
      <b/>
      <sz val="14"/>
      <color theme="1"/>
      <name val="Arial"/>
      <family val="2"/>
    </font>
    <font>
      <b/>
      <sz val="14"/>
      <name val="Arial"/>
      <family val="2"/>
    </font>
    <font>
      <b/>
      <sz val="12"/>
      <name val="Arial"/>
      <family val="2"/>
    </font>
    <font>
      <sz val="11"/>
      <color rgb="FF000000"/>
      <name val="Calibri"/>
      <family val="2"/>
    </font>
  </fonts>
  <fills count="40">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83">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dashed">
        <color rgb="FFFFC000"/>
      </left>
      <right/>
      <top/>
      <bottom style="dashed">
        <color theme="9" tint="-0.24994659260841701"/>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
      <left style="dashed">
        <color rgb="FFFFC000"/>
      </left>
      <right style="dashed">
        <color rgb="FFFFC000"/>
      </right>
      <top style="dashed">
        <color rgb="FFFFC000"/>
      </top>
      <bottom style="dashed">
        <color rgb="FFFFC000"/>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415">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7"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8" fillId="12" borderId="0" xfId="0" applyFont="1" applyFill="1" applyAlignment="1">
      <alignment horizontal="center" vertical="center" wrapText="1"/>
    </xf>
    <xf numFmtId="0" fontId="29" fillId="0" borderId="0" xfId="0" applyFont="1"/>
    <xf numFmtId="0" fontId="7" fillId="2" borderId="1" xfId="0" applyFont="1" applyFill="1" applyBorder="1" applyAlignment="1">
      <alignment horizontal="center" vertical="center" wrapText="1" readingOrder="1"/>
    </xf>
    <xf numFmtId="0" fontId="26"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8" fillId="15" borderId="49" xfId="0" applyFont="1" applyFill="1" applyBorder="1" applyAlignment="1">
      <alignment horizontal="center" vertical="center" wrapText="1"/>
    </xf>
    <xf numFmtId="0" fontId="30" fillId="5" borderId="50" xfId="0" applyFont="1" applyFill="1" applyBorder="1" applyAlignment="1">
      <alignment vertical="center" wrapText="1"/>
    </xf>
    <xf numFmtId="0" fontId="31" fillId="0" borderId="51" xfId="0" applyFont="1" applyBorder="1" applyAlignment="1">
      <alignment horizontal="justify" vertical="center" wrapText="1"/>
    </xf>
    <xf numFmtId="0" fontId="30" fillId="5" borderId="52" xfId="0" applyFont="1" applyFill="1" applyBorder="1" applyAlignment="1">
      <alignment vertical="center" wrapText="1"/>
    </xf>
    <xf numFmtId="0" fontId="32" fillId="0" borderId="2" xfId="0" applyFont="1" applyBorder="1" applyAlignment="1" applyProtection="1">
      <alignment horizontal="justify" vertical="top" wrapText="1"/>
      <protection locked="0"/>
    </xf>
    <xf numFmtId="0" fontId="32" fillId="2" borderId="0" xfId="0" applyFont="1" applyFill="1"/>
    <xf numFmtId="0" fontId="33" fillId="11" borderId="9" xfId="0" applyFont="1" applyFill="1" applyBorder="1" applyAlignment="1">
      <alignment horizontal="center" vertical="center"/>
    </xf>
    <xf numFmtId="0" fontId="33" fillId="11" borderId="2" xfId="0" applyFont="1" applyFill="1" applyBorder="1" applyAlignment="1">
      <alignment horizontal="center" vertical="center" textRotation="90"/>
    </xf>
    <xf numFmtId="0" fontId="32" fillId="0" borderId="2" xfId="0" applyFont="1" applyBorder="1" applyAlignment="1" applyProtection="1">
      <alignment horizontal="center" vertical="top" textRotation="90"/>
      <protection locked="0"/>
    </xf>
    <xf numFmtId="9" fontId="32" fillId="0" borderId="2" xfId="1" applyFont="1" applyBorder="1" applyAlignment="1" applyProtection="1">
      <alignment horizontal="center" vertical="top"/>
      <protection hidden="1"/>
    </xf>
    <xf numFmtId="9" fontId="32" fillId="0" borderId="2" xfId="0" applyNumberFormat="1" applyFont="1" applyBorder="1" applyAlignment="1" applyProtection="1">
      <alignment horizontal="center" vertical="top"/>
      <protection hidden="1"/>
    </xf>
    <xf numFmtId="0" fontId="25" fillId="0" borderId="0" xfId="0" applyFont="1" applyAlignment="1">
      <alignment vertical="center"/>
    </xf>
    <xf numFmtId="0" fontId="35" fillId="0" borderId="0" xfId="0" applyFont="1" applyAlignment="1">
      <alignment vertical="center"/>
    </xf>
    <xf numFmtId="0" fontId="22" fillId="0" borderId="34" xfId="0" applyFont="1" applyBorder="1" applyAlignment="1">
      <alignment vertical="center"/>
    </xf>
    <xf numFmtId="0" fontId="22" fillId="0" borderId="53" xfId="0" applyFont="1" applyBorder="1" applyAlignment="1">
      <alignment vertical="center"/>
    </xf>
    <xf numFmtId="0" fontId="22" fillId="0" borderId="54" xfId="0" applyFont="1" applyBorder="1" applyAlignment="1">
      <alignment vertical="center"/>
    </xf>
    <xf numFmtId="0" fontId="22" fillId="0" borderId="0" xfId="0" applyFont="1" applyAlignment="1">
      <alignment vertical="center"/>
    </xf>
    <xf numFmtId="0" fontId="19" fillId="0" borderId="12" xfId="2" quotePrefix="1" applyBorder="1" applyAlignment="1">
      <alignment vertical="top" wrapText="1"/>
    </xf>
    <xf numFmtId="0" fontId="19" fillId="0" borderId="0" xfId="2" quotePrefix="1" applyAlignment="1">
      <alignment vertical="top" wrapText="1"/>
    </xf>
    <xf numFmtId="0" fontId="19" fillId="0" borderId="13" xfId="2" quotePrefix="1" applyBorder="1" applyAlignment="1">
      <alignment vertical="top" wrapText="1"/>
    </xf>
    <xf numFmtId="0" fontId="19" fillId="2" borderId="12" xfId="2" applyFill="1" applyBorder="1"/>
    <xf numFmtId="0" fontId="19" fillId="2" borderId="13" xfId="2" applyFill="1" applyBorder="1"/>
    <xf numFmtId="0" fontId="19" fillId="2" borderId="14" xfId="2" applyFill="1" applyBorder="1"/>
    <xf numFmtId="0" fontId="19" fillId="2" borderId="16" xfId="2" applyFill="1" applyBorder="1"/>
    <xf numFmtId="0" fontId="19" fillId="2" borderId="15" xfId="2" applyFill="1" applyBorder="1"/>
    <xf numFmtId="0" fontId="22" fillId="2" borderId="0" xfId="0" applyFont="1" applyFill="1" applyAlignment="1">
      <alignment horizontal="left" vertical="center" wrapText="1"/>
    </xf>
    <xf numFmtId="0" fontId="22" fillId="9" borderId="57" xfId="3" applyFont="1" applyFill="1" applyBorder="1" applyAlignment="1">
      <alignment horizontal="center" vertical="center" wrapText="1"/>
    </xf>
    <xf numFmtId="0" fontId="22" fillId="9" borderId="58" xfId="2" applyFont="1" applyFill="1" applyBorder="1" applyAlignment="1">
      <alignment horizontal="center" vertical="center"/>
    </xf>
    <xf numFmtId="0" fontId="33" fillId="16" borderId="59" xfId="0" applyFont="1" applyFill="1" applyBorder="1" applyAlignment="1">
      <alignment horizontal="left" vertical="center"/>
    </xf>
    <xf numFmtId="0" fontId="37" fillId="2" borderId="60" xfId="0" applyFont="1" applyFill="1" applyBorder="1" applyAlignment="1">
      <alignment horizontal="justify" vertical="center" wrapText="1"/>
    </xf>
    <xf numFmtId="0" fontId="22" fillId="2" borderId="59" xfId="0" applyFont="1" applyFill="1" applyBorder="1" applyAlignment="1">
      <alignment vertical="center" wrapText="1"/>
    </xf>
    <xf numFmtId="0" fontId="19" fillId="2" borderId="60" xfId="2" applyFill="1" applyBorder="1" applyAlignment="1">
      <alignment vertical="center" wrapText="1"/>
    </xf>
    <xf numFmtId="0" fontId="19" fillId="2" borderId="60" xfId="2" applyFill="1" applyBorder="1" applyAlignment="1">
      <alignment horizontal="justify" vertical="center" wrapText="1"/>
    </xf>
    <xf numFmtId="0" fontId="33" fillId="2" borderId="59" xfId="0" applyFont="1" applyFill="1" applyBorder="1" applyAlignment="1">
      <alignment horizontal="left" vertical="center" wrapText="1"/>
    </xf>
    <xf numFmtId="0" fontId="33" fillId="16" borderId="59" xfId="0" applyFont="1" applyFill="1" applyBorder="1" applyAlignment="1">
      <alignment horizontal="left" vertical="center" wrapText="1"/>
    </xf>
    <xf numFmtId="0" fontId="22" fillId="2" borderId="61" xfId="0" applyFont="1" applyFill="1" applyBorder="1" applyAlignment="1">
      <alignment vertical="center" wrapText="1"/>
    </xf>
    <xf numFmtId="0" fontId="22" fillId="2" borderId="62" xfId="0" applyFont="1" applyFill="1" applyBorder="1" applyAlignment="1">
      <alignment vertical="center" wrapText="1"/>
    </xf>
    <xf numFmtId="0" fontId="27" fillId="2" borderId="0" xfId="0" applyFont="1" applyFill="1"/>
    <xf numFmtId="0" fontId="40" fillId="2" borderId="0" xfId="0" applyFont="1" applyFill="1" applyAlignment="1">
      <alignment horizontal="center" vertical="center" wrapText="1"/>
    </xf>
    <xf numFmtId="0" fontId="41"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9" fillId="2" borderId="0" xfId="0" applyFont="1" applyFill="1" applyAlignment="1">
      <alignment vertical="center"/>
    </xf>
    <xf numFmtId="0" fontId="42" fillId="2" borderId="0" xfId="0" applyFont="1" applyFill="1"/>
    <xf numFmtId="0" fontId="41" fillId="0" borderId="0" xfId="0" applyFont="1"/>
    <xf numFmtId="0" fontId="6" fillId="0" borderId="0" xfId="0" applyFont="1" applyAlignment="1">
      <alignment horizontal="justify" vertical="center" wrapText="1" readingOrder="1"/>
    </xf>
    <xf numFmtId="0" fontId="43" fillId="0" borderId="0" xfId="0" applyFont="1" applyAlignment="1">
      <alignment vertical="center"/>
    </xf>
    <xf numFmtId="0" fontId="27" fillId="0" borderId="0" xfId="0" pivotButton="1" applyFont="1"/>
    <xf numFmtId="0" fontId="44" fillId="0" borderId="0" xfId="0" applyFont="1"/>
    <xf numFmtId="0" fontId="45" fillId="0" borderId="0" xfId="0" applyFont="1"/>
    <xf numFmtId="0" fontId="42" fillId="0" borderId="0" xfId="0" applyFont="1"/>
    <xf numFmtId="0" fontId="33" fillId="11" borderId="3" xfId="0" applyFont="1" applyFill="1" applyBorder="1" applyAlignment="1">
      <alignment horizontal="center" vertical="center"/>
    </xf>
    <xf numFmtId="9" fontId="32" fillId="2" borderId="2" xfId="0" applyNumberFormat="1" applyFont="1" applyFill="1" applyBorder="1" applyAlignment="1">
      <alignment horizontal="center"/>
    </xf>
    <xf numFmtId="0" fontId="32" fillId="2" borderId="0" xfId="0" applyFont="1" applyFill="1" applyProtection="1">
      <protection locked="0"/>
    </xf>
    <xf numFmtId="0" fontId="34" fillId="0" borderId="0" xfId="0" applyFont="1" applyAlignment="1">
      <alignment wrapText="1"/>
    </xf>
    <xf numFmtId="0" fontId="30" fillId="5" borderId="52" xfId="0" applyFont="1" applyFill="1" applyBorder="1" applyAlignment="1" applyProtection="1">
      <alignment vertical="center" wrapText="1"/>
      <protection locked="0"/>
    </xf>
    <xf numFmtId="0" fontId="31" fillId="0" borderId="51" xfId="0" applyFont="1" applyBorder="1" applyAlignment="1" applyProtection="1">
      <alignment horizontal="justify" vertical="center" wrapText="1"/>
      <protection locked="0"/>
    </xf>
    <xf numFmtId="0" fontId="28" fillId="15" borderId="64" xfId="0" applyFont="1" applyFill="1" applyBorder="1" applyAlignment="1">
      <alignment horizontal="center" vertical="center" wrapText="1"/>
    </xf>
    <xf numFmtId="0" fontId="34" fillId="29" borderId="65" xfId="0" applyFont="1" applyFill="1" applyBorder="1" applyAlignment="1">
      <alignment vertical="center" wrapText="1"/>
    </xf>
    <xf numFmtId="0" fontId="34" fillId="30" borderId="0" xfId="0" applyFont="1" applyFill="1" applyAlignment="1">
      <alignment wrapText="1"/>
    </xf>
    <xf numFmtId="0" fontId="33" fillId="11" borderId="2" xfId="0" applyFont="1" applyFill="1" applyBorder="1" applyAlignment="1">
      <alignment horizontal="center" vertical="center" textRotation="90" wrapText="1"/>
    </xf>
    <xf numFmtId="0" fontId="50" fillId="2" borderId="0" xfId="0" applyFont="1" applyFill="1"/>
    <xf numFmtId="0" fontId="33" fillId="11" borderId="2" xfId="0" applyFont="1" applyFill="1" applyBorder="1" applyAlignment="1">
      <alignment vertical="center" textRotation="90" wrapText="1"/>
    </xf>
    <xf numFmtId="0" fontId="0" fillId="30" borderId="0" xfId="0" applyFill="1"/>
    <xf numFmtId="0" fontId="51" fillId="0" borderId="18" xfId="0" applyFont="1" applyBorder="1" applyAlignment="1">
      <alignment horizontal="center" vertical="center" wrapText="1"/>
    </xf>
    <xf numFmtId="0" fontId="52" fillId="4" borderId="66" xfId="0" applyFont="1" applyFill="1" applyBorder="1" applyAlignment="1">
      <alignment vertical="center" wrapText="1"/>
    </xf>
    <xf numFmtId="0" fontId="53" fillId="31" borderId="66" xfId="0" applyFont="1" applyFill="1" applyBorder="1" applyAlignment="1">
      <alignment vertical="center" wrapText="1"/>
    </xf>
    <xf numFmtId="0" fontId="53" fillId="31" borderId="36" xfId="0" applyFont="1" applyFill="1" applyBorder="1" applyAlignment="1">
      <alignment vertical="center" wrapText="1"/>
    </xf>
    <xf numFmtId="0" fontId="53" fillId="31" borderId="67" xfId="0" applyFont="1" applyFill="1" applyBorder="1" applyAlignment="1">
      <alignment vertical="center" wrapText="1"/>
    </xf>
    <xf numFmtId="0" fontId="54" fillId="0" borderId="18" xfId="0" applyFont="1" applyBorder="1" applyAlignment="1">
      <alignment vertical="center" wrapText="1"/>
    </xf>
    <xf numFmtId="0" fontId="54" fillId="0" borderId="18" xfId="0" applyFont="1" applyBorder="1" applyAlignment="1">
      <alignment horizontal="center" vertical="center" wrapText="1"/>
    </xf>
    <xf numFmtId="0" fontId="52" fillId="32" borderId="43" xfId="0" applyFont="1" applyFill="1" applyBorder="1" applyAlignment="1">
      <alignment vertical="center" wrapText="1"/>
    </xf>
    <xf numFmtId="0" fontId="54" fillId="0" borderId="18" xfId="0" applyFont="1" applyBorder="1" applyAlignment="1">
      <alignment horizontal="justify" vertical="center" wrapText="1"/>
    </xf>
    <xf numFmtId="0" fontId="52" fillId="8" borderId="48" xfId="0" applyFont="1" applyFill="1" applyBorder="1" applyAlignment="1">
      <alignment vertical="center" wrapText="1"/>
    </xf>
    <xf numFmtId="0" fontId="32" fillId="2" borderId="0" xfId="0" applyFont="1" applyFill="1" applyProtection="1">
      <protection hidden="1"/>
    </xf>
    <xf numFmtId="41" fontId="32" fillId="2" borderId="0" xfId="5" applyFont="1" applyFill="1" applyProtection="1">
      <protection hidden="1"/>
    </xf>
    <xf numFmtId="41" fontId="32" fillId="2" borderId="0" xfId="5" applyFont="1" applyFill="1" applyBorder="1" applyProtection="1">
      <protection hidden="1"/>
    </xf>
    <xf numFmtId="0" fontId="55" fillId="2" borderId="0" xfId="0" applyFont="1" applyFill="1" applyAlignment="1" applyProtection="1">
      <alignment vertical="center"/>
      <protection hidden="1"/>
    </xf>
    <xf numFmtId="0" fontId="22" fillId="26" borderId="74" xfId="0" applyFont="1" applyFill="1" applyBorder="1" applyAlignment="1" applyProtection="1">
      <alignment horizontal="center" vertical="center" wrapText="1"/>
      <protection hidden="1"/>
    </xf>
    <xf numFmtId="0" fontId="22" fillId="36" borderId="74" xfId="0" applyFont="1" applyFill="1" applyBorder="1" applyAlignment="1" applyProtection="1">
      <alignment horizontal="center" vertical="center" wrapText="1"/>
      <protection hidden="1"/>
    </xf>
    <xf numFmtId="0" fontId="22" fillId="27" borderId="74" xfId="0" applyFont="1" applyFill="1" applyBorder="1" applyAlignment="1" applyProtection="1">
      <alignment horizontal="center" vertical="center" wrapText="1"/>
      <protection hidden="1"/>
    </xf>
    <xf numFmtId="0" fontId="22" fillId="37" borderId="74" xfId="0" applyFont="1" applyFill="1" applyBorder="1" applyAlignment="1" applyProtection="1">
      <alignment horizontal="center" vertical="center" wrapText="1"/>
      <protection hidden="1"/>
    </xf>
    <xf numFmtId="0" fontId="22" fillId="28" borderId="74" xfId="0" applyFont="1" applyFill="1" applyBorder="1" applyAlignment="1" applyProtection="1">
      <alignment horizontal="center" vertical="center" wrapText="1"/>
      <protection hidden="1"/>
    </xf>
    <xf numFmtId="0" fontId="22" fillId="38" borderId="74" xfId="0"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2" fillId="2" borderId="2" xfId="1" applyFont="1" applyFill="1" applyBorder="1" applyAlignment="1" applyProtection="1">
      <alignment vertical="center" wrapText="1"/>
      <protection hidden="1"/>
    </xf>
    <xf numFmtId="9" fontId="32" fillId="2" borderId="2" xfId="1" applyFont="1" applyFill="1" applyBorder="1" applyAlignment="1" applyProtection="1">
      <alignment horizontal="center" vertical="center" wrapText="1"/>
      <protection hidden="1"/>
    </xf>
    <xf numFmtId="9" fontId="33" fillId="0" borderId="2" xfId="1" applyFont="1" applyFill="1" applyBorder="1" applyAlignment="1" applyProtection="1">
      <alignment vertical="center" wrapText="1"/>
      <protection hidden="1"/>
    </xf>
    <xf numFmtId="41" fontId="32" fillId="0" borderId="2" xfId="5" applyFont="1" applyFill="1" applyBorder="1" applyAlignment="1" applyProtection="1">
      <alignment vertical="center" wrapText="1"/>
      <protection hidden="1"/>
    </xf>
    <xf numFmtId="1" fontId="32" fillId="2" borderId="2" xfId="5"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2" fillId="2" borderId="2" xfId="5" applyFont="1" applyFill="1" applyBorder="1" applyAlignment="1" applyProtection="1">
      <alignment vertical="center" wrapText="1"/>
      <protection hidden="1"/>
    </xf>
    <xf numFmtId="14" fontId="32" fillId="0" borderId="2" xfId="1" applyNumberFormat="1" applyFont="1" applyFill="1" applyBorder="1" applyAlignment="1" applyProtection="1">
      <alignment horizontal="center" vertical="center" wrapText="1"/>
      <protection hidden="1"/>
    </xf>
    <xf numFmtId="1" fontId="32" fillId="0" borderId="2" xfId="5" applyNumberFormat="1" applyFont="1" applyFill="1" applyBorder="1" applyAlignment="1" applyProtection="1">
      <alignment vertical="center" wrapText="1"/>
      <protection hidden="1"/>
    </xf>
    <xf numFmtId="9" fontId="33" fillId="0"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horizontal="justify" vertical="center" wrapText="1"/>
      <protection hidden="1"/>
    </xf>
    <xf numFmtId="164" fontId="32" fillId="0" borderId="2" xfId="5" applyNumberFormat="1" applyFont="1" applyFill="1" applyBorder="1" applyAlignment="1" applyProtection="1">
      <alignment horizontal="center" vertical="center" wrapText="1"/>
      <protection hidden="1"/>
    </xf>
    <xf numFmtId="0" fontId="32" fillId="0" borderId="2" xfId="0" applyFont="1" applyBorder="1" applyAlignment="1" applyProtection="1">
      <alignment horizontal="center" vertical="center"/>
      <protection hidden="1"/>
    </xf>
    <xf numFmtId="10" fontId="32" fillId="2" borderId="2" xfId="5" applyNumberFormat="1" applyFont="1" applyFill="1" applyBorder="1" applyAlignment="1" applyProtection="1">
      <alignment vertical="center" wrapText="1"/>
      <protection hidden="1"/>
    </xf>
    <xf numFmtId="41" fontId="32" fillId="2" borderId="2" xfId="5" applyFont="1" applyFill="1" applyBorder="1" applyAlignment="1" applyProtection="1">
      <alignment horizontal="center" vertical="center" wrapText="1"/>
      <protection hidden="1"/>
    </xf>
    <xf numFmtId="9" fontId="32" fillId="2" borderId="2" xfId="1" applyFont="1" applyFill="1" applyBorder="1" applyAlignment="1" applyProtection="1">
      <alignment horizontal="justify" vertical="center" wrapText="1"/>
      <protection hidden="1"/>
    </xf>
    <xf numFmtId="0" fontId="32" fillId="2" borderId="2" xfId="5" applyNumberFormat="1" applyFont="1" applyFill="1" applyBorder="1" applyAlignment="1" applyProtection="1">
      <alignment vertical="center" wrapText="1"/>
      <protection hidden="1"/>
    </xf>
    <xf numFmtId="0"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wrapText="1"/>
      <protection hidden="1"/>
    </xf>
    <xf numFmtId="9" fontId="32" fillId="0" borderId="2" xfId="1" applyFont="1" applyFill="1" applyBorder="1" applyAlignment="1" applyProtection="1">
      <alignment horizontal="left" vertical="center" wrapText="1"/>
      <protection hidden="1"/>
    </xf>
    <xf numFmtId="2" fontId="58" fillId="0" borderId="2" xfId="1" applyNumberFormat="1" applyFont="1" applyFill="1" applyBorder="1" applyAlignment="1" applyProtection="1">
      <alignment horizontal="center" vertical="top" wrapText="1"/>
      <protection hidden="1"/>
    </xf>
    <xf numFmtId="9" fontId="32" fillId="0" borderId="2" xfId="1" applyFont="1" applyFill="1" applyBorder="1" applyAlignment="1" applyProtection="1">
      <alignment vertical="top" wrapText="1"/>
      <protection hidden="1"/>
    </xf>
    <xf numFmtId="9" fontId="33" fillId="0" borderId="2" xfId="1" applyFont="1" applyFill="1" applyBorder="1" applyAlignment="1" applyProtection="1">
      <alignment vertical="top" wrapText="1"/>
      <protection hidden="1"/>
    </xf>
    <xf numFmtId="165" fontId="32" fillId="0" borderId="2" xfId="1" applyNumberFormat="1"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horizontal="center" vertical="center" wrapText="1"/>
      <protection hidden="1"/>
    </xf>
    <xf numFmtId="0" fontId="32" fillId="2" borderId="2" xfId="0" applyFont="1" applyFill="1" applyBorder="1" applyProtection="1">
      <protection hidden="1"/>
    </xf>
    <xf numFmtId="9" fontId="32" fillId="0" borderId="5" xfId="1" applyFont="1" applyFill="1" applyBorder="1" applyAlignment="1" applyProtection="1">
      <alignment horizontal="center" vertical="center" wrapText="1"/>
      <protection hidden="1"/>
    </xf>
    <xf numFmtId="9" fontId="32" fillId="2" borderId="5" xfId="1" applyFont="1" applyFill="1" applyBorder="1" applyAlignment="1" applyProtection="1">
      <alignment vertical="center" wrapText="1"/>
      <protection hidden="1"/>
    </xf>
    <xf numFmtId="9" fontId="32" fillId="2" borderId="5" xfId="1" applyFont="1" applyFill="1" applyBorder="1" applyAlignment="1" applyProtection="1">
      <alignment horizontal="center" vertical="center" wrapText="1"/>
      <protection hidden="1"/>
    </xf>
    <xf numFmtId="17" fontId="22" fillId="18" borderId="79" xfId="0" applyNumberFormat="1" applyFont="1" applyFill="1" applyBorder="1" applyAlignment="1" applyProtection="1">
      <alignment horizontal="center" vertical="center" wrapText="1"/>
      <protection hidden="1"/>
    </xf>
    <xf numFmtId="17" fontId="22" fillId="18" borderId="80" xfId="0" applyNumberFormat="1" applyFont="1" applyFill="1" applyBorder="1" applyAlignment="1" applyProtection="1">
      <alignment horizontal="center" vertical="center" wrapText="1"/>
      <protection hidden="1"/>
    </xf>
    <xf numFmtId="41" fontId="22" fillId="18" borderId="80" xfId="5" applyFont="1" applyFill="1" applyBorder="1" applyAlignment="1" applyProtection="1">
      <alignment horizontal="center" vertical="center" wrapText="1"/>
      <protection hidden="1"/>
    </xf>
    <xf numFmtId="41" fontId="22" fillId="18" borderId="81" xfId="5" applyFont="1" applyFill="1" applyBorder="1" applyAlignment="1" applyProtection="1">
      <alignment horizontal="center" vertical="center" wrapText="1"/>
      <protection hidden="1"/>
    </xf>
    <xf numFmtId="17" fontId="22" fillId="20" borderId="79" xfId="0" applyNumberFormat="1" applyFont="1" applyFill="1" applyBorder="1" applyAlignment="1" applyProtection="1">
      <alignment horizontal="center" vertical="center" wrapText="1"/>
      <protection hidden="1"/>
    </xf>
    <xf numFmtId="17" fontId="22" fillId="20" borderId="80" xfId="0" applyNumberFormat="1" applyFont="1" applyFill="1" applyBorder="1" applyAlignment="1" applyProtection="1">
      <alignment horizontal="center" vertical="center" wrapText="1"/>
      <protection hidden="1"/>
    </xf>
    <xf numFmtId="41" fontId="22" fillId="20" borderId="80" xfId="5" applyFont="1" applyFill="1" applyBorder="1" applyAlignment="1" applyProtection="1">
      <alignment horizontal="center" vertical="center" wrapText="1"/>
      <protection hidden="1"/>
    </xf>
    <xf numFmtId="41" fontId="22" fillId="20" borderId="81" xfId="5" applyFont="1" applyFill="1" applyBorder="1" applyAlignment="1" applyProtection="1">
      <alignment horizontal="center" vertical="center" wrapText="1"/>
      <protection hidden="1"/>
    </xf>
    <xf numFmtId="17" fontId="22" fillId="19" borderId="79" xfId="0" applyNumberFormat="1" applyFont="1" applyFill="1" applyBorder="1" applyAlignment="1" applyProtection="1">
      <alignment horizontal="center" vertical="center" wrapText="1"/>
      <protection hidden="1"/>
    </xf>
    <xf numFmtId="17" fontId="22" fillId="19" borderId="80" xfId="0" applyNumberFormat="1" applyFont="1" applyFill="1" applyBorder="1" applyAlignment="1" applyProtection="1">
      <alignment horizontal="center" vertical="center" wrapText="1"/>
      <protection hidden="1"/>
    </xf>
    <xf numFmtId="41" fontId="22" fillId="19" borderId="80" xfId="5" applyFont="1" applyFill="1" applyBorder="1" applyAlignment="1" applyProtection="1">
      <alignment horizontal="center" vertical="center" wrapText="1"/>
      <protection hidden="1"/>
    </xf>
    <xf numFmtId="41" fontId="22" fillId="19" borderId="81" xfId="5"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justify" vertical="top" wrapText="1"/>
      <protection hidden="1"/>
    </xf>
    <xf numFmtId="0" fontId="19"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center" vertical="center" wrapText="1"/>
      <protection hidden="1"/>
    </xf>
    <xf numFmtId="0" fontId="32" fillId="2" borderId="2" xfId="0" applyFont="1" applyFill="1" applyBorder="1" applyAlignment="1" applyProtection="1">
      <alignment horizontal="center" vertical="top"/>
      <protection hidden="1"/>
    </xf>
    <xf numFmtId="0" fontId="32" fillId="2" borderId="2" xfId="0" applyFont="1" applyFill="1" applyBorder="1" applyAlignment="1">
      <alignment vertical="center"/>
    </xf>
    <xf numFmtId="0" fontId="32" fillId="2" borderId="0" xfId="0" applyFont="1" applyFill="1" applyAlignment="1">
      <alignment vertical="center"/>
    </xf>
    <xf numFmtId="0" fontId="32" fillId="0" borderId="2" xfId="0" applyFont="1" applyBorder="1" applyAlignment="1" applyProtection="1">
      <alignment horizontal="center" vertical="top" textRotation="90" wrapText="1"/>
      <protection locked="0"/>
    </xf>
    <xf numFmtId="0" fontId="32" fillId="2" borderId="2" xfId="0" applyFont="1" applyFill="1" applyBorder="1" applyAlignment="1">
      <alignment horizontal="center" vertical="top" textRotation="90" wrapText="1"/>
    </xf>
    <xf numFmtId="9" fontId="19" fillId="0" borderId="2" xfId="1" applyFont="1" applyFill="1" applyBorder="1" applyAlignment="1" applyProtection="1">
      <alignment vertical="center" wrapText="1"/>
      <protection hidden="1"/>
    </xf>
    <xf numFmtId="0" fontId="37" fillId="39" borderId="2" xfId="0" applyFont="1" applyFill="1" applyBorder="1" applyAlignment="1" applyProtection="1">
      <alignment horizontal="center" vertical="center" wrapText="1"/>
      <protection hidden="1"/>
    </xf>
    <xf numFmtId="0" fontId="37" fillId="30" borderId="2" xfId="0" applyFont="1" applyFill="1" applyBorder="1" applyAlignment="1" applyProtection="1">
      <alignment horizontal="center" vertical="center" wrapText="1"/>
      <protection hidden="1"/>
    </xf>
    <xf numFmtId="9" fontId="19" fillId="2" borderId="2" xfId="1" applyFont="1" applyFill="1" applyBorder="1" applyAlignment="1" applyProtection="1">
      <alignment vertical="center" wrapText="1"/>
      <protection hidden="1"/>
    </xf>
    <xf numFmtId="0" fontId="32" fillId="2" borderId="0" xfId="0" applyFont="1" applyFill="1" applyAlignment="1">
      <alignment horizontal="center" vertical="center"/>
    </xf>
    <xf numFmtId="0" fontId="32" fillId="0" borderId="2" xfId="0" applyFont="1" applyBorder="1" applyAlignment="1" applyProtection="1">
      <alignment horizontal="center" vertical="center" wrapText="1"/>
      <protection locked="0"/>
    </xf>
    <xf numFmtId="9" fontId="33" fillId="2" borderId="2" xfId="1" applyFont="1" applyFill="1" applyBorder="1" applyAlignment="1" applyProtection="1">
      <alignment vertical="center" wrapText="1"/>
      <protection hidden="1"/>
    </xf>
    <xf numFmtId="14" fontId="32" fillId="2" borderId="2" xfId="1" applyNumberFormat="1" applyFont="1" applyFill="1" applyBorder="1" applyAlignment="1" applyProtection="1">
      <alignment horizontal="center" vertical="center" wrapText="1"/>
      <protection hidden="1"/>
    </xf>
    <xf numFmtId="14" fontId="32" fillId="0" borderId="2" xfId="1" applyNumberFormat="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justify" vertical="center" wrapText="1"/>
      <protection hidden="1"/>
    </xf>
    <xf numFmtId="14" fontId="37" fillId="2" borderId="2" xfId="0" applyNumberFormat="1" applyFont="1" applyFill="1" applyBorder="1" applyAlignment="1" applyProtection="1">
      <alignment horizontal="center" vertical="center" wrapText="1"/>
      <protection hidden="1"/>
    </xf>
    <xf numFmtId="14" fontId="37" fillId="2" borderId="2" xfId="0" applyNumberFormat="1" applyFont="1" applyFill="1" applyBorder="1" applyAlignment="1" applyProtection="1">
      <alignment vertical="center" wrapText="1"/>
      <protection hidden="1"/>
    </xf>
    <xf numFmtId="166" fontId="32" fillId="0" borderId="2" xfId="1" applyNumberFormat="1" applyFont="1" applyFill="1" applyBorder="1" applyAlignment="1" applyProtection="1">
      <alignment horizontal="center" vertical="center" wrapText="1"/>
      <protection hidden="1"/>
    </xf>
    <xf numFmtId="166" fontId="32" fillId="0" borderId="2" xfId="1" applyNumberFormat="1" applyFont="1" applyFill="1" applyBorder="1" applyAlignment="1" applyProtection="1">
      <alignment vertical="center" wrapText="1"/>
      <protection hidden="1"/>
    </xf>
    <xf numFmtId="14" fontId="19" fillId="0" borderId="2" xfId="1" applyNumberFormat="1" applyFont="1" applyFill="1" applyBorder="1" applyAlignment="1" applyProtection="1">
      <alignment vertical="center" wrapText="1"/>
      <protection hidden="1"/>
    </xf>
    <xf numFmtId="14" fontId="32" fillId="2" borderId="2" xfId="1" applyNumberFormat="1" applyFont="1" applyFill="1" applyBorder="1" applyAlignment="1" applyProtection="1">
      <alignment vertical="center" wrapText="1"/>
      <protection hidden="1"/>
    </xf>
    <xf numFmtId="14" fontId="37" fillId="39" borderId="2" xfId="0" applyNumberFormat="1" applyFont="1" applyFill="1" applyBorder="1" applyAlignment="1" applyProtection="1">
      <alignment horizontal="center" vertical="center" wrapText="1"/>
      <protection hidden="1"/>
    </xf>
    <xf numFmtId="14" fontId="37" fillId="30" borderId="2" xfId="0" applyNumberFormat="1" applyFont="1" applyFill="1" applyBorder="1" applyAlignment="1" applyProtection="1">
      <alignment horizontal="center" vertical="center" wrapText="1"/>
      <protection hidden="1"/>
    </xf>
    <xf numFmtId="14" fontId="19" fillId="2" borderId="2" xfId="1" applyNumberFormat="1" applyFont="1" applyFill="1" applyBorder="1" applyAlignment="1" applyProtection="1">
      <alignment vertical="center" wrapText="1"/>
      <protection hidden="1"/>
    </xf>
    <xf numFmtId="0" fontId="32" fillId="0" borderId="2" xfId="0" applyFont="1" applyBorder="1" applyAlignment="1">
      <alignment horizontal="center" vertical="center"/>
    </xf>
    <xf numFmtId="0" fontId="61" fillId="2" borderId="0" xfId="0" applyFont="1" applyFill="1" applyProtection="1">
      <protection hidden="1"/>
    </xf>
    <xf numFmtId="0" fontId="32" fillId="0" borderId="2" xfId="0" applyFont="1" applyBorder="1" applyAlignment="1" applyProtection="1">
      <alignment horizontal="justify" vertical="center" wrapText="1"/>
      <protection locked="0"/>
    </xf>
    <xf numFmtId="0" fontId="32" fillId="2" borderId="2" xfId="0" applyFont="1" applyFill="1" applyBorder="1" applyAlignment="1" applyProtection="1">
      <alignment horizontal="center" vertical="center" wrapText="1"/>
      <protection locked="0"/>
    </xf>
    <xf numFmtId="0" fontId="26" fillId="11" borderId="82" xfId="0" applyFont="1" applyFill="1" applyBorder="1" applyAlignment="1">
      <alignment horizontal="center" vertical="center"/>
    </xf>
    <xf numFmtId="0" fontId="64" fillId="2" borderId="18" xfId="0" applyFont="1" applyFill="1" applyBorder="1" applyAlignment="1">
      <alignment horizontal="center" vertical="center"/>
    </xf>
    <xf numFmtId="14" fontId="0" fillId="2" borderId="82" xfId="0" applyNumberFormat="1" applyFill="1" applyBorder="1" applyAlignment="1">
      <alignment horizontal="center" vertical="center"/>
    </xf>
    <xf numFmtId="0" fontId="0" fillId="2" borderId="82" xfId="0" applyFill="1" applyBorder="1" applyAlignment="1">
      <alignment horizontal="center" vertical="center"/>
    </xf>
    <xf numFmtId="0" fontId="65" fillId="2" borderId="82" xfId="0" applyFont="1" applyFill="1" applyBorder="1" applyAlignment="1">
      <alignment vertical="center"/>
    </xf>
    <xf numFmtId="0" fontId="65" fillId="2" borderId="82" xfId="0" applyFont="1" applyFill="1" applyBorder="1" applyAlignment="1">
      <alignment horizontal="justify" vertical="center" wrapText="1"/>
    </xf>
    <xf numFmtId="1" fontId="65" fillId="2" borderId="82" xfId="0" applyNumberFormat="1" applyFont="1" applyFill="1" applyBorder="1" applyAlignment="1">
      <alignment horizontal="center" vertical="center"/>
    </xf>
    <xf numFmtId="1" fontId="0" fillId="2" borderId="82" xfId="0" applyNumberFormat="1" applyFill="1" applyBorder="1" applyAlignment="1">
      <alignment horizontal="center" vertical="center"/>
    </xf>
    <xf numFmtId="0" fontId="0" fillId="2" borderId="82" xfId="0" applyFill="1" applyBorder="1"/>
    <xf numFmtId="0" fontId="0" fillId="2" borderId="82" xfId="0" applyFill="1" applyBorder="1" applyAlignment="1">
      <alignment horizontal="justify" vertical="center" wrapText="1"/>
    </xf>
    <xf numFmtId="0" fontId="0" fillId="2" borderId="82" xfId="0" applyFill="1" applyBorder="1" applyAlignment="1">
      <alignment vertical="center"/>
    </xf>
    <xf numFmtId="0" fontId="0" fillId="2" borderId="82" xfId="0" applyFill="1" applyBorder="1" applyAlignment="1">
      <alignment vertical="center" wrapText="1"/>
    </xf>
    <xf numFmtId="14" fontId="0" fillId="2" borderId="82" xfId="0" applyNumberFormat="1" applyFill="1" applyBorder="1" applyAlignment="1">
      <alignment horizontal="right" vertical="center" wrapText="1"/>
    </xf>
    <xf numFmtId="0" fontId="0" fillId="2" borderId="82" xfId="0" applyFill="1" applyBorder="1" applyAlignment="1">
      <alignment horizontal="center" vertical="center" wrapText="1"/>
    </xf>
    <xf numFmtId="1" fontId="0" fillId="2" borderId="82" xfId="0" applyNumberFormat="1" applyFill="1" applyBorder="1" applyAlignment="1">
      <alignment horizontal="left" vertical="center" wrapText="1"/>
    </xf>
    <xf numFmtId="1" fontId="0" fillId="2" borderId="82" xfId="0" applyNumberFormat="1" applyFill="1" applyBorder="1" applyAlignment="1">
      <alignment horizontal="center" vertical="center" wrapText="1"/>
    </xf>
    <xf numFmtId="0" fontId="0" fillId="2" borderId="0" xfId="0" applyFill="1" applyAlignment="1">
      <alignment horizontal="center" vertical="center"/>
    </xf>
    <xf numFmtId="0" fontId="49" fillId="2" borderId="0" xfId="0" applyFont="1" applyFill="1" applyAlignment="1">
      <alignment horizontal="center"/>
    </xf>
    <xf numFmtId="0" fontId="19" fillId="2" borderId="12" xfId="2" applyFill="1" applyBorder="1" applyAlignment="1">
      <alignment horizontal="left" vertical="top" wrapText="1"/>
    </xf>
    <xf numFmtId="0" fontId="19" fillId="2" borderId="0" xfId="2" applyFill="1" applyAlignment="1">
      <alignment horizontal="left" vertical="top" wrapText="1"/>
    </xf>
    <xf numFmtId="0" fontId="19" fillId="2" borderId="13" xfId="2" applyFill="1" applyBorder="1" applyAlignment="1">
      <alignment horizontal="left" vertical="top" wrapText="1"/>
    </xf>
    <xf numFmtId="0" fontId="22" fillId="9" borderId="32" xfId="2" applyFont="1" applyFill="1" applyBorder="1" applyAlignment="1">
      <alignment horizontal="center" vertical="center" wrapText="1"/>
    </xf>
    <xf numFmtId="0" fontId="22" fillId="9" borderId="33" xfId="2" applyFont="1" applyFill="1" applyBorder="1" applyAlignment="1">
      <alignment horizontal="center" vertical="center" wrapText="1"/>
    </xf>
    <xf numFmtId="0" fontId="22" fillId="9" borderId="34" xfId="2" applyFont="1" applyFill="1" applyBorder="1" applyAlignment="1">
      <alignment horizontal="center" vertical="center" wrapText="1"/>
    </xf>
    <xf numFmtId="0" fontId="36" fillId="2" borderId="35" xfId="2" quotePrefix="1" applyFont="1" applyFill="1" applyBorder="1" applyAlignment="1">
      <alignment horizontal="justify" vertical="center" wrapText="1"/>
    </xf>
    <xf numFmtId="0" fontId="36" fillId="2" borderId="36" xfId="2" quotePrefix="1" applyFont="1" applyFill="1" applyBorder="1" applyAlignment="1">
      <alignment horizontal="justify" vertical="center" wrapText="1"/>
    </xf>
    <xf numFmtId="0" fontId="36" fillId="2" borderId="37" xfId="2" quotePrefix="1" applyFont="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2" borderId="40" xfId="2" quotePrefix="1" applyFill="1" applyBorder="1" applyAlignment="1">
      <alignment horizontal="justify" vertical="center" wrapText="1"/>
    </xf>
    <xf numFmtId="0" fontId="19" fillId="0" borderId="12" xfId="2" quotePrefix="1" applyBorder="1" applyAlignment="1">
      <alignment horizontal="justify" vertical="top" wrapText="1"/>
    </xf>
    <xf numFmtId="0" fontId="19" fillId="0" borderId="0" xfId="2" quotePrefix="1" applyAlignment="1">
      <alignment horizontal="justify" vertical="top" wrapText="1"/>
    </xf>
    <xf numFmtId="0" fontId="19" fillId="0" borderId="13" xfId="2" quotePrefix="1" applyBorder="1" applyAlignment="1">
      <alignment horizontal="justify" vertical="top"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0" fontId="19" fillId="0" borderId="40" xfId="2" quotePrefix="1" applyBorder="1" applyAlignment="1">
      <alignment horizontal="justify" vertical="center" wrapText="1"/>
    </xf>
    <xf numFmtId="9" fontId="33" fillId="0"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0" fontId="33" fillId="2" borderId="0" xfId="0" applyFont="1" applyFill="1" applyAlignment="1">
      <alignment horizontal="center" vertical="center" wrapText="1"/>
    </xf>
    <xf numFmtId="9" fontId="32" fillId="2" borderId="0" xfId="0" applyNumberFormat="1" applyFont="1" applyFill="1" applyAlignment="1">
      <alignment horizontal="center" vertical="center" wrapText="1"/>
    </xf>
    <xf numFmtId="9" fontId="32" fillId="2" borderId="0" xfId="0" applyNumberFormat="1" applyFont="1" applyFill="1" applyAlignment="1" applyProtection="1">
      <alignment horizontal="center" vertical="center" wrapText="1"/>
      <protection locked="0"/>
    </xf>
    <xf numFmtId="9" fontId="33" fillId="2" borderId="0" xfId="1" applyFont="1" applyFill="1" applyBorder="1" applyAlignment="1" applyProtection="1">
      <alignment horizontal="center" vertical="center" wrapText="1"/>
    </xf>
    <xf numFmtId="0" fontId="33" fillId="2" borderId="0" xfId="0" applyFont="1" applyFill="1" applyAlignment="1">
      <alignment horizontal="center" vertical="center"/>
    </xf>
    <xf numFmtId="9" fontId="32" fillId="2" borderId="2" xfId="0" applyNumberFormat="1" applyFont="1" applyFill="1" applyBorder="1" applyAlignment="1">
      <alignment horizontal="center" vertical="center"/>
    </xf>
    <xf numFmtId="0" fontId="32" fillId="2" borderId="2" xfId="0" applyFont="1" applyFill="1" applyBorder="1" applyAlignment="1">
      <alignment horizontal="center" vertical="center"/>
    </xf>
    <xf numFmtId="9" fontId="33" fillId="0" borderId="2" xfId="1" applyFont="1" applyFill="1" applyBorder="1" applyAlignment="1" applyProtection="1">
      <alignment horizontal="center" vertical="center" wrapText="1"/>
    </xf>
    <xf numFmtId="0" fontId="33" fillId="0" borderId="4" xfId="0" applyFont="1" applyBorder="1" applyAlignment="1">
      <alignment horizontal="center" vertical="top"/>
    </xf>
    <xf numFmtId="0" fontId="33" fillId="0" borderId="8" xfId="0" applyFont="1" applyBorder="1" applyAlignment="1">
      <alignment horizontal="center" vertical="top"/>
    </xf>
    <xf numFmtId="0" fontId="33" fillId="0" borderId="4"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5" xfId="0" applyFont="1" applyBorder="1" applyAlignment="1">
      <alignment horizontal="center" vertical="center" wrapText="1"/>
    </xf>
    <xf numFmtId="9" fontId="32" fillId="0" borderId="4" xfId="0" applyNumberFormat="1" applyFont="1" applyBorder="1" applyAlignment="1">
      <alignment horizontal="center" vertical="center" wrapText="1"/>
    </xf>
    <xf numFmtId="9" fontId="32" fillId="0" borderId="8" xfId="0" applyNumberFormat="1" applyFont="1" applyBorder="1" applyAlignment="1">
      <alignment horizontal="center" vertical="center" wrapText="1"/>
    </xf>
    <xf numFmtId="9" fontId="32" fillId="0" borderId="5" xfId="0" applyNumberFormat="1" applyFont="1" applyBorder="1" applyAlignment="1">
      <alignment horizontal="center" vertical="center" wrapText="1"/>
    </xf>
    <xf numFmtId="9" fontId="32" fillId="0" borderId="4" xfId="0" applyNumberFormat="1" applyFont="1" applyBorder="1" applyAlignment="1" applyProtection="1">
      <alignment horizontal="center" vertical="center" wrapText="1"/>
      <protection locked="0"/>
    </xf>
    <xf numFmtId="9" fontId="32" fillId="0" borderId="8" xfId="0" applyNumberFormat="1" applyFont="1" applyBorder="1" applyAlignment="1" applyProtection="1">
      <alignment horizontal="center" vertical="center" wrapText="1"/>
      <protection locked="0"/>
    </xf>
    <xf numFmtId="9" fontId="32" fillId="0" borderId="5" xfId="0" applyNumberFormat="1" applyFont="1" applyBorder="1" applyAlignment="1" applyProtection="1">
      <alignment horizontal="center" vertical="center" wrapText="1"/>
      <protection locked="0"/>
    </xf>
    <xf numFmtId="9" fontId="33" fillId="0" borderId="4" xfId="1" applyFont="1" applyFill="1" applyBorder="1" applyAlignment="1" applyProtection="1">
      <alignment horizontal="center" vertical="center" wrapText="1"/>
    </xf>
    <xf numFmtId="9" fontId="33" fillId="0" borderId="8" xfId="1" applyFont="1" applyFill="1" applyBorder="1" applyAlignment="1" applyProtection="1">
      <alignment horizontal="center" vertical="center" wrapText="1"/>
    </xf>
    <xf numFmtId="9" fontId="33" fillId="0" borderId="5" xfId="1" applyFont="1" applyFill="1" applyBorder="1" applyAlignment="1" applyProtection="1">
      <alignment horizontal="center" vertical="center" wrapText="1"/>
    </xf>
    <xf numFmtId="0" fontId="33" fillId="0" borderId="4" xfId="0" applyFont="1" applyBorder="1" applyAlignment="1">
      <alignment horizontal="center" vertical="center"/>
    </xf>
    <xf numFmtId="0" fontId="33" fillId="0" borderId="8" xfId="0" applyFont="1" applyBorder="1" applyAlignment="1">
      <alignment horizontal="center" vertical="center"/>
    </xf>
    <xf numFmtId="0" fontId="33" fillId="0" borderId="5" xfId="0" applyFont="1" applyBorder="1" applyAlignment="1">
      <alignment horizontal="center" vertical="center"/>
    </xf>
    <xf numFmtId="0" fontId="32" fillId="0" borderId="4" xfId="0" applyFont="1" applyBorder="1" applyAlignment="1">
      <alignment horizontal="center" vertical="center"/>
    </xf>
    <xf numFmtId="0" fontId="32" fillId="0" borderId="8" xfId="0" applyFont="1" applyBorder="1" applyAlignment="1">
      <alignment horizontal="center" vertical="center"/>
    </xf>
    <xf numFmtId="0" fontId="32" fillId="0" borderId="5" xfId="0" applyFont="1" applyBorder="1" applyAlignment="1">
      <alignment horizontal="center" vertical="center"/>
    </xf>
    <xf numFmtId="0" fontId="32" fillId="0" borderId="4" xfId="0" applyFont="1" applyBorder="1" applyAlignment="1" applyProtection="1">
      <alignment horizontal="center" vertical="center" wrapText="1"/>
      <protection locked="0"/>
    </xf>
    <xf numFmtId="0" fontId="32" fillId="0" borderId="8" xfId="0" applyFont="1" applyBorder="1" applyAlignment="1" applyProtection="1">
      <alignment horizontal="center" vertical="center" wrapText="1"/>
      <protection locked="0"/>
    </xf>
    <xf numFmtId="0" fontId="32" fillId="0" borderId="5" xfId="0" applyFont="1" applyBorder="1" applyAlignment="1" applyProtection="1">
      <alignment horizontal="center" vertical="center" wrapText="1"/>
      <protection locked="0"/>
    </xf>
    <xf numFmtId="0" fontId="32" fillId="0" borderId="4"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0" fontId="32" fillId="0" borderId="2" xfId="0" applyFont="1" applyBorder="1" applyAlignment="1" applyProtection="1">
      <alignment horizontal="center" vertical="center"/>
      <protection hidden="1"/>
    </xf>
    <xf numFmtId="0" fontId="32" fillId="2" borderId="4" xfId="0" applyFont="1" applyFill="1" applyBorder="1" applyAlignment="1" applyProtection="1">
      <alignment horizontal="center" vertical="center" wrapText="1"/>
      <protection hidden="1"/>
    </xf>
    <xf numFmtId="0" fontId="32" fillId="2" borderId="8" xfId="0" applyFont="1" applyFill="1" applyBorder="1" applyAlignment="1" applyProtection="1">
      <alignment horizontal="center" vertical="center" wrapText="1"/>
      <protection hidden="1"/>
    </xf>
    <xf numFmtId="0" fontId="32" fillId="2" borderId="5" xfId="0" applyFont="1" applyFill="1" applyBorder="1" applyAlignment="1" applyProtection="1">
      <alignment horizontal="center" vertical="center" wrapText="1"/>
      <protection hidden="1"/>
    </xf>
    <xf numFmtId="0" fontId="32" fillId="0" borderId="4" xfId="0" applyFont="1" applyBorder="1" applyAlignment="1" applyProtection="1">
      <alignment horizontal="center" vertical="center" wrapText="1"/>
      <protection hidden="1"/>
    </xf>
    <xf numFmtId="0" fontId="32" fillId="0" borderId="8" xfId="0" applyFont="1" applyBorder="1" applyAlignment="1" applyProtection="1">
      <alignment horizontal="center" vertical="center" wrapText="1"/>
      <protection hidden="1"/>
    </xf>
    <xf numFmtId="0" fontId="32" fillId="0" borderId="5" xfId="0" applyFont="1" applyBorder="1" applyAlignment="1" applyProtection="1">
      <alignment horizontal="center" vertical="center" wrapText="1"/>
      <protection hidden="1"/>
    </xf>
    <xf numFmtId="0" fontId="32" fillId="0" borderId="2" xfId="0" applyFont="1" applyBorder="1" applyAlignment="1" applyProtection="1">
      <alignment horizontal="center" vertical="center" wrapText="1"/>
      <protection hidden="1"/>
    </xf>
    <xf numFmtId="0" fontId="19" fillId="0" borderId="2" xfId="0" applyFont="1" applyBorder="1" applyAlignment="1" applyProtection="1">
      <alignment horizontal="center" vertical="center" wrapText="1"/>
      <protection hidden="1"/>
    </xf>
    <xf numFmtId="0" fontId="32" fillId="0" borderId="2" xfId="0" applyFont="1" applyBorder="1" applyAlignment="1" applyProtection="1">
      <alignment horizontal="center" vertical="top" wrapText="1"/>
      <protection hidden="1"/>
    </xf>
    <xf numFmtId="0" fontId="33" fillId="0" borderId="5" xfId="0" applyFont="1" applyBorder="1" applyAlignment="1">
      <alignment horizontal="center" vertical="top"/>
    </xf>
    <xf numFmtId="14" fontId="32" fillId="0" borderId="2" xfId="1" applyNumberFormat="1" applyFont="1" applyFill="1" applyBorder="1" applyAlignment="1" applyProtection="1">
      <alignment horizontal="center" vertical="center" wrapText="1"/>
      <protection hidden="1"/>
    </xf>
    <xf numFmtId="0" fontId="57" fillId="35" borderId="72" xfId="0" applyFont="1" applyFill="1" applyBorder="1" applyAlignment="1" applyProtection="1">
      <alignment horizontal="center" vertical="center"/>
      <protection hidden="1"/>
    </xf>
    <xf numFmtId="0" fontId="57" fillId="35" borderId="0" xfId="0" applyFont="1" applyFill="1" applyAlignment="1" applyProtection="1">
      <alignment horizontal="center" vertical="center"/>
      <protection hidden="1"/>
    </xf>
    <xf numFmtId="0" fontId="57" fillId="35" borderId="73" xfId="0" applyFont="1" applyFill="1" applyBorder="1" applyAlignment="1" applyProtection="1">
      <alignment horizontal="center" vertical="center"/>
      <protection hidden="1"/>
    </xf>
    <xf numFmtId="0" fontId="57" fillId="35" borderId="68" xfId="0" applyFont="1" applyFill="1" applyBorder="1" applyAlignment="1" applyProtection="1">
      <alignment horizontal="center" vertical="center"/>
      <protection hidden="1"/>
    </xf>
    <xf numFmtId="0" fontId="57" fillId="35" borderId="69" xfId="0" applyFont="1" applyFill="1" applyBorder="1" applyAlignment="1" applyProtection="1">
      <alignment horizontal="center" vertical="center"/>
      <protection hidden="1"/>
    </xf>
    <xf numFmtId="0" fontId="57" fillId="35" borderId="70" xfId="0" applyFont="1" applyFill="1" applyBorder="1" applyAlignment="1" applyProtection="1">
      <alignment horizontal="center" vertical="center"/>
      <protection hidden="1"/>
    </xf>
    <xf numFmtId="0" fontId="33" fillId="13" borderId="71" xfId="0" applyFont="1" applyFill="1" applyBorder="1" applyAlignment="1">
      <alignment horizontal="center" vertical="center"/>
    </xf>
    <xf numFmtId="0" fontId="33" fillId="13" borderId="72" xfId="0" applyFont="1" applyFill="1" applyBorder="1" applyAlignment="1">
      <alignment horizontal="center" vertical="center"/>
    </xf>
    <xf numFmtId="0" fontId="33" fillId="13" borderId="75" xfId="0" applyFont="1" applyFill="1" applyBorder="1" applyAlignment="1">
      <alignment horizontal="center" vertical="center"/>
    </xf>
    <xf numFmtId="0" fontId="56" fillId="11" borderId="72" xfId="0" applyFont="1" applyFill="1" applyBorder="1" applyAlignment="1" applyProtection="1">
      <alignment horizontal="center" vertical="center"/>
      <protection hidden="1"/>
    </xf>
    <xf numFmtId="0" fontId="56" fillId="11" borderId="0" xfId="0" applyFont="1" applyFill="1" applyAlignment="1" applyProtection="1">
      <alignment horizontal="center" vertical="center"/>
      <protection hidden="1"/>
    </xf>
    <xf numFmtId="0" fontId="56" fillId="11" borderId="73" xfId="0" applyFont="1" applyFill="1" applyBorder="1" applyAlignment="1" applyProtection="1">
      <alignment horizontal="center" vertical="center"/>
      <protection hidden="1"/>
    </xf>
    <xf numFmtId="17" fontId="56" fillId="17" borderId="76" xfId="0" applyNumberFormat="1" applyFont="1" applyFill="1" applyBorder="1" applyAlignment="1" applyProtection="1">
      <alignment horizontal="center" vertical="center" wrapText="1"/>
      <protection hidden="1"/>
    </xf>
    <xf numFmtId="17" fontId="56" fillId="17" borderId="77" xfId="0" applyNumberFormat="1" applyFont="1" applyFill="1" applyBorder="1" applyAlignment="1" applyProtection="1">
      <alignment horizontal="center" vertical="center" wrapText="1"/>
      <protection hidden="1"/>
    </xf>
    <xf numFmtId="17" fontId="56" fillId="17" borderId="78" xfId="0" applyNumberFormat="1" applyFont="1" applyFill="1" applyBorder="1" applyAlignment="1" applyProtection="1">
      <alignment horizontal="center" vertical="center" wrapText="1"/>
      <protection hidden="1"/>
    </xf>
    <xf numFmtId="17" fontId="56" fillId="21" borderId="76" xfId="0" applyNumberFormat="1" applyFont="1" applyFill="1" applyBorder="1" applyAlignment="1" applyProtection="1">
      <alignment horizontal="center" vertical="center" wrapText="1"/>
      <protection hidden="1"/>
    </xf>
    <xf numFmtId="17" fontId="56" fillId="21" borderId="77" xfId="0" applyNumberFormat="1" applyFont="1" applyFill="1" applyBorder="1" applyAlignment="1" applyProtection="1">
      <alignment horizontal="center" vertical="center" wrapText="1"/>
      <protection hidden="1"/>
    </xf>
    <xf numFmtId="17" fontId="56" fillId="21" borderId="78" xfId="0" applyNumberFormat="1" applyFont="1" applyFill="1" applyBorder="1" applyAlignment="1" applyProtection="1">
      <alignment horizontal="center" vertical="center" wrapText="1"/>
      <protection hidden="1"/>
    </xf>
    <xf numFmtId="17" fontId="56" fillId="22" borderId="76" xfId="0" applyNumberFormat="1" applyFont="1" applyFill="1" applyBorder="1" applyAlignment="1" applyProtection="1">
      <alignment horizontal="center" vertical="center" wrapText="1"/>
      <protection hidden="1"/>
    </xf>
    <xf numFmtId="17" fontId="56" fillId="22" borderId="77" xfId="0" applyNumberFormat="1" applyFont="1" applyFill="1" applyBorder="1" applyAlignment="1" applyProtection="1">
      <alignment horizontal="center" vertical="center" wrapText="1"/>
      <protection hidden="1"/>
    </xf>
    <xf numFmtId="17" fontId="56" fillId="22" borderId="78" xfId="0" applyNumberFormat="1" applyFont="1" applyFill="1" applyBorder="1" applyAlignment="1" applyProtection="1">
      <alignment horizontal="center" vertical="center" wrapText="1"/>
      <protection hidden="1"/>
    </xf>
    <xf numFmtId="0" fontId="57" fillId="23" borderId="72" xfId="0" applyFont="1" applyFill="1" applyBorder="1" applyAlignment="1" applyProtection="1">
      <alignment horizontal="center" vertical="center"/>
      <protection hidden="1"/>
    </xf>
    <xf numFmtId="0" fontId="57" fillId="23" borderId="0" xfId="0" applyFont="1" applyFill="1" applyAlignment="1" applyProtection="1">
      <alignment horizontal="center" vertical="center"/>
      <protection hidden="1"/>
    </xf>
    <xf numFmtId="0" fontId="57" fillId="23" borderId="73" xfId="0" applyFont="1" applyFill="1" applyBorder="1" applyAlignment="1" applyProtection="1">
      <alignment horizontal="center" vertical="center"/>
      <protection hidden="1"/>
    </xf>
    <xf numFmtId="0" fontId="57" fillId="23" borderId="68" xfId="0" applyFont="1" applyFill="1" applyBorder="1" applyAlignment="1" applyProtection="1">
      <alignment horizontal="center" vertical="center"/>
      <protection hidden="1"/>
    </xf>
    <xf numFmtId="0" fontId="57" fillId="23" borderId="69" xfId="0" applyFont="1" applyFill="1" applyBorder="1" applyAlignment="1" applyProtection="1">
      <alignment horizontal="center" vertical="center"/>
      <protection hidden="1"/>
    </xf>
    <xf numFmtId="0" fontId="57" fillId="23" borderId="70" xfId="0" applyFont="1" applyFill="1" applyBorder="1" applyAlignment="1" applyProtection="1">
      <alignment horizontal="center" vertical="center"/>
      <protection hidden="1"/>
    </xf>
    <xf numFmtId="0" fontId="57" fillId="33" borderId="72" xfId="0" applyFont="1" applyFill="1" applyBorder="1" applyAlignment="1" applyProtection="1">
      <alignment horizontal="center" vertical="center"/>
      <protection hidden="1"/>
    </xf>
    <xf numFmtId="0" fontId="57" fillId="33" borderId="0" xfId="0" applyFont="1" applyFill="1" applyAlignment="1" applyProtection="1">
      <alignment horizontal="center" vertical="center"/>
      <protection hidden="1"/>
    </xf>
    <xf numFmtId="0" fontId="57" fillId="33" borderId="73" xfId="0" applyFont="1" applyFill="1" applyBorder="1" applyAlignment="1" applyProtection="1">
      <alignment horizontal="center" vertical="center"/>
      <protection hidden="1"/>
    </xf>
    <xf numFmtId="0" fontId="57" fillId="33" borderId="68" xfId="0" applyFont="1" applyFill="1" applyBorder="1" applyAlignment="1" applyProtection="1">
      <alignment horizontal="center" vertical="center"/>
      <protection hidden="1"/>
    </xf>
    <xf numFmtId="0" fontId="57" fillId="33" borderId="69" xfId="0" applyFont="1" applyFill="1" applyBorder="1" applyAlignment="1" applyProtection="1">
      <alignment horizontal="center" vertical="center"/>
      <protection hidden="1"/>
    </xf>
    <xf numFmtId="0" fontId="57" fillId="33" borderId="70" xfId="0" applyFont="1" applyFill="1" applyBorder="1" applyAlignment="1" applyProtection="1">
      <alignment horizontal="center" vertical="center"/>
      <protection hidden="1"/>
    </xf>
    <xf numFmtId="0" fontId="57" fillId="25" borderId="72" xfId="0" applyFont="1" applyFill="1" applyBorder="1" applyAlignment="1" applyProtection="1">
      <alignment horizontal="center" vertical="center"/>
      <protection hidden="1"/>
    </xf>
    <xf numFmtId="0" fontId="57" fillId="25" borderId="0" xfId="0" applyFont="1" applyFill="1" applyAlignment="1" applyProtection="1">
      <alignment horizontal="center" vertical="center"/>
      <protection hidden="1"/>
    </xf>
    <xf numFmtId="0" fontId="57" fillId="25" borderId="73" xfId="0" applyFont="1" applyFill="1" applyBorder="1" applyAlignment="1" applyProtection="1">
      <alignment horizontal="center" vertical="center"/>
      <protection hidden="1"/>
    </xf>
    <xf numFmtId="0" fontId="57" fillId="25" borderId="68" xfId="0" applyFont="1" applyFill="1" applyBorder="1" applyAlignment="1" applyProtection="1">
      <alignment horizontal="center" vertical="center"/>
      <protection hidden="1"/>
    </xf>
    <xf numFmtId="0" fontId="57" fillId="25" borderId="69" xfId="0" applyFont="1" applyFill="1" applyBorder="1" applyAlignment="1" applyProtection="1">
      <alignment horizontal="center" vertical="center"/>
      <protection hidden="1"/>
    </xf>
    <xf numFmtId="0" fontId="57" fillId="25" borderId="70" xfId="0" applyFont="1" applyFill="1" applyBorder="1" applyAlignment="1" applyProtection="1">
      <alignment horizontal="center" vertical="center"/>
      <protection hidden="1"/>
    </xf>
    <xf numFmtId="0" fontId="57" fillId="24" borderId="72" xfId="0" applyFont="1" applyFill="1" applyBorder="1" applyAlignment="1" applyProtection="1">
      <alignment horizontal="center" vertical="center"/>
      <protection hidden="1"/>
    </xf>
    <xf numFmtId="0" fontId="57" fillId="24" borderId="0" xfId="0" applyFont="1" applyFill="1" applyAlignment="1" applyProtection="1">
      <alignment horizontal="center" vertical="center"/>
      <protection hidden="1"/>
    </xf>
    <xf numFmtId="0" fontId="57" fillId="24" borderId="73" xfId="0" applyFont="1" applyFill="1" applyBorder="1" applyAlignment="1" applyProtection="1">
      <alignment horizontal="center" vertical="center"/>
      <protection hidden="1"/>
    </xf>
    <xf numFmtId="0" fontId="57" fillId="24" borderId="68" xfId="0" applyFont="1" applyFill="1" applyBorder="1" applyAlignment="1" applyProtection="1">
      <alignment horizontal="center" vertical="center"/>
      <protection hidden="1"/>
    </xf>
    <xf numFmtId="0" fontId="57" fillId="24" borderId="69" xfId="0" applyFont="1" applyFill="1" applyBorder="1" applyAlignment="1" applyProtection="1">
      <alignment horizontal="center" vertical="center"/>
      <protection hidden="1"/>
    </xf>
    <xf numFmtId="0" fontId="57" fillId="24" borderId="70" xfId="0" applyFont="1" applyFill="1" applyBorder="1" applyAlignment="1" applyProtection="1">
      <alignment horizontal="center" vertical="center"/>
      <protection hidden="1"/>
    </xf>
    <xf numFmtId="0" fontId="57" fillId="34" borderId="72" xfId="0" applyFont="1" applyFill="1" applyBorder="1" applyAlignment="1" applyProtection="1">
      <alignment horizontal="center" vertical="center"/>
      <protection hidden="1"/>
    </xf>
    <xf numFmtId="0" fontId="57" fillId="34" borderId="0" xfId="0" applyFont="1" applyFill="1" applyAlignment="1" applyProtection="1">
      <alignment horizontal="center" vertical="center"/>
      <protection hidden="1"/>
    </xf>
    <xf numFmtId="0" fontId="57" fillId="34" borderId="73" xfId="0" applyFont="1" applyFill="1" applyBorder="1" applyAlignment="1" applyProtection="1">
      <alignment horizontal="center" vertical="center"/>
      <protection hidden="1"/>
    </xf>
    <xf numFmtId="0" fontId="57" fillId="34" borderId="68" xfId="0" applyFont="1" applyFill="1" applyBorder="1" applyAlignment="1" applyProtection="1">
      <alignment horizontal="center" vertical="center"/>
      <protection hidden="1"/>
    </xf>
    <xf numFmtId="0" fontId="57" fillId="34" borderId="69" xfId="0" applyFont="1" applyFill="1" applyBorder="1" applyAlignment="1" applyProtection="1">
      <alignment horizontal="center" vertical="center"/>
      <protection hidden="1"/>
    </xf>
    <xf numFmtId="0" fontId="57" fillId="34" borderId="70" xfId="0" applyFont="1" applyFill="1" applyBorder="1" applyAlignment="1" applyProtection="1">
      <alignment horizontal="center" vertical="center"/>
      <protection hidden="1"/>
    </xf>
    <xf numFmtId="0" fontId="32" fillId="2" borderId="2" xfId="0"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top" wrapText="1"/>
      <protection hidden="1"/>
    </xf>
    <xf numFmtId="0" fontId="19" fillId="2" borderId="2" xfId="0" applyFont="1" applyFill="1" applyBorder="1" applyAlignment="1" applyProtection="1">
      <alignment horizontal="center" vertical="center" wrapText="1"/>
      <protection hidden="1"/>
    </xf>
    <xf numFmtId="0" fontId="19" fillId="2" borderId="2" xfId="0" applyFont="1" applyFill="1" applyBorder="1" applyAlignment="1" applyProtection="1">
      <alignment horizontal="center" vertical="top" wrapText="1"/>
      <protection hidden="1"/>
    </xf>
    <xf numFmtId="0" fontId="19" fillId="0" borderId="2" xfId="0" applyFont="1" applyBorder="1" applyAlignment="1" applyProtection="1">
      <alignment horizontal="center" vertical="top" wrapText="1"/>
      <protection hidden="1"/>
    </xf>
    <xf numFmtId="0" fontId="32" fillId="0" borderId="2" xfId="0" applyFont="1" applyBorder="1" applyAlignment="1" applyProtection="1">
      <alignment horizontal="justify" vertical="center" wrapText="1"/>
      <protection hidden="1"/>
    </xf>
    <xf numFmtId="0" fontId="19" fillId="2" borderId="4" xfId="0" applyFont="1" applyFill="1" applyBorder="1" applyAlignment="1" applyProtection="1">
      <alignment horizontal="center" vertical="center" wrapText="1"/>
      <protection hidden="1"/>
    </xf>
    <xf numFmtId="0" fontId="19" fillId="2" borderId="8" xfId="0" applyFont="1" applyFill="1" applyBorder="1" applyAlignment="1" applyProtection="1">
      <alignment horizontal="center" vertical="center" wrapText="1"/>
      <protection hidden="1"/>
    </xf>
    <xf numFmtId="0" fontId="19" fillId="2" borderId="5" xfId="0" applyFont="1" applyFill="1" applyBorder="1" applyAlignment="1" applyProtection="1">
      <alignment horizontal="center" vertical="center" wrapText="1"/>
      <protection hidden="1"/>
    </xf>
    <xf numFmtId="0" fontId="32" fillId="2" borderId="41" xfId="0" applyFont="1" applyFill="1" applyBorder="1" applyAlignment="1">
      <alignment horizontal="center"/>
    </xf>
    <xf numFmtId="0" fontId="32" fillId="2" borderId="44" xfId="0" applyFont="1" applyFill="1" applyBorder="1" applyAlignment="1">
      <alignment horizontal="center"/>
    </xf>
    <xf numFmtId="0" fontId="32" fillId="2" borderId="42" xfId="0" applyFont="1" applyFill="1" applyBorder="1" applyAlignment="1">
      <alignment horizontal="center"/>
    </xf>
    <xf numFmtId="0" fontId="32" fillId="2" borderId="22" xfId="0" applyFont="1" applyFill="1" applyBorder="1" applyAlignment="1">
      <alignment horizontal="center"/>
    </xf>
    <xf numFmtId="0" fontId="32" fillId="2" borderId="45" xfId="0" applyFont="1" applyFill="1" applyBorder="1" applyAlignment="1">
      <alignment horizontal="center"/>
    </xf>
    <xf numFmtId="0" fontId="32" fillId="2" borderId="18" xfId="0" applyFont="1" applyFill="1" applyBorder="1" applyAlignment="1">
      <alignment horizontal="center"/>
    </xf>
    <xf numFmtId="0" fontId="32" fillId="2" borderId="24" xfId="0" applyFont="1" applyFill="1" applyBorder="1" applyAlignment="1">
      <alignment horizontal="center"/>
    </xf>
    <xf numFmtId="0" fontId="32" fillId="2" borderId="46" xfId="0" applyFont="1" applyFill="1" applyBorder="1" applyAlignment="1">
      <alignment horizontal="center"/>
    </xf>
    <xf numFmtId="0" fontId="32" fillId="2" borderId="25" xfId="0" applyFont="1" applyFill="1" applyBorder="1" applyAlignment="1">
      <alignment horizontal="center"/>
    </xf>
    <xf numFmtId="0" fontId="33" fillId="11" borderId="63" xfId="0" applyFont="1" applyFill="1" applyBorder="1" applyAlignment="1">
      <alignment horizontal="center" vertical="center" wrapText="1"/>
    </xf>
    <xf numFmtId="0" fontId="33" fillId="11" borderId="3" xfId="0" applyFont="1" applyFill="1" applyBorder="1" applyAlignment="1">
      <alignment horizontal="center" vertical="center" wrapText="1"/>
    </xf>
    <xf numFmtId="0" fontId="33" fillId="11" borderId="6" xfId="0" applyFont="1" applyFill="1" applyBorder="1" applyAlignment="1">
      <alignment horizontal="center" vertical="center"/>
    </xf>
    <xf numFmtId="0" fontId="33" fillId="11" borderId="10" xfId="0" applyFont="1" applyFill="1" applyBorder="1" applyAlignment="1">
      <alignment horizontal="center" vertical="center"/>
    </xf>
    <xf numFmtId="0" fontId="33" fillId="11" borderId="7" xfId="0" applyFont="1" applyFill="1" applyBorder="1" applyAlignment="1">
      <alignment horizontal="center" vertical="center"/>
    </xf>
    <xf numFmtId="0" fontId="33" fillId="11" borderId="2" xfId="0" applyFont="1" applyFill="1" applyBorder="1" applyAlignment="1">
      <alignment horizontal="center" vertical="center" wrapText="1"/>
    </xf>
    <xf numFmtId="0" fontId="33" fillId="11" borderId="2" xfId="0" applyFont="1" applyFill="1" applyBorder="1" applyAlignment="1">
      <alignment horizontal="center" vertical="center" textRotation="90" wrapText="1"/>
    </xf>
    <xf numFmtId="0" fontId="33" fillId="11" borderId="4" xfId="0" applyFont="1" applyFill="1" applyBorder="1" applyAlignment="1">
      <alignment horizontal="center" vertical="center" textRotation="90" wrapText="1"/>
    </xf>
    <xf numFmtId="0" fontId="33" fillId="11" borderId="5" xfId="0" applyFont="1" applyFill="1" applyBorder="1" applyAlignment="1">
      <alignment horizontal="center" vertical="center" textRotation="90" wrapText="1"/>
    </xf>
    <xf numFmtId="0" fontId="33" fillId="11" borderId="4" xfId="0" applyFont="1" applyFill="1" applyBorder="1" applyAlignment="1">
      <alignment horizontal="center" vertical="center" textRotation="90"/>
    </xf>
    <xf numFmtId="0" fontId="33" fillId="11" borderId="5" xfId="0" applyFont="1" applyFill="1" applyBorder="1" applyAlignment="1">
      <alignment horizontal="center" vertical="center" textRotation="90"/>
    </xf>
    <xf numFmtId="0" fontId="33" fillId="11" borderId="2" xfId="0" applyFont="1" applyFill="1" applyBorder="1" applyAlignment="1">
      <alignment horizontal="center" vertical="center"/>
    </xf>
    <xf numFmtId="0" fontId="33" fillId="11" borderId="4" xfId="0" applyFont="1" applyFill="1" applyBorder="1" applyAlignment="1">
      <alignment horizontal="center" vertical="center" wrapText="1"/>
    </xf>
    <xf numFmtId="0" fontId="33" fillId="11" borderId="5" xfId="0" applyFont="1" applyFill="1" applyBorder="1" applyAlignment="1">
      <alignment horizontal="center" vertical="center"/>
    </xf>
    <xf numFmtId="0" fontId="33" fillId="11" borderId="5" xfId="0" applyFont="1" applyFill="1" applyBorder="1" applyAlignment="1">
      <alignment horizontal="center" vertical="center" wrapText="1"/>
    </xf>
    <xf numFmtId="0" fontId="33" fillId="11" borderId="9" xfId="0" applyFont="1" applyFill="1" applyBorder="1" applyAlignment="1">
      <alignment horizontal="center" vertical="center" wrapText="1"/>
    </xf>
    <xf numFmtId="0" fontId="33" fillId="11" borderId="3" xfId="0" applyFont="1" applyFill="1" applyBorder="1" applyAlignment="1">
      <alignment horizontal="center" vertical="center"/>
    </xf>
    <xf numFmtId="0" fontId="33" fillId="11" borderId="9" xfId="0" applyFont="1" applyFill="1" applyBorder="1" applyAlignment="1">
      <alignment horizontal="center" vertical="center"/>
    </xf>
    <xf numFmtId="0" fontId="33" fillId="11" borderId="8" xfId="0" applyFont="1" applyFill="1" applyBorder="1" applyAlignment="1">
      <alignment horizontal="center" vertical="center" wrapText="1"/>
    </xf>
    <xf numFmtId="0" fontId="21" fillId="0" borderId="47" xfId="0" applyFont="1" applyBorder="1" applyAlignment="1">
      <alignment horizontal="center" vertical="center" wrapText="1"/>
    </xf>
    <xf numFmtId="0" fontId="21" fillId="0" borderId="17" xfId="0" applyFont="1" applyBorder="1" applyAlignment="1">
      <alignment horizontal="center" vertical="center" wrapText="1"/>
    </xf>
    <xf numFmtId="0" fontId="21" fillId="0" borderId="43" xfId="0" applyFont="1" applyBorder="1" applyAlignment="1">
      <alignment horizontal="center" vertical="center" wrapText="1"/>
    </xf>
    <xf numFmtId="0" fontId="21" fillId="0" borderId="0" xfId="0" applyFont="1" applyAlignment="1">
      <alignment horizontal="center" vertical="center" wrapText="1"/>
    </xf>
    <xf numFmtId="0" fontId="21" fillId="0" borderId="48" xfId="0" applyFont="1" applyBorder="1" applyAlignment="1">
      <alignment horizontal="center" vertical="center" wrapText="1"/>
    </xf>
    <xf numFmtId="0" fontId="21" fillId="0" borderId="16" xfId="0" applyFont="1" applyBorder="1" applyAlignment="1">
      <alignment horizontal="center" vertical="center" wrapText="1"/>
    </xf>
    <xf numFmtId="0" fontId="33" fillId="11" borderId="2" xfId="0" applyFont="1" applyFill="1" applyBorder="1" applyAlignment="1" applyProtection="1">
      <alignment horizontal="center" vertical="center"/>
      <protection locked="0"/>
    </xf>
    <xf numFmtId="0" fontId="22" fillId="0" borderId="32" xfId="0" applyFont="1" applyBorder="1" applyAlignment="1">
      <alignment horizontal="left" vertical="center"/>
    </xf>
    <xf numFmtId="0" fontId="22" fillId="0" borderId="34" xfId="0" applyFont="1" applyBorder="1" applyAlignment="1">
      <alignment horizontal="left" vertical="center"/>
    </xf>
    <xf numFmtId="0" fontId="22" fillId="0" borderId="55" xfId="0" applyFont="1" applyBorder="1" applyAlignment="1">
      <alignment horizontal="left" vertical="center"/>
    </xf>
    <xf numFmtId="0" fontId="22" fillId="0" borderId="53" xfId="0" applyFont="1" applyBorder="1" applyAlignment="1">
      <alignment horizontal="left" vertical="center"/>
    </xf>
    <xf numFmtId="0" fontId="22" fillId="0" borderId="56" xfId="0" applyFont="1" applyBorder="1" applyAlignment="1">
      <alignment horizontal="left" vertical="center"/>
    </xf>
    <xf numFmtId="0" fontId="22" fillId="0" borderId="54" xfId="0" applyFont="1" applyBorder="1" applyAlignment="1">
      <alignment horizontal="left" vertical="center"/>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9" fillId="0" borderId="0" xfId="0" applyFont="1" applyAlignment="1">
      <alignment horizontal="center" vertical="center"/>
    </xf>
    <xf numFmtId="0" fontId="62" fillId="2" borderId="0" xfId="0" applyFont="1" applyFill="1" applyAlignment="1">
      <alignment horizontal="center" vertical="center"/>
    </xf>
    <xf numFmtId="0" fontId="63" fillId="2" borderId="0" xfId="0" applyFont="1" applyFill="1" applyAlignment="1">
      <alignment horizontal="center" vertical="center"/>
    </xf>
    <xf numFmtId="0" fontId="63" fillId="2" borderId="0" xfId="0" applyFont="1" applyFill="1" applyAlignment="1">
      <alignment horizontal="center" vertical="center" wrapText="1"/>
    </xf>
    <xf numFmtId="0" fontId="54" fillId="0" borderId="18" xfId="0" applyFont="1" applyBorder="1" applyAlignment="1">
      <alignment horizontal="left" vertical="center" wrapText="1"/>
    </xf>
  </cellXfs>
  <cellStyles count="6">
    <cellStyle name="Millares [0]" xfId="5" builtinId="6"/>
    <cellStyle name="Normal" xfId="0" builtinId="0"/>
    <cellStyle name="Normal - Style1 2" xfId="2" xr:uid="{00000000-0005-0000-0000-000002000000}"/>
    <cellStyle name="Normal 2" xfId="4" xr:uid="{00000000-0005-0000-0000-000003000000}"/>
    <cellStyle name="Normal 2 2" xfId="3" xr:uid="{00000000-0005-0000-0000-000004000000}"/>
    <cellStyle name="Porcentaje" xfId="1" builtinId="5"/>
  </cellStyles>
  <dxfs count="8695">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sheetMetadata" Target="metadata.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pivotCacheDefinition" Target="pivotCache/pivotCacheDefinition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685799</xdr:colOff>
      <xdr:row>3</xdr:row>
      <xdr:rowOff>123825</xdr:rowOff>
    </xdr:from>
    <xdr:to>
      <xdr:col>9</xdr:col>
      <xdr:colOff>419100</xdr:colOff>
      <xdr:row>10</xdr:row>
      <xdr:rowOff>76200</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09799" y="552450"/>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31 de enero 2023 </a:t>
          </a:r>
          <a:endParaRPr lang="es-CO" sz="1400" b="1">
            <a:solidFill>
              <a:schemeClr val="accent6">
                <a:lumMod val="50000"/>
              </a:schemeClr>
            </a:solidFill>
          </a:endParaRPr>
        </a:p>
        <a:p>
          <a:pPr algn="ctr"/>
          <a:r>
            <a:rPr lang="es-CO" sz="1400" b="1">
              <a:solidFill>
                <a:schemeClr val="accent6">
                  <a:lumMod val="50000"/>
                </a:schemeClr>
              </a:solidFill>
            </a:rPr>
            <a:t>Fecha actualizaciòn V1: 31 de enero 2023</a:t>
          </a: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23</xdr:row>
      <xdr:rowOff>47625</xdr:rowOff>
    </xdr:from>
    <xdr:to>
      <xdr:col>2</xdr:col>
      <xdr:colOff>295275</xdr:colOff>
      <xdr:row>31</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23</xdr:row>
      <xdr:rowOff>28575</xdr:rowOff>
    </xdr:from>
    <xdr:to>
      <xdr:col>4</xdr:col>
      <xdr:colOff>542450</xdr:colOff>
      <xdr:row>30</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23</xdr:row>
      <xdr:rowOff>19051</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23</xdr:row>
      <xdr:rowOff>9525</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23</xdr:row>
      <xdr:rowOff>19050</xdr:rowOff>
    </xdr:from>
    <xdr:to>
      <xdr:col>7</xdr:col>
      <xdr:colOff>247649</xdr:colOff>
      <xdr:row>30</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23</xdr:row>
      <xdr:rowOff>9525</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23</xdr:row>
      <xdr:rowOff>19050</xdr:rowOff>
    </xdr:from>
    <xdr:to>
      <xdr:col>10</xdr:col>
      <xdr:colOff>247650</xdr:colOff>
      <xdr:row>30</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21</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20</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21</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21</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26</xdr:row>
      <xdr:rowOff>47625</xdr:rowOff>
    </xdr:from>
    <xdr:to>
      <xdr:col>0</xdr:col>
      <xdr:colOff>38100</xdr:colOff>
      <xdr:row>35</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26</xdr:row>
      <xdr:rowOff>38100</xdr:rowOff>
    </xdr:from>
    <xdr:to>
      <xdr:col>2</xdr:col>
      <xdr:colOff>428625</xdr:colOff>
      <xdr:row>35</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26</xdr:row>
      <xdr:rowOff>28575</xdr:rowOff>
    </xdr:from>
    <xdr:to>
      <xdr:col>4</xdr:col>
      <xdr:colOff>714375</xdr:colOff>
      <xdr:row>35</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26</xdr:row>
      <xdr:rowOff>19050</xdr:rowOff>
    </xdr:from>
    <xdr:to>
      <xdr:col>7</xdr:col>
      <xdr:colOff>628650</xdr:colOff>
      <xdr:row>35</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26</xdr:row>
      <xdr:rowOff>19050</xdr:rowOff>
    </xdr:from>
    <xdr:to>
      <xdr:col>10</xdr:col>
      <xdr:colOff>628650</xdr:colOff>
      <xdr:row>35</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20</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20</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20</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20</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25</xdr:row>
      <xdr:rowOff>133350</xdr:rowOff>
    </xdr:from>
    <xdr:to>
      <xdr:col>0</xdr:col>
      <xdr:colOff>38100</xdr:colOff>
      <xdr:row>34</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25</xdr:row>
      <xdr:rowOff>142875</xdr:rowOff>
    </xdr:from>
    <xdr:to>
      <xdr:col>2</xdr:col>
      <xdr:colOff>428625</xdr:colOff>
      <xdr:row>35</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25</xdr:row>
      <xdr:rowOff>133350</xdr:rowOff>
    </xdr:from>
    <xdr:to>
      <xdr:col>4</xdr:col>
      <xdr:colOff>714375</xdr:colOff>
      <xdr:row>35</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25</xdr:row>
      <xdr:rowOff>133350</xdr:rowOff>
    </xdr:from>
    <xdr:to>
      <xdr:col>7</xdr:col>
      <xdr:colOff>628650</xdr:colOff>
      <xdr:row>35</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25</xdr:row>
      <xdr:rowOff>142875</xdr:rowOff>
    </xdr:from>
    <xdr:to>
      <xdr:col>10</xdr:col>
      <xdr:colOff>638175</xdr:colOff>
      <xdr:row>35</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twoCellAnchor editAs="oneCell">
    <xdr:from>
      <xdr:col>0</xdr:col>
      <xdr:colOff>171450</xdr:colOff>
      <xdr:row>26</xdr:row>
      <xdr:rowOff>19050</xdr:rowOff>
    </xdr:from>
    <xdr:to>
      <xdr:col>2</xdr:col>
      <xdr:colOff>561974</xdr:colOff>
      <xdr:row>35</xdr:row>
      <xdr:rowOff>18107</xdr:rowOff>
    </xdr:to>
    <xdr:pic>
      <xdr:nvPicPr>
        <xdr:cNvPr id="36" name="Imagen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
        <a:stretch>
          <a:fillRect/>
        </a:stretch>
      </xdr:blipFill>
      <xdr:spPr>
        <a:xfrm>
          <a:off x="171450" y="4448175"/>
          <a:ext cx="1914524" cy="1713557"/>
        </a:xfrm>
        <a:prstGeom prst="rect">
          <a:avLst/>
        </a:prstGeom>
      </xdr:spPr>
    </xdr:pic>
    <xdr:clientData/>
  </xdr:twoCellAnchor>
  <xdr:twoCellAnchor editAs="oneCell">
    <xdr:from>
      <xdr:col>3</xdr:col>
      <xdr:colOff>123825</xdr:colOff>
      <xdr:row>25</xdr:row>
      <xdr:rowOff>142875</xdr:rowOff>
    </xdr:from>
    <xdr:to>
      <xdr:col>5</xdr:col>
      <xdr:colOff>419100</xdr:colOff>
      <xdr:row>35</xdr:row>
      <xdr:rowOff>0</xdr:rowOff>
    </xdr:to>
    <xdr:pic>
      <xdr:nvPicPr>
        <xdr:cNvPr id="37" name="Imagen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409825" y="4381500"/>
          <a:ext cx="1819275" cy="1762125"/>
        </a:xfrm>
        <a:prstGeom prst="rect">
          <a:avLst/>
        </a:prstGeom>
        <a:noFill/>
      </xdr:spPr>
    </xdr:pic>
    <xdr:clientData/>
  </xdr:twoCellAnchor>
  <xdr:twoCellAnchor editAs="oneCell">
    <xdr:from>
      <xdr:col>6</xdr:col>
      <xdr:colOff>190500</xdr:colOff>
      <xdr:row>25</xdr:row>
      <xdr:rowOff>171450</xdr:rowOff>
    </xdr:from>
    <xdr:to>
      <xdr:col>9</xdr:col>
      <xdr:colOff>109775</xdr:colOff>
      <xdr:row>35</xdr:row>
      <xdr:rowOff>66675</xdr:rowOff>
    </xdr:to>
    <xdr:pic>
      <xdr:nvPicPr>
        <xdr:cNvPr id="38" name="Imagen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4"/>
        <a:stretch>
          <a:fillRect/>
        </a:stretch>
      </xdr:blipFill>
      <xdr:spPr>
        <a:xfrm>
          <a:off x="4762500" y="4410075"/>
          <a:ext cx="2205275" cy="1800225"/>
        </a:xfrm>
        <a:prstGeom prst="rect">
          <a:avLst/>
        </a:prstGeom>
      </xdr:spPr>
    </xdr:pic>
    <xdr:clientData/>
  </xdr:twoCellAnchor>
  <xdr:twoCellAnchor editAs="oneCell">
    <xdr:from>
      <xdr:col>9</xdr:col>
      <xdr:colOff>657225</xdr:colOff>
      <xdr:row>25</xdr:row>
      <xdr:rowOff>114300</xdr:rowOff>
    </xdr:from>
    <xdr:to>
      <xdr:col>12</xdr:col>
      <xdr:colOff>666750</xdr:colOff>
      <xdr:row>35</xdr:row>
      <xdr:rowOff>19049</xdr:rowOff>
    </xdr:to>
    <xdr:pic>
      <xdr:nvPicPr>
        <xdr:cNvPr id="39" name="Imagen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a:stretch>
          <a:fillRect/>
        </a:stretch>
      </xdr:blipFill>
      <xdr:spPr>
        <a:xfrm>
          <a:off x="7515225" y="4352925"/>
          <a:ext cx="2295525" cy="180974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152399</xdr:colOff>
      <xdr:row>0</xdr:row>
      <xdr:rowOff>104775</xdr:rowOff>
    </xdr:from>
    <xdr:to>
      <xdr:col>1</xdr:col>
      <xdr:colOff>942974</xdr:colOff>
      <xdr:row>3</xdr:row>
      <xdr:rowOff>161925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5D05684E-B3D4-4CD7-B5CB-A0DBADB62264}"/>
            </a:ext>
          </a:extLst>
        </xdr:cNvPr>
        <xdr:cNvPicPr/>
      </xdr:nvPicPr>
      <xdr:blipFill>
        <a:blip xmlns:r="http://schemas.openxmlformats.org/officeDocument/2006/relationships" r:embed="rId1" cstate="print"/>
        <a:srcRect/>
        <a:stretch>
          <a:fillRect/>
        </a:stretch>
      </xdr:blipFill>
      <xdr:spPr bwMode="auto">
        <a:xfrm>
          <a:off x="1362074" y="104775"/>
          <a:ext cx="790575" cy="7429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24"/>
  <sheetViews>
    <sheetView workbookViewId="0">
      <selection activeCell="F40" sqref="F40"/>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24"/>
      <c r="B6" s="224"/>
      <c r="C6" s="224"/>
      <c r="D6" s="224"/>
      <c r="E6" s="224"/>
      <c r="F6" s="224"/>
    </row>
    <row r="7" spans="1:6" x14ac:dyDescent="0.25">
      <c r="A7" s="224"/>
      <c r="B7" s="224"/>
      <c r="C7" s="224"/>
      <c r="D7" s="224"/>
      <c r="E7" s="224"/>
      <c r="F7" s="224"/>
    </row>
    <row r="8" spans="1:6" ht="10.5" customHeight="1" x14ac:dyDescent="0.25"/>
    <row r="9" spans="1:6" x14ac:dyDescent="0.25">
      <c r="A9" s="108"/>
      <c r="B9" s="108"/>
      <c r="C9" s="108"/>
      <c r="D9" s="108"/>
      <c r="E9" s="108"/>
      <c r="F9" s="108"/>
    </row>
    <row r="10" spans="1:6" x14ac:dyDescent="0.25">
      <c r="A10" s="108"/>
      <c r="B10" s="108"/>
      <c r="C10" s="108"/>
      <c r="D10" s="108"/>
      <c r="E10" s="108"/>
      <c r="F10" s="108"/>
    </row>
    <row r="11" spans="1:6" x14ac:dyDescent="0.25">
      <c r="A11" s="108"/>
      <c r="B11" s="108"/>
      <c r="C11" s="108"/>
      <c r="D11" s="108"/>
      <c r="E11" s="108"/>
      <c r="F11" s="108"/>
    </row>
    <row r="12" spans="1:6" x14ac:dyDescent="0.25">
      <c r="A12" s="108"/>
      <c r="B12" s="108"/>
      <c r="C12" s="108"/>
      <c r="D12" s="108"/>
      <c r="E12" s="108"/>
      <c r="F12" s="108"/>
    </row>
    <row r="22" ht="11.25" customHeight="1" x14ac:dyDescent="0.25"/>
    <row r="23" ht="6" customHeight="1" x14ac:dyDescent="0.25"/>
    <row r="24" ht="2.25" customHeight="1" x14ac:dyDescent="0.25"/>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28" t="s">
        <v>149</v>
      </c>
      <c r="C2" s="229"/>
      <c r="D2" s="229"/>
      <c r="E2" s="230"/>
    </row>
    <row r="3" spans="2:5" ht="45" customHeight="1" x14ac:dyDescent="0.2">
      <c r="B3" s="240" t="s">
        <v>241</v>
      </c>
      <c r="C3" s="241"/>
      <c r="D3" s="241"/>
      <c r="E3" s="242"/>
    </row>
    <row r="4" spans="2:5" x14ac:dyDescent="0.2">
      <c r="B4" s="231" t="s">
        <v>137</v>
      </c>
      <c r="C4" s="232"/>
      <c r="D4" s="232"/>
      <c r="E4" s="233"/>
    </row>
    <row r="5" spans="2:5" ht="30" customHeight="1" x14ac:dyDescent="0.2">
      <c r="B5" s="234" t="s">
        <v>242</v>
      </c>
      <c r="C5" s="235"/>
      <c r="D5" s="235"/>
      <c r="E5" s="236"/>
    </row>
    <row r="6" spans="2:5" ht="77.25" customHeight="1" x14ac:dyDescent="0.2">
      <c r="B6" s="237" t="s">
        <v>205</v>
      </c>
      <c r="C6" s="238"/>
      <c r="D6" s="238"/>
      <c r="E6" s="239"/>
    </row>
    <row r="7" spans="2:5" ht="12" customHeight="1" thickBot="1" x14ac:dyDescent="0.25">
      <c r="B7" s="63"/>
      <c r="C7" s="64"/>
      <c r="D7" s="64"/>
      <c r="E7" s="65"/>
    </row>
    <row r="8" spans="2:5" ht="31.5" customHeight="1" x14ac:dyDescent="0.2">
      <c r="B8" s="66"/>
      <c r="C8" s="72" t="s">
        <v>138</v>
      </c>
      <c r="D8" s="73" t="s">
        <v>143</v>
      </c>
      <c r="E8" s="67"/>
    </row>
    <row r="9" spans="2:5" ht="25.5" x14ac:dyDescent="0.2">
      <c r="B9" s="66"/>
      <c r="C9" s="74" t="s">
        <v>243</v>
      </c>
      <c r="D9" s="75" t="s">
        <v>200</v>
      </c>
      <c r="E9" s="67"/>
    </row>
    <row r="10" spans="2:5" ht="25.5" x14ac:dyDescent="0.2">
      <c r="B10" s="66"/>
      <c r="C10" s="74" t="s">
        <v>141</v>
      </c>
      <c r="D10" s="75" t="s">
        <v>201</v>
      </c>
      <c r="E10" s="67"/>
    </row>
    <row r="11" spans="2:5" ht="25.5" x14ac:dyDescent="0.2">
      <c r="B11" s="66"/>
      <c r="C11" s="74" t="s">
        <v>142</v>
      </c>
      <c r="D11" s="75" t="s">
        <v>202</v>
      </c>
      <c r="E11" s="67"/>
    </row>
    <row r="12" spans="2:5" ht="38.25" x14ac:dyDescent="0.2">
      <c r="B12" s="66"/>
      <c r="C12" s="74" t="s">
        <v>34</v>
      </c>
      <c r="D12" s="75" t="s">
        <v>203</v>
      </c>
      <c r="E12" s="67"/>
    </row>
    <row r="13" spans="2:5" ht="25.5" x14ac:dyDescent="0.2">
      <c r="B13" s="66"/>
      <c r="C13" s="76" t="s">
        <v>1</v>
      </c>
      <c r="D13" s="77" t="s">
        <v>144</v>
      </c>
      <c r="E13" s="67"/>
    </row>
    <row r="14" spans="2:5" ht="25.5" x14ac:dyDescent="0.2">
      <c r="B14" s="66"/>
      <c r="C14" s="76" t="s">
        <v>2</v>
      </c>
      <c r="D14" s="77" t="s">
        <v>145</v>
      </c>
      <c r="E14" s="67"/>
    </row>
    <row r="15" spans="2:5" ht="25.5" x14ac:dyDescent="0.2">
      <c r="B15" s="66"/>
      <c r="C15" s="76" t="s">
        <v>38</v>
      </c>
      <c r="D15" s="77" t="s">
        <v>146</v>
      </c>
      <c r="E15" s="67"/>
    </row>
    <row r="16" spans="2:5" ht="63.75" x14ac:dyDescent="0.2">
      <c r="B16" s="66"/>
      <c r="C16" s="76" t="s">
        <v>0</v>
      </c>
      <c r="D16" s="77" t="s">
        <v>244</v>
      </c>
      <c r="E16" s="67"/>
    </row>
    <row r="17" spans="2:5" ht="51" x14ac:dyDescent="0.2">
      <c r="B17" s="66"/>
      <c r="C17" s="76" t="s">
        <v>44</v>
      </c>
      <c r="D17" s="77" t="s">
        <v>245</v>
      </c>
      <c r="E17" s="67"/>
    </row>
    <row r="18" spans="2:5" ht="51" x14ac:dyDescent="0.2">
      <c r="B18" s="66"/>
      <c r="C18" s="76" t="s">
        <v>139</v>
      </c>
      <c r="D18" s="77" t="s">
        <v>246</v>
      </c>
      <c r="E18" s="67"/>
    </row>
    <row r="19" spans="2:5" ht="38.25" x14ac:dyDescent="0.2">
      <c r="B19" s="66"/>
      <c r="C19" s="76" t="s">
        <v>32</v>
      </c>
      <c r="D19" s="75" t="s">
        <v>216</v>
      </c>
      <c r="E19" s="67"/>
    </row>
    <row r="20" spans="2:5" ht="38.25" x14ac:dyDescent="0.2">
      <c r="B20" s="66"/>
      <c r="C20" s="76" t="s">
        <v>204</v>
      </c>
      <c r="D20" s="75" t="s">
        <v>217</v>
      </c>
      <c r="E20" s="67"/>
    </row>
    <row r="21" spans="2:5" ht="38.25" x14ac:dyDescent="0.2">
      <c r="B21" s="66"/>
      <c r="C21" s="76" t="s">
        <v>140</v>
      </c>
      <c r="D21" s="77" t="s">
        <v>247</v>
      </c>
      <c r="E21" s="67"/>
    </row>
    <row r="22" spans="2:5" ht="38.25" x14ac:dyDescent="0.2">
      <c r="B22" s="66"/>
      <c r="C22" s="76" t="s">
        <v>42</v>
      </c>
      <c r="D22" s="77" t="s">
        <v>212</v>
      </c>
      <c r="E22" s="67"/>
    </row>
    <row r="23" spans="2:5" ht="25.5" x14ac:dyDescent="0.2">
      <c r="B23" s="66"/>
      <c r="C23" s="76" t="s">
        <v>10</v>
      </c>
      <c r="D23" s="77" t="s">
        <v>248</v>
      </c>
      <c r="E23" s="67"/>
    </row>
    <row r="24" spans="2:5" ht="51" x14ac:dyDescent="0.2">
      <c r="B24" s="66"/>
      <c r="C24" s="76" t="s">
        <v>136</v>
      </c>
      <c r="D24" s="77" t="s">
        <v>206</v>
      </c>
      <c r="E24" s="67"/>
    </row>
    <row r="25" spans="2:5" ht="25.5" x14ac:dyDescent="0.2">
      <c r="B25" s="66"/>
      <c r="C25" s="76" t="s">
        <v>11</v>
      </c>
      <c r="D25" s="77" t="s">
        <v>218</v>
      </c>
      <c r="E25" s="67"/>
    </row>
    <row r="26" spans="2:5" ht="25.5" x14ac:dyDescent="0.2">
      <c r="B26" s="66"/>
      <c r="C26" s="76" t="s">
        <v>207</v>
      </c>
      <c r="D26" s="77" t="s">
        <v>249</v>
      </c>
      <c r="E26" s="67"/>
    </row>
    <row r="27" spans="2:5" ht="25.5" x14ac:dyDescent="0.2">
      <c r="B27" s="66"/>
      <c r="C27" s="76" t="s">
        <v>208</v>
      </c>
      <c r="D27" s="77" t="s">
        <v>250</v>
      </c>
      <c r="E27" s="67"/>
    </row>
    <row r="28" spans="2:5" ht="25.5" x14ac:dyDescent="0.2">
      <c r="B28" s="66"/>
      <c r="C28" s="76" t="s">
        <v>208</v>
      </c>
      <c r="D28" s="77" t="s">
        <v>250</v>
      </c>
      <c r="E28" s="67"/>
    </row>
    <row r="29" spans="2:5" ht="38.25" x14ac:dyDescent="0.2">
      <c r="B29" s="66"/>
      <c r="C29" s="76" t="s">
        <v>209</v>
      </c>
      <c r="D29" s="77" t="s">
        <v>251</v>
      </c>
      <c r="E29" s="67"/>
    </row>
    <row r="30" spans="2:5" ht="38.25" x14ac:dyDescent="0.2">
      <c r="B30" s="66"/>
      <c r="C30" s="76" t="s">
        <v>210</v>
      </c>
      <c r="D30" s="77" t="s">
        <v>252</v>
      </c>
      <c r="E30" s="67"/>
    </row>
    <row r="31" spans="2:5" ht="38.25" x14ac:dyDescent="0.2">
      <c r="B31" s="66"/>
      <c r="C31" s="76" t="s">
        <v>213</v>
      </c>
      <c r="D31" s="77" t="s">
        <v>253</v>
      </c>
      <c r="E31" s="67"/>
    </row>
    <row r="32" spans="2:5" ht="25.5" x14ac:dyDescent="0.2">
      <c r="B32" s="66"/>
      <c r="C32" s="76" t="s">
        <v>214</v>
      </c>
      <c r="D32" s="78" t="s">
        <v>219</v>
      </c>
      <c r="E32" s="67"/>
    </row>
    <row r="33" spans="2:5" ht="38.25" x14ac:dyDescent="0.2">
      <c r="B33" s="66"/>
      <c r="C33" s="76" t="s">
        <v>161</v>
      </c>
      <c r="D33" s="75" t="s">
        <v>220</v>
      </c>
      <c r="E33" s="67"/>
    </row>
    <row r="34" spans="2:5" ht="38.25" x14ac:dyDescent="0.2">
      <c r="B34" s="66"/>
      <c r="C34" s="76" t="s">
        <v>40</v>
      </c>
      <c r="D34" s="75" t="s">
        <v>221</v>
      </c>
      <c r="E34" s="67"/>
    </row>
    <row r="35" spans="2:5" ht="38.25" x14ac:dyDescent="0.2">
      <c r="B35" s="66"/>
      <c r="C35" s="76" t="s">
        <v>41</v>
      </c>
      <c r="D35" s="75" t="s">
        <v>222</v>
      </c>
      <c r="E35" s="67"/>
    </row>
    <row r="36" spans="2:5" ht="38.25" x14ac:dyDescent="0.2">
      <c r="B36" s="66"/>
      <c r="C36" s="76" t="s">
        <v>215</v>
      </c>
      <c r="D36" s="75" t="s">
        <v>223</v>
      </c>
      <c r="E36" s="67"/>
    </row>
    <row r="37" spans="2:5" ht="38.25" x14ac:dyDescent="0.2">
      <c r="B37" s="66"/>
      <c r="C37" s="76" t="s">
        <v>43</v>
      </c>
      <c r="D37" s="77" t="s">
        <v>224</v>
      </c>
      <c r="E37" s="67"/>
    </row>
    <row r="38" spans="2:5" ht="38.25" x14ac:dyDescent="0.2">
      <c r="B38" s="66"/>
      <c r="C38" s="76" t="s">
        <v>28</v>
      </c>
      <c r="D38" s="77" t="s">
        <v>254</v>
      </c>
      <c r="E38" s="67"/>
    </row>
    <row r="39" spans="2:5" ht="76.5" x14ac:dyDescent="0.2">
      <c r="B39" s="66"/>
      <c r="C39" s="76" t="s">
        <v>211</v>
      </c>
      <c r="D39" s="77" t="s">
        <v>255</v>
      </c>
      <c r="E39" s="67"/>
    </row>
    <row r="40" spans="2:5" ht="51" x14ac:dyDescent="0.2">
      <c r="B40" s="66"/>
      <c r="C40" s="79" t="s">
        <v>230</v>
      </c>
      <c r="D40" s="75" t="s">
        <v>226</v>
      </c>
      <c r="E40" s="67"/>
    </row>
    <row r="41" spans="2:5" ht="25.5" x14ac:dyDescent="0.2">
      <c r="B41" s="66"/>
      <c r="C41" s="79" t="s">
        <v>231</v>
      </c>
      <c r="D41" s="75" t="s">
        <v>227</v>
      </c>
      <c r="E41" s="67"/>
    </row>
    <row r="42" spans="2:5" ht="25.5" x14ac:dyDescent="0.2">
      <c r="B42" s="66"/>
      <c r="C42" s="79" t="s">
        <v>232</v>
      </c>
      <c r="D42" s="75" t="s">
        <v>228</v>
      </c>
      <c r="E42" s="67"/>
    </row>
    <row r="43" spans="2:5" x14ac:dyDescent="0.2">
      <c r="B43" s="66"/>
      <c r="C43" s="79" t="s">
        <v>165</v>
      </c>
      <c r="D43" s="75" t="s">
        <v>225</v>
      </c>
      <c r="E43" s="67"/>
    </row>
    <row r="44" spans="2:5" ht="38.25" x14ac:dyDescent="0.2">
      <c r="B44" s="66"/>
      <c r="C44" s="79" t="s">
        <v>233</v>
      </c>
      <c r="D44" s="75" t="s">
        <v>229</v>
      </c>
      <c r="E44" s="67"/>
    </row>
    <row r="45" spans="2:5" ht="51" x14ac:dyDescent="0.2">
      <c r="B45" s="66"/>
      <c r="C45" s="76" t="s">
        <v>35</v>
      </c>
      <c r="D45" s="77" t="s">
        <v>256</v>
      </c>
      <c r="E45" s="67"/>
    </row>
    <row r="46" spans="2:5" ht="38.25" x14ac:dyDescent="0.2">
      <c r="B46" s="66"/>
      <c r="C46" s="80" t="s">
        <v>237</v>
      </c>
      <c r="D46" s="75" t="s">
        <v>238</v>
      </c>
      <c r="E46" s="67"/>
    </row>
    <row r="47" spans="2:5" ht="6.75" customHeight="1" thickBot="1" x14ac:dyDescent="0.25">
      <c r="B47" s="66"/>
      <c r="C47" s="81"/>
      <c r="D47" s="82"/>
      <c r="E47" s="67"/>
    </row>
    <row r="48" spans="2:5" x14ac:dyDescent="0.2">
      <c r="B48" s="66"/>
      <c r="C48" s="71"/>
      <c r="D48" s="71"/>
      <c r="E48" s="67"/>
    </row>
    <row r="49" spans="2:5" ht="20.25" customHeight="1" x14ac:dyDescent="0.2">
      <c r="B49" s="225" t="s">
        <v>239</v>
      </c>
      <c r="C49" s="226"/>
      <c r="D49" s="226"/>
      <c r="E49" s="227"/>
    </row>
    <row r="50" spans="2:5" ht="20.25" customHeight="1" x14ac:dyDescent="0.2">
      <c r="B50" s="225" t="s">
        <v>240</v>
      </c>
      <c r="C50" s="226"/>
      <c r="D50" s="226"/>
      <c r="E50" s="227"/>
    </row>
    <row r="51" spans="2:5" ht="6.75" customHeight="1" thickBot="1" x14ac:dyDescent="0.25">
      <c r="B51" s="68"/>
      <c r="C51" s="69"/>
      <c r="D51" s="69"/>
      <c r="E51" s="70"/>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E1290"/>
  <sheetViews>
    <sheetView tabSelected="1" zoomScale="70" zoomScaleNormal="70" workbookViewId="0">
      <selection activeCell="D8" sqref="D8:D9"/>
    </sheetView>
  </sheetViews>
  <sheetFormatPr baseColWidth="10" defaultRowHeight="12.75" x14ac:dyDescent="0.2"/>
  <cols>
    <col min="1" max="1" width="7.42578125" style="181" customWidth="1"/>
    <col min="2" max="2" width="23.28515625" style="51" customWidth="1"/>
    <col min="3" max="3" width="38.85546875" style="51" customWidth="1"/>
    <col min="4" max="4" width="25" style="51" customWidth="1"/>
    <col min="5" max="5" width="11.42578125" style="51"/>
    <col min="6" max="7" width="25.28515625" style="51" customWidth="1"/>
    <col min="8" max="8" width="52.140625" style="51" customWidth="1"/>
    <col min="9" max="9" width="15.42578125" style="181" customWidth="1"/>
    <col min="10" max="10" width="22.28515625" style="181" hidden="1" customWidth="1"/>
    <col min="11" max="11" width="21.5703125" style="51" customWidth="1"/>
    <col min="12" max="12" width="15.140625" style="51" hidden="1" customWidth="1"/>
    <col min="13" max="13" width="33.7109375" style="51" hidden="1" customWidth="1"/>
    <col min="14" max="14" width="12.28515625" style="51" bestFit="1" customWidth="1"/>
    <col min="15" max="16" width="0" style="51" hidden="1" customWidth="1"/>
    <col min="17" max="18" width="11.42578125" style="51"/>
    <col min="19" max="19" width="82.5703125" style="51" customWidth="1"/>
    <col min="20" max="20" width="15.42578125" style="181"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40" width="13.5703125" style="51" hidden="1" customWidth="1"/>
    <col min="41" max="41" width="13.5703125" style="51" customWidth="1"/>
    <col min="42" max="42" width="13.5703125" style="51" hidden="1" customWidth="1"/>
    <col min="43" max="43" width="13.5703125" style="181" customWidth="1"/>
    <col min="44" max="44" width="13.5703125" style="51" hidden="1" customWidth="1"/>
    <col min="45" max="45" width="18" style="51" customWidth="1"/>
    <col min="46" max="46" width="13.5703125" style="51" hidden="1" customWidth="1"/>
    <col min="47" max="47" width="13.5703125" style="51" customWidth="1"/>
    <col min="48" max="49" width="13.5703125" style="51" hidden="1" customWidth="1"/>
    <col min="50" max="50" width="13.5703125" style="51" customWidth="1"/>
    <col min="51" max="51" width="11.42578125" style="51" hidden="1" customWidth="1"/>
    <col min="52" max="52" width="13.7109375" style="51" bestFit="1" customWidth="1"/>
    <col min="53" max="53" width="11.42578125" style="51"/>
    <col min="54" max="54" width="11.42578125" style="51" hidden="1" customWidth="1"/>
    <col min="55" max="55" width="13.5703125" style="51" hidden="1" customWidth="1"/>
    <col min="56" max="57" width="11.42578125" style="51"/>
    <col min="58" max="58" width="41.42578125" style="51" customWidth="1"/>
    <col min="59" max="59" width="23.7109375" style="51" customWidth="1"/>
    <col min="60" max="60" width="16.140625" style="188" customWidth="1"/>
    <col min="61" max="65" width="16.140625" style="51" customWidth="1"/>
    <col min="66" max="66" width="32.85546875" style="51" customWidth="1"/>
    <col min="67" max="67" width="15.85546875" style="121" hidden="1" customWidth="1"/>
    <col min="68" max="68" width="49.140625" style="121" hidden="1" customWidth="1"/>
    <col min="69" max="69" width="26.42578125" style="121" hidden="1" customWidth="1"/>
    <col min="70" max="70" width="34.42578125" style="121" hidden="1" customWidth="1"/>
    <col min="71" max="71" width="20.5703125" style="122" hidden="1" customWidth="1"/>
    <col min="72" max="72" width="22.28515625" style="122" hidden="1" customWidth="1"/>
    <col min="73" max="73" width="17.140625" style="122" hidden="1" customWidth="1"/>
    <col min="74" max="74" width="28" style="122" hidden="1" customWidth="1"/>
    <col min="75" max="75" width="25" style="122" hidden="1" customWidth="1"/>
    <col min="76" max="76" width="15.85546875" style="121" hidden="1" customWidth="1"/>
    <col min="77" max="77" width="49.140625" style="121" hidden="1" customWidth="1"/>
    <col min="78" max="78" width="26.42578125" style="121" hidden="1" customWidth="1"/>
    <col min="79" max="79" width="34.42578125" style="121" hidden="1" customWidth="1"/>
    <col min="80" max="80" width="20.5703125" style="122" hidden="1" customWidth="1"/>
    <col min="81" max="81" width="22.28515625" style="122" hidden="1" customWidth="1"/>
    <col min="82" max="82" width="17.140625" style="122" hidden="1" customWidth="1"/>
    <col min="83" max="83" width="28" style="122" hidden="1" customWidth="1"/>
    <col min="84" max="84" width="25" style="122" hidden="1" customWidth="1"/>
    <col min="85" max="85" width="15.85546875" style="121" hidden="1" customWidth="1"/>
    <col min="86" max="86" width="49.140625" style="121" hidden="1" customWidth="1"/>
    <col min="87" max="87" width="26.42578125" style="121" hidden="1" customWidth="1"/>
    <col min="88" max="88" width="34.42578125" style="121" hidden="1" customWidth="1"/>
    <col min="89" max="89" width="20.5703125" style="122" hidden="1" customWidth="1"/>
    <col min="90" max="90" width="22.28515625" style="122" hidden="1" customWidth="1"/>
    <col min="91" max="91" width="17.140625" style="122" hidden="1" customWidth="1"/>
    <col min="92" max="92" width="28" style="122" hidden="1" customWidth="1"/>
    <col min="93" max="93" width="25" style="122" hidden="1" customWidth="1"/>
    <col min="94" max="94" width="15.85546875" style="121" hidden="1" customWidth="1"/>
    <col min="95" max="95" width="49.140625" style="121" hidden="1" customWidth="1"/>
    <col min="96" max="96" width="26.42578125" style="121" hidden="1" customWidth="1"/>
    <col min="97" max="97" width="34.42578125" style="121" hidden="1" customWidth="1"/>
    <col min="98" max="98" width="20.5703125" style="122" hidden="1" customWidth="1"/>
    <col min="99" max="99" width="22.28515625" style="122" hidden="1" customWidth="1"/>
    <col min="100" max="100" width="17.140625" style="122" hidden="1" customWidth="1"/>
    <col min="101" max="101" width="28" style="122" hidden="1" customWidth="1"/>
    <col min="102" max="102" width="25" style="122" hidden="1" customWidth="1"/>
    <col min="103" max="103" width="15.85546875" style="121" hidden="1" customWidth="1"/>
    <col min="104" max="104" width="49.140625" style="121" hidden="1" customWidth="1"/>
    <col min="105" max="105" width="26.42578125" style="121" hidden="1" customWidth="1"/>
    <col min="106" max="106" width="34.42578125" style="121" hidden="1" customWidth="1"/>
    <col min="107" max="107" width="20.5703125" style="122" hidden="1" customWidth="1"/>
    <col min="108" max="108" width="22.28515625" style="122" hidden="1" customWidth="1"/>
    <col min="109" max="109" width="17.140625" style="122" hidden="1" customWidth="1"/>
    <col min="110" max="110" width="28" style="122" hidden="1" customWidth="1"/>
    <col min="111" max="111" width="25" style="122" hidden="1" customWidth="1"/>
    <col min="112" max="112" width="15.85546875" style="121" hidden="1" customWidth="1"/>
    <col min="113" max="113" width="49.140625" style="121" hidden="1" customWidth="1"/>
    <col min="114" max="114" width="26.42578125" style="121" hidden="1" customWidth="1"/>
    <col min="115" max="115" width="34.42578125" style="121" hidden="1" customWidth="1"/>
    <col min="116" max="116" width="20.5703125" style="122" hidden="1" customWidth="1"/>
    <col min="117" max="117" width="22.28515625" style="122" hidden="1" customWidth="1"/>
    <col min="118" max="118" width="17.140625" style="122" hidden="1" customWidth="1"/>
    <col min="119" max="119" width="28" style="122" hidden="1" customWidth="1"/>
    <col min="120" max="120" width="25" style="122" hidden="1" customWidth="1"/>
    <col min="121" max="121" width="15.85546875" style="121" hidden="1" customWidth="1"/>
    <col min="122" max="122" width="49.140625" style="121" hidden="1" customWidth="1"/>
    <col min="123" max="123" width="26.42578125" style="121" hidden="1" customWidth="1"/>
    <col min="124" max="124" width="34.42578125" style="121" hidden="1" customWidth="1"/>
    <col min="125" max="125" width="20.5703125" style="122" hidden="1" customWidth="1"/>
    <col min="126" max="126" width="22.28515625" style="122" hidden="1" customWidth="1"/>
    <col min="127" max="127" width="17.140625" style="122" hidden="1" customWidth="1"/>
    <col min="128" max="128" width="28" style="122" hidden="1" customWidth="1"/>
    <col min="129" max="129" width="25" style="122" hidden="1" customWidth="1"/>
    <col min="130" max="130" width="15.85546875" style="121" hidden="1" customWidth="1"/>
    <col min="131" max="131" width="49.140625" style="121" hidden="1" customWidth="1"/>
    <col min="132" max="132" width="26.42578125" style="121" hidden="1" customWidth="1"/>
    <col min="133" max="133" width="34.42578125" style="121" hidden="1" customWidth="1"/>
    <col min="134" max="134" width="20.5703125" style="122" hidden="1" customWidth="1"/>
    <col min="135" max="135" width="22.28515625" style="122" hidden="1" customWidth="1"/>
    <col min="136" max="136" width="17.140625" style="122" hidden="1" customWidth="1"/>
    <col min="137" max="137" width="28" style="122" hidden="1" customWidth="1"/>
    <col min="138" max="138" width="25" style="122" hidden="1" customWidth="1"/>
    <col min="139" max="139" width="15.85546875" style="121" hidden="1" customWidth="1"/>
    <col min="140" max="140" width="49.140625" style="121" hidden="1" customWidth="1"/>
    <col min="141" max="141" width="26.42578125" style="121" hidden="1" customWidth="1"/>
    <col min="142" max="142" width="34.42578125" style="121" hidden="1" customWidth="1"/>
    <col min="143" max="143" width="20.5703125" style="122" hidden="1" customWidth="1"/>
    <col min="144" max="144" width="22.28515625" style="122" hidden="1" customWidth="1"/>
    <col min="145" max="145" width="17.140625" style="122" hidden="1" customWidth="1"/>
    <col min="146" max="146" width="28" style="122" hidden="1" customWidth="1"/>
    <col min="147" max="147" width="25" style="122" hidden="1" customWidth="1"/>
    <col min="148" max="148" width="15.85546875" style="121" hidden="1" customWidth="1"/>
    <col min="149" max="149" width="49.140625" style="121" hidden="1" customWidth="1"/>
    <col min="150" max="150" width="26.42578125" style="121" hidden="1" customWidth="1"/>
    <col min="151" max="151" width="34.42578125" style="121" hidden="1" customWidth="1"/>
    <col min="152" max="152" width="20.5703125" style="122" hidden="1" customWidth="1"/>
    <col min="153" max="153" width="22.28515625" style="122" hidden="1" customWidth="1"/>
    <col min="154" max="154" width="17.140625" style="122" hidden="1" customWidth="1"/>
    <col min="155" max="155" width="28" style="122" hidden="1" customWidth="1"/>
    <col min="156" max="156" width="25" style="122" hidden="1" customWidth="1"/>
    <col min="157" max="157" width="15.85546875" style="121" hidden="1" customWidth="1"/>
    <col min="158" max="158" width="49.140625" style="121" hidden="1" customWidth="1"/>
    <col min="159" max="159" width="26.42578125" style="121" hidden="1" customWidth="1"/>
    <col min="160" max="160" width="34.42578125" style="121" hidden="1" customWidth="1"/>
    <col min="161" max="161" width="20.5703125" style="122" hidden="1" customWidth="1"/>
    <col min="162" max="162" width="22.28515625" style="122" hidden="1" customWidth="1"/>
    <col min="163" max="163" width="17.140625" style="122" hidden="1" customWidth="1"/>
    <col min="164" max="164" width="28" style="122" hidden="1" customWidth="1"/>
    <col min="165" max="165" width="25" style="122" hidden="1" customWidth="1"/>
    <col min="166" max="166" width="15.85546875" style="121" hidden="1" customWidth="1"/>
    <col min="167" max="167" width="49.140625" style="121" hidden="1" customWidth="1"/>
    <col min="168" max="168" width="26.42578125" style="121" hidden="1" customWidth="1"/>
    <col min="169" max="169" width="34.42578125" style="121" hidden="1" customWidth="1"/>
    <col min="170" max="170" width="20.5703125" style="122" hidden="1" customWidth="1"/>
    <col min="171" max="171" width="22.28515625" style="122" hidden="1" customWidth="1"/>
    <col min="172" max="172" width="17.140625" style="122" hidden="1" customWidth="1"/>
    <col min="173" max="173" width="28" style="122" hidden="1" customWidth="1"/>
    <col min="174" max="175" width="25" style="122" hidden="1" customWidth="1"/>
    <col min="176" max="176" width="15.85546875" style="121" hidden="1" customWidth="1"/>
    <col min="177" max="181" width="21.85546875" style="121" hidden="1" customWidth="1"/>
    <col min="182" max="182" width="17.140625" style="122" hidden="1" customWidth="1"/>
    <col min="183" max="183" width="25" style="122" hidden="1" customWidth="1"/>
    <col min="184" max="188" width="21.85546875" style="121" hidden="1" customWidth="1"/>
    <col min="189" max="189" width="15.85546875" style="121" hidden="1" customWidth="1"/>
    <col min="190" max="194" width="21.85546875" style="121" hidden="1" customWidth="1"/>
    <col min="195" max="196" width="17.140625" style="122" hidden="1" customWidth="1"/>
    <col min="197" max="201" width="21.85546875" style="121" hidden="1" customWidth="1"/>
    <col min="202" max="202" width="15.85546875" style="121" hidden="1" customWidth="1"/>
    <col min="203" max="207" width="21.85546875" style="121" hidden="1" customWidth="1"/>
    <col min="208" max="209" width="17.140625" style="122" hidden="1" customWidth="1"/>
    <col min="210" max="213" width="21.85546875" style="121" hidden="1" customWidth="1"/>
    <col min="214" max="16384" width="11.42578125" style="51"/>
  </cols>
  <sheetData>
    <row r="1" spans="1:213" ht="31.5" customHeight="1" x14ac:dyDescent="0.2">
      <c r="A1" s="354"/>
      <c r="B1" s="355"/>
      <c r="C1" s="355"/>
      <c r="D1" s="355"/>
      <c r="E1" s="356"/>
      <c r="F1" s="356"/>
      <c r="G1" s="356"/>
      <c r="H1" s="382" t="s">
        <v>384</v>
      </c>
      <c r="I1" s="383"/>
      <c r="J1" s="383"/>
      <c r="K1" s="383"/>
      <c r="L1" s="383"/>
      <c r="M1" s="383"/>
      <c r="N1" s="383"/>
      <c r="O1" s="383"/>
      <c r="P1" s="383"/>
      <c r="Q1" s="383"/>
      <c r="R1" s="383"/>
      <c r="S1" s="389" t="s">
        <v>147</v>
      </c>
      <c r="T1" s="390"/>
      <c r="U1" s="62"/>
      <c r="V1" s="59"/>
    </row>
    <row r="2" spans="1:213" ht="31.5" customHeight="1" x14ac:dyDescent="0.2">
      <c r="A2" s="357"/>
      <c r="B2" s="358"/>
      <c r="C2" s="358"/>
      <c r="D2" s="358"/>
      <c r="E2" s="359"/>
      <c r="F2" s="359"/>
      <c r="G2" s="359"/>
      <c r="H2" s="384"/>
      <c r="I2" s="385"/>
      <c r="J2" s="385"/>
      <c r="K2" s="385"/>
      <c r="L2" s="385"/>
      <c r="M2" s="385"/>
      <c r="N2" s="385"/>
      <c r="O2" s="385"/>
      <c r="P2" s="385"/>
      <c r="Q2" s="385"/>
      <c r="R2" s="385"/>
      <c r="S2" s="391" t="s">
        <v>381</v>
      </c>
      <c r="T2" s="392"/>
      <c r="U2" s="62"/>
      <c r="V2" s="60"/>
    </row>
    <row r="3" spans="1:213" ht="31.5" customHeight="1" thickBot="1" x14ac:dyDescent="0.25">
      <c r="A3" s="360"/>
      <c r="B3" s="361"/>
      <c r="C3" s="361"/>
      <c r="D3" s="361"/>
      <c r="E3" s="362"/>
      <c r="F3" s="362"/>
      <c r="G3" s="362"/>
      <c r="H3" s="386"/>
      <c r="I3" s="387"/>
      <c r="J3" s="387"/>
      <c r="K3" s="387"/>
      <c r="L3" s="387"/>
      <c r="M3" s="387"/>
      <c r="N3" s="387"/>
      <c r="O3" s="387"/>
      <c r="P3" s="387"/>
      <c r="Q3" s="387"/>
      <c r="R3" s="387"/>
      <c r="S3" s="393" t="s">
        <v>382</v>
      </c>
      <c r="T3" s="394"/>
      <c r="U3" s="62"/>
      <c r="V3" s="61"/>
      <c r="BW3" s="123"/>
      <c r="CB3" s="123"/>
      <c r="CC3" s="123"/>
      <c r="CD3" s="123"/>
      <c r="CE3" s="123"/>
      <c r="CF3" s="123"/>
      <c r="CK3" s="123"/>
      <c r="CL3" s="123"/>
      <c r="CM3" s="123"/>
      <c r="CN3" s="123"/>
      <c r="CO3" s="123"/>
      <c r="CT3" s="123"/>
      <c r="CU3" s="123"/>
      <c r="CV3" s="123"/>
      <c r="CW3" s="123"/>
      <c r="CX3" s="123"/>
      <c r="DC3" s="123"/>
      <c r="DD3" s="123"/>
      <c r="DE3" s="123"/>
      <c r="DF3" s="123"/>
      <c r="DG3" s="123"/>
      <c r="DL3" s="123"/>
      <c r="DM3" s="123"/>
      <c r="DN3" s="123"/>
      <c r="DO3" s="123"/>
      <c r="DP3" s="123"/>
      <c r="DU3" s="123"/>
      <c r="DV3" s="123"/>
      <c r="DW3" s="123"/>
      <c r="DX3" s="123"/>
      <c r="DY3" s="123"/>
      <c r="ED3" s="123"/>
      <c r="EE3" s="123"/>
      <c r="EF3" s="123"/>
      <c r="EG3" s="123"/>
      <c r="EH3" s="123"/>
      <c r="EM3" s="123"/>
      <c r="EN3" s="123"/>
      <c r="EO3" s="123"/>
      <c r="EP3" s="123"/>
      <c r="EQ3" s="123"/>
      <c r="EV3" s="123"/>
      <c r="EW3" s="123"/>
      <c r="EX3" s="123"/>
      <c r="EY3" s="123"/>
      <c r="EZ3" s="123"/>
      <c r="FE3" s="123"/>
      <c r="FF3" s="123"/>
      <c r="FG3" s="123"/>
      <c r="FH3" s="123"/>
      <c r="FI3" s="123"/>
      <c r="FN3" s="123"/>
      <c r="FO3" s="123"/>
      <c r="FP3" s="123"/>
      <c r="FQ3" s="123"/>
      <c r="FR3" s="123"/>
      <c r="FS3" s="123"/>
      <c r="FZ3" s="123"/>
      <c r="GA3" s="123"/>
      <c r="GM3" s="123"/>
      <c r="GN3" s="123"/>
      <c r="GZ3" s="123"/>
      <c r="HA3" s="123"/>
    </row>
    <row r="4" spans="1:213" ht="33.75" x14ac:dyDescent="0.2">
      <c r="BW4" s="124"/>
      <c r="CB4" s="123"/>
      <c r="CC4" s="123"/>
      <c r="CD4" s="123"/>
      <c r="CE4" s="123"/>
      <c r="CF4" s="124"/>
      <c r="CK4" s="123"/>
      <c r="CL4" s="123"/>
      <c r="CM4" s="123"/>
      <c r="CN4" s="123"/>
      <c r="CO4" s="124"/>
      <c r="CT4" s="123"/>
      <c r="CU4" s="123"/>
      <c r="CV4" s="123"/>
      <c r="CW4" s="123"/>
      <c r="CX4" s="124"/>
      <c r="DC4" s="123"/>
      <c r="DD4" s="123"/>
      <c r="DE4" s="123"/>
      <c r="DF4" s="123"/>
      <c r="DG4" s="124"/>
      <c r="DL4" s="123"/>
      <c r="DM4" s="123"/>
      <c r="DN4" s="123"/>
      <c r="DO4" s="123"/>
      <c r="DP4" s="124"/>
      <c r="DU4" s="123"/>
      <c r="DV4" s="123"/>
      <c r="DW4" s="123"/>
      <c r="DX4" s="123"/>
      <c r="DY4" s="124"/>
      <c r="ED4" s="123"/>
      <c r="EE4" s="123"/>
      <c r="EF4" s="123"/>
      <c r="EG4" s="123"/>
      <c r="EH4" s="124"/>
      <c r="EM4" s="123"/>
      <c r="EN4" s="123"/>
      <c r="EO4" s="123"/>
      <c r="EP4" s="123"/>
      <c r="EQ4" s="124"/>
      <c r="EV4" s="123"/>
      <c r="EW4" s="123"/>
      <c r="EX4" s="123"/>
      <c r="EY4" s="123"/>
      <c r="EZ4" s="124"/>
      <c r="FE4" s="123"/>
      <c r="FF4" s="123"/>
      <c r="FG4" s="123"/>
      <c r="FH4" s="123"/>
      <c r="FI4" s="124"/>
      <c r="FN4" s="123"/>
      <c r="FO4" s="123"/>
      <c r="FP4" s="123"/>
      <c r="FQ4" s="123"/>
      <c r="FR4" s="124"/>
      <c r="FS4" s="124"/>
      <c r="FZ4" s="123"/>
      <c r="GA4" s="124"/>
      <c r="GM4" s="123"/>
      <c r="GN4" s="123"/>
      <c r="GZ4" s="123"/>
      <c r="HA4" s="123"/>
    </row>
    <row r="6" spans="1:213" ht="18" x14ac:dyDescent="0.25">
      <c r="A6" s="204" t="s">
        <v>732</v>
      </c>
    </row>
    <row r="7" spans="1:213" ht="21" thickBot="1" x14ac:dyDescent="0.25">
      <c r="A7" s="365" t="s">
        <v>116</v>
      </c>
      <c r="B7" s="366"/>
      <c r="C7" s="366"/>
      <c r="D7" s="366"/>
      <c r="E7" s="366"/>
      <c r="F7" s="366"/>
      <c r="G7" s="366"/>
      <c r="H7" s="366"/>
      <c r="I7" s="366"/>
      <c r="J7" s="367"/>
      <c r="K7" s="365" t="s">
        <v>117</v>
      </c>
      <c r="L7" s="366"/>
      <c r="M7" s="366"/>
      <c r="N7" s="366"/>
      <c r="O7" s="366"/>
      <c r="P7" s="366"/>
      <c r="Q7" s="367"/>
      <c r="R7" s="374" t="s">
        <v>118</v>
      </c>
      <c r="S7" s="374"/>
      <c r="T7" s="374"/>
      <c r="U7" s="374"/>
      <c r="V7" s="374"/>
      <c r="W7" s="374"/>
      <c r="X7" s="374"/>
      <c r="Y7" s="374"/>
      <c r="Z7" s="374"/>
      <c r="AA7" s="374"/>
      <c r="AB7" s="374"/>
      <c r="AC7" s="374"/>
      <c r="AD7" s="374"/>
      <c r="AE7" s="374"/>
      <c r="AF7" s="374"/>
      <c r="AG7" s="374"/>
      <c r="AH7" s="374"/>
      <c r="AI7" s="374"/>
      <c r="AJ7" s="374"/>
      <c r="AK7" s="374"/>
      <c r="AL7" s="374"/>
      <c r="AM7" s="374"/>
      <c r="AN7" s="374"/>
      <c r="AO7" s="374"/>
      <c r="AP7" s="374"/>
      <c r="AQ7" s="374"/>
      <c r="AR7" s="374"/>
      <c r="AS7" s="374"/>
      <c r="AT7" s="374"/>
      <c r="AU7" s="374"/>
      <c r="AV7" s="374"/>
      <c r="AW7" s="374"/>
      <c r="AX7" s="374"/>
      <c r="AY7" s="365" t="s">
        <v>119</v>
      </c>
      <c r="AZ7" s="366"/>
      <c r="BA7" s="366"/>
      <c r="BB7" s="366"/>
      <c r="BC7" s="366"/>
      <c r="BD7" s="366"/>
      <c r="BE7" s="367"/>
      <c r="BF7" s="365" t="s">
        <v>33</v>
      </c>
      <c r="BG7" s="366"/>
      <c r="BH7" s="366"/>
      <c r="BI7" s="366"/>
      <c r="BJ7" s="366"/>
      <c r="BK7" s="366"/>
      <c r="BL7" s="366"/>
      <c r="BM7" s="366"/>
      <c r="BN7" s="300" t="s">
        <v>148</v>
      </c>
      <c r="BO7" s="303" t="s">
        <v>334</v>
      </c>
      <c r="BP7" s="304"/>
      <c r="BQ7" s="304"/>
      <c r="BR7" s="304"/>
      <c r="BS7" s="304"/>
      <c r="BT7" s="304"/>
      <c r="BU7" s="304"/>
      <c r="BV7" s="304"/>
      <c r="BW7" s="304"/>
      <c r="BX7" s="304"/>
      <c r="BY7" s="304"/>
      <c r="BZ7" s="304"/>
      <c r="CA7" s="304"/>
      <c r="CB7" s="304"/>
      <c r="CC7" s="304"/>
      <c r="CD7" s="304"/>
      <c r="CE7" s="304"/>
      <c r="CF7" s="304"/>
      <c r="CG7" s="304"/>
      <c r="CH7" s="304"/>
      <c r="CI7" s="304"/>
      <c r="CJ7" s="304"/>
      <c r="CK7" s="304"/>
      <c r="CL7" s="304"/>
      <c r="CM7" s="304"/>
      <c r="CN7" s="304"/>
      <c r="CO7" s="304"/>
      <c r="CP7" s="304"/>
      <c r="CQ7" s="304"/>
      <c r="CR7" s="304"/>
      <c r="CS7" s="304"/>
      <c r="CT7" s="304"/>
      <c r="CU7" s="304"/>
      <c r="CV7" s="304"/>
      <c r="CW7" s="304"/>
      <c r="CX7" s="304"/>
      <c r="CY7" s="304"/>
      <c r="CZ7" s="304"/>
      <c r="DA7" s="304"/>
      <c r="DB7" s="304"/>
      <c r="DC7" s="304"/>
      <c r="DD7" s="304"/>
      <c r="DE7" s="304"/>
      <c r="DF7" s="304"/>
      <c r="DG7" s="304"/>
      <c r="DH7" s="304"/>
      <c r="DI7" s="304"/>
      <c r="DJ7" s="304"/>
      <c r="DK7" s="304"/>
      <c r="DL7" s="304"/>
      <c r="DM7" s="304"/>
      <c r="DN7" s="304"/>
      <c r="DO7" s="304"/>
      <c r="DP7" s="304"/>
      <c r="DQ7" s="304"/>
      <c r="DR7" s="304"/>
      <c r="DS7" s="304"/>
      <c r="DT7" s="304"/>
      <c r="DU7" s="304"/>
      <c r="DV7" s="304"/>
      <c r="DW7" s="304"/>
      <c r="DX7" s="304"/>
      <c r="DY7" s="304"/>
      <c r="DZ7" s="304"/>
      <c r="EA7" s="304"/>
      <c r="EB7" s="304"/>
      <c r="EC7" s="304"/>
      <c r="ED7" s="304"/>
      <c r="EE7" s="304"/>
      <c r="EF7" s="304"/>
      <c r="EG7" s="304"/>
      <c r="EH7" s="304"/>
      <c r="EI7" s="304"/>
      <c r="EJ7" s="304"/>
      <c r="EK7" s="304"/>
      <c r="EL7" s="304"/>
      <c r="EM7" s="304"/>
      <c r="EN7" s="304"/>
      <c r="EO7" s="304"/>
      <c r="EP7" s="304"/>
      <c r="EQ7" s="304"/>
      <c r="ER7" s="304"/>
      <c r="ES7" s="304"/>
      <c r="ET7" s="304"/>
      <c r="EU7" s="304"/>
      <c r="EV7" s="304"/>
      <c r="EW7" s="304"/>
      <c r="EX7" s="304"/>
      <c r="EY7" s="304"/>
      <c r="EZ7" s="304"/>
      <c r="FA7" s="304"/>
      <c r="FB7" s="304"/>
      <c r="FC7" s="304"/>
      <c r="FD7" s="304"/>
      <c r="FE7" s="304"/>
      <c r="FF7" s="304"/>
      <c r="FG7" s="304"/>
      <c r="FH7" s="304"/>
      <c r="FI7" s="304"/>
      <c r="FJ7" s="304"/>
      <c r="FK7" s="304"/>
      <c r="FL7" s="304"/>
      <c r="FM7" s="304"/>
      <c r="FN7" s="304"/>
      <c r="FO7" s="304"/>
      <c r="FP7" s="304"/>
      <c r="FQ7" s="304"/>
      <c r="FR7" s="305"/>
      <c r="FS7" s="315" t="s">
        <v>289</v>
      </c>
      <c r="FT7" s="316"/>
      <c r="FU7" s="316"/>
      <c r="FV7" s="316"/>
      <c r="FW7" s="316"/>
      <c r="FX7" s="316"/>
      <c r="FY7" s="316"/>
      <c r="FZ7" s="317"/>
      <c r="GA7" s="321" t="s">
        <v>290</v>
      </c>
      <c r="GB7" s="322"/>
      <c r="GC7" s="322"/>
      <c r="GD7" s="322"/>
      <c r="GE7" s="323"/>
      <c r="GF7" s="333" t="s">
        <v>291</v>
      </c>
      <c r="GG7" s="334"/>
      <c r="GH7" s="334"/>
      <c r="GI7" s="334"/>
      <c r="GJ7" s="334"/>
      <c r="GK7" s="334"/>
      <c r="GL7" s="334"/>
      <c r="GM7" s="335"/>
      <c r="GN7" s="339" t="s">
        <v>292</v>
      </c>
      <c r="GO7" s="340"/>
      <c r="GP7" s="340"/>
      <c r="GQ7" s="340"/>
      <c r="GR7" s="341"/>
      <c r="GS7" s="327" t="s">
        <v>293</v>
      </c>
      <c r="GT7" s="328"/>
      <c r="GU7" s="328"/>
      <c r="GV7" s="328"/>
      <c r="GW7" s="328"/>
      <c r="GX7" s="328"/>
      <c r="GY7" s="328"/>
      <c r="GZ7" s="329"/>
      <c r="HA7" s="294" t="s">
        <v>294</v>
      </c>
      <c r="HB7" s="295"/>
      <c r="HC7" s="295"/>
      <c r="HD7" s="295"/>
      <c r="HE7" s="296"/>
    </row>
    <row r="8" spans="1:213" ht="27" customHeight="1" thickTop="1" x14ac:dyDescent="0.2">
      <c r="A8" s="372" t="s">
        <v>243</v>
      </c>
      <c r="B8" s="388" t="s">
        <v>141</v>
      </c>
      <c r="C8" s="374" t="s">
        <v>142</v>
      </c>
      <c r="D8" s="374" t="s">
        <v>186</v>
      </c>
      <c r="E8" s="374" t="s">
        <v>275</v>
      </c>
      <c r="F8" s="377" t="s">
        <v>276</v>
      </c>
      <c r="G8" s="377" t="s">
        <v>302</v>
      </c>
      <c r="H8" s="375" t="s">
        <v>299</v>
      </c>
      <c r="I8" s="375" t="s">
        <v>277</v>
      </c>
      <c r="J8" s="377" t="s">
        <v>301</v>
      </c>
      <c r="K8" s="381" t="s">
        <v>32</v>
      </c>
      <c r="L8" s="381" t="s">
        <v>204</v>
      </c>
      <c r="M8" s="375" t="s">
        <v>300</v>
      </c>
      <c r="N8" s="378" t="s">
        <v>39</v>
      </c>
      <c r="O8" s="380" t="s">
        <v>4</v>
      </c>
      <c r="P8" s="52"/>
      <c r="Q8" s="377" t="s">
        <v>42</v>
      </c>
      <c r="R8" s="369" t="s">
        <v>278</v>
      </c>
      <c r="S8" s="368" t="s">
        <v>279</v>
      </c>
      <c r="T8" s="368" t="s">
        <v>11</v>
      </c>
      <c r="U8" s="368" t="s">
        <v>7</v>
      </c>
      <c r="V8" s="368"/>
      <c r="W8" s="368"/>
      <c r="X8" s="368"/>
      <c r="Y8" s="368"/>
      <c r="Z8" s="368"/>
      <c r="AA8" s="368"/>
      <c r="AB8" s="368"/>
      <c r="AC8" s="368"/>
      <c r="AD8" s="368"/>
      <c r="AE8" s="368"/>
      <c r="AF8" s="368"/>
      <c r="AG8" s="368"/>
      <c r="AH8" s="368" t="s">
        <v>341</v>
      </c>
      <c r="AI8" s="368"/>
      <c r="AJ8" s="368"/>
      <c r="AK8" s="368"/>
      <c r="AL8" s="368"/>
      <c r="AM8" s="368"/>
      <c r="AN8" s="368"/>
      <c r="AO8" s="368"/>
      <c r="AP8" s="368"/>
      <c r="AQ8" s="368"/>
      <c r="AR8" s="368"/>
      <c r="AS8" s="368"/>
      <c r="AT8" s="368"/>
      <c r="AU8" s="368"/>
      <c r="AV8" s="368"/>
      <c r="AW8" s="368"/>
      <c r="AX8" s="369" t="s">
        <v>342</v>
      </c>
      <c r="AY8" s="369" t="s">
        <v>161</v>
      </c>
      <c r="AZ8" s="369" t="s">
        <v>40</v>
      </c>
      <c r="BA8" s="369" t="s">
        <v>41</v>
      </c>
      <c r="BB8" s="369" t="s">
        <v>215</v>
      </c>
      <c r="BC8" s="52"/>
      <c r="BD8" s="369" t="s">
        <v>43</v>
      </c>
      <c r="BE8" s="370" t="s">
        <v>285</v>
      </c>
      <c r="BF8" s="375" t="s">
        <v>286</v>
      </c>
      <c r="BG8" s="375" t="s">
        <v>230</v>
      </c>
      <c r="BH8" s="377" t="s">
        <v>327</v>
      </c>
      <c r="BI8" s="375" t="s">
        <v>231</v>
      </c>
      <c r="BJ8" s="375" t="s">
        <v>232</v>
      </c>
      <c r="BK8" s="375" t="s">
        <v>287</v>
      </c>
      <c r="BL8" s="375" t="s">
        <v>233</v>
      </c>
      <c r="BM8" s="363" t="s">
        <v>288</v>
      </c>
      <c r="BN8" s="301"/>
      <c r="BO8" s="306">
        <v>44927</v>
      </c>
      <c r="BP8" s="307"/>
      <c r="BQ8" s="307"/>
      <c r="BR8" s="307"/>
      <c r="BS8" s="307"/>
      <c r="BT8" s="307"/>
      <c r="BU8" s="307"/>
      <c r="BV8" s="307"/>
      <c r="BW8" s="308"/>
      <c r="BX8" s="306">
        <v>44958</v>
      </c>
      <c r="BY8" s="307"/>
      <c r="BZ8" s="307"/>
      <c r="CA8" s="307"/>
      <c r="CB8" s="307"/>
      <c r="CC8" s="307"/>
      <c r="CD8" s="307"/>
      <c r="CE8" s="307"/>
      <c r="CF8" s="308"/>
      <c r="CG8" s="306">
        <v>44986</v>
      </c>
      <c r="CH8" s="307"/>
      <c r="CI8" s="307"/>
      <c r="CJ8" s="307"/>
      <c r="CK8" s="307"/>
      <c r="CL8" s="307"/>
      <c r="CM8" s="307"/>
      <c r="CN8" s="307"/>
      <c r="CO8" s="308"/>
      <c r="CP8" s="306">
        <v>45017</v>
      </c>
      <c r="CQ8" s="307"/>
      <c r="CR8" s="307"/>
      <c r="CS8" s="307"/>
      <c r="CT8" s="307"/>
      <c r="CU8" s="307"/>
      <c r="CV8" s="307"/>
      <c r="CW8" s="307"/>
      <c r="CX8" s="308"/>
      <c r="CY8" s="309">
        <v>45047</v>
      </c>
      <c r="CZ8" s="310"/>
      <c r="DA8" s="310"/>
      <c r="DB8" s="310"/>
      <c r="DC8" s="310"/>
      <c r="DD8" s="310"/>
      <c r="DE8" s="310"/>
      <c r="DF8" s="310"/>
      <c r="DG8" s="311"/>
      <c r="DH8" s="309">
        <v>45078</v>
      </c>
      <c r="DI8" s="310"/>
      <c r="DJ8" s="310"/>
      <c r="DK8" s="310"/>
      <c r="DL8" s="310"/>
      <c r="DM8" s="310"/>
      <c r="DN8" s="310"/>
      <c r="DO8" s="310"/>
      <c r="DP8" s="311"/>
      <c r="DQ8" s="309">
        <v>45108</v>
      </c>
      <c r="DR8" s="310"/>
      <c r="DS8" s="310"/>
      <c r="DT8" s="310"/>
      <c r="DU8" s="310"/>
      <c r="DV8" s="310"/>
      <c r="DW8" s="310"/>
      <c r="DX8" s="310"/>
      <c r="DY8" s="311"/>
      <c r="DZ8" s="309">
        <v>45139</v>
      </c>
      <c r="EA8" s="310"/>
      <c r="EB8" s="310"/>
      <c r="EC8" s="310"/>
      <c r="ED8" s="310"/>
      <c r="EE8" s="310"/>
      <c r="EF8" s="310"/>
      <c r="EG8" s="310"/>
      <c r="EH8" s="311"/>
      <c r="EI8" s="312">
        <v>45170</v>
      </c>
      <c r="EJ8" s="313"/>
      <c r="EK8" s="313"/>
      <c r="EL8" s="313"/>
      <c r="EM8" s="313"/>
      <c r="EN8" s="313"/>
      <c r="EO8" s="313"/>
      <c r="EP8" s="313"/>
      <c r="EQ8" s="314"/>
      <c r="ER8" s="312">
        <v>45200</v>
      </c>
      <c r="ES8" s="313"/>
      <c r="ET8" s="313"/>
      <c r="EU8" s="313"/>
      <c r="EV8" s="313"/>
      <c r="EW8" s="313"/>
      <c r="EX8" s="313"/>
      <c r="EY8" s="313"/>
      <c r="EZ8" s="314"/>
      <c r="FA8" s="312">
        <v>45231</v>
      </c>
      <c r="FB8" s="313"/>
      <c r="FC8" s="313"/>
      <c r="FD8" s="313"/>
      <c r="FE8" s="313"/>
      <c r="FF8" s="313"/>
      <c r="FG8" s="313"/>
      <c r="FH8" s="313"/>
      <c r="FI8" s="314"/>
      <c r="FJ8" s="312">
        <v>45261</v>
      </c>
      <c r="FK8" s="313"/>
      <c r="FL8" s="313"/>
      <c r="FM8" s="313"/>
      <c r="FN8" s="313"/>
      <c r="FO8" s="313"/>
      <c r="FP8" s="313"/>
      <c r="FQ8" s="313"/>
      <c r="FR8" s="314"/>
      <c r="FS8" s="318"/>
      <c r="FT8" s="319"/>
      <c r="FU8" s="319"/>
      <c r="FV8" s="319"/>
      <c r="FW8" s="319"/>
      <c r="FX8" s="319"/>
      <c r="FY8" s="319"/>
      <c r="FZ8" s="320"/>
      <c r="GA8" s="324"/>
      <c r="GB8" s="325"/>
      <c r="GC8" s="325"/>
      <c r="GD8" s="325"/>
      <c r="GE8" s="326"/>
      <c r="GF8" s="336"/>
      <c r="GG8" s="337"/>
      <c r="GH8" s="337"/>
      <c r="GI8" s="337"/>
      <c r="GJ8" s="337"/>
      <c r="GK8" s="337"/>
      <c r="GL8" s="337"/>
      <c r="GM8" s="338"/>
      <c r="GN8" s="342"/>
      <c r="GO8" s="343"/>
      <c r="GP8" s="343"/>
      <c r="GQ8" s="343"/>
      <c r="GR8" s="344"/>
      <c r="GS8" s="330"/>
      <c r="GT8" s="331"/>
      <c r="GU8" s="331"/>
      <c r="GV8" s="331"/>
      <c r="GW8" s="331"/>
      <c r="GX8" s="331"/>
      <c r="GY8" s="331"/>
      <c r="GZ8" s="332"/>
      <c r="HA8" s="297"/>
      <c r="HB8" s="298"/>
      <c r="HC8" s="298"/>
      <c r="HD8" s="298"/>
      <c r="HE8" s="299"/>
    </row>
    <row r="9" spans="1:213" ht="87" customHeight="1" thickBot="1" x14ac:dyDescent="0.25">
      <c r="A9" s="373"/>
      <c r="B9" s="388"/>
      <c r="C9" s="374"/>
      <c r="D9" s="374"/>
      <c r="E9" s="374"/>
      <c r="F9" s="368"/>
      <c r="G9" s="368"/>
      <c r="H9" s="376"/>
      <c r="I9" s="377"/>
      <c r="J9" s="368"/>
      <c r="K9" s="377"/>
      <c r="L9" s="377"/>
      <c r="M9" s="377"/>
      <c r="N9" s="379"/>
      <c r="O9" s="379"/>
      <c r="P9" s="98" t="s">
        <v>257</v>
      </c>
      <c r="Q9" s="368"/>
      <c r="R9" s="369"/>
      <c r="S9" s="368"/>
      <c r="T9" s="368"/>
      <c r="U9" s="53" t="s">
        <v>280</v>
      </c>
      <c r="V9" s="53" t="s">
        <v>27</v>
      </c>
      <c r="W9" s="53" t="s">
        <v>281</v>
      </c>
      <c r="X9" s="53" t="s">
        <v>27</v>
      </c>
      <c r="Y9" s="53" t="s">
        <v>282</v>
      </c>
      <c r="Z9" s="53" t="s">
        <v>27</v>
      </c>
      <c r="AA9" s="53" t="s">
        <v>283</v>
      </c>
      <c r="AB9" s="53" t="s">
        <v>27</v>
      </c>
      <c r="AC9" s="53" t="s">
        <v>284</v>
      </c>
      <c r="AD9" s="53" t="s">
        <v>27</v>
      </c>
      <c r="AE9" s="109" t="s">
        <v>160</v>
      </c>
      <c r="AF9" s="109" t="s">
        <v>158</v>
      </c>
      <c r="AG9" s="109" t="s">
        <v>159</v>
      </c>
      <c r="AH9" s="107" t="s">
        <v>230</v>
      </c>
      <c r="AI9" s="107" t="s">
        <v>60</v>
      </c>
      <c r="AJ9" s="107" t="s">
        <v>335</v>
      </c>
      <c r="AK9" s="107" t="s">
        <v>60</v>
      </c>
      <c r="AL9" s="107" t="s">
        <v>327</v>
      </c>
      <c r="AM9" s="107" t="s">
        <v>60</v>
      </c>
      <c r="AN9" s="107" t="s">
        <v>534</v>
      </c>
      <c r="AO9" s="107" t="s">
        <v>336</v>
      </c>
      <c r="AP9" s="107" t="s">
        <v>60</v>
      </c>
      <c r="AQ9" s="107" t="s">
        <v>337</v>
      </c>
      <c r="AR9" s="107" t="s">
        <v>60</v>
      </c>
      <c r="AS9" s="107" t="s">
        <v>338</v>
      </c>
      <c r="AT9" s="107" t="s">
        <v>60</v>
      </c>
      <c r="AU9" s="107" t="s">
        <v>339</v>
      </c>
      <c r="AV9" s="107" t="s">
        <v>60</v>
      </c>
      <c r="AW9" s="107" t="s">
        <v>340</v>
      </c>
      <c r="AX9" s="369"/>
      <c r="AY9" s="370"/>
      <c r="AZ9" s="370"/>
      <c r="BA9" s="370"/>
      <c r="BB9" s="370"/>
      <c r="BC9" s="52" t="s">
        <v>257</v>
      </c>
      <c r="BD9" s="369"/>
      <c r="BE9" s="371"/>
      <c r="BF9" s="377"/>
      <c r="BG9" s="377"/>
      <c r="BH9" s="368" t="s">
        <v>327</v>
      </c>
      <c r="BI9" s="377" t="s">
        <v>164</v>
      </c>
      <c r="BJ9" s="377"/>
      <c r="BK9" s="377"/>
      <c r="BL9" s="377"/>
      <c r="BM9" s="364"/>
      <c r="BN9" s="302"/>
      <c r="BO9" s="161" t="s">
        <v>374</v>
      </c>
      <c r="BP9" s="162" t="s">
        <v>332</v>
      </c>
      <c r="BQ9" s="162" t="s">
        <v>333</v>
      </c>
      <c r="BR9" s="162" t="s">
        <v>758</v>
      </c>
      <c r="BS9" s="163" t="s">
        <v>759</v>
      </c>
      <c r="BT9" s="163" t="s">
        <v>375</v>
      </c>
      <c r="BU9" s="163" t="s">
        <v>376</v>
      </c>
      <c r="BV9" s="163" t="s">
        <v>377</v>
      </c>
      <c r="BW9" s="164" t="s">
        <v>378</v>
      </c>
      <c r="BX9" s="161" t="s">
        <v>374</v>
      </c>
      <c r="BY9" s="162" t="s">
        <v>332</v>
      </c>
      <c r="BZ9" s="162" t="s">
        <v>333</v>
      </c>
      <c r="CA9" s="162" t="s">
        <v>758</v>
      </c>
      <c r="CB9" s="163" t="s">
        <v>759</v>
      </c>
      <c r="CC9" s="163" t="s">
        <v>375</v>
      </c>
      <c r="CD9" s="163" t="s">
        <v>376</v>
      </c>
      <c r="CE9" s="163" t="s">
        <v>377</v>
      </c>
      <c r="CF9" s="164" t="s">
        <v>378</v>
      </c>
      <c r="CG9" s="161" t="s">
        <v>374</v>
      </c>
      <c r="CH9" s="162" t="s">
        <v>332</v>
      </c>
      <c r="CI9" s="162" t="s">
        <v>333</v>
      </c>
      <c r="CJ9" s="162" t="s">
        <v>758</v>
      </c>
      <c r="CK9" s="163" t="s">
        <v>759</v>
      </c>
      <c r="CL9" s="163" t="s">
        <v>375</v>
      </c>
      <c r="CM9" s="163" t="s">
        <v>376</v>
      </c>
      <c r="CN9" s="163" t="s">
        <v>377</v>
      </c>
      <c r="CO9" s="164" t="s">
        <v>378</v>
      </c>
      <c r="CP9" s="161" t="s">
        <v>374</v>
      </c>
      <c r="CQ9" s="162" t="s">
        <v>332</v>
      </c>
      <c r="CR9" s="162" t="s">
        <v>333</v>
      </c>
      <c r="CS9" s="162" t="s">
        <v>758</v>
      </c>
      <c r="CT9" s="163" t="s">
        <v>759</v>
      </c>
      <c r="CU9" s="163" t="s">
        <v>375</v>
      </c>
      <c r="CV9" s="163" t="s">
        <v>376</v>
      </c>
      <c r="CW9" s="163" t="s">
        <v>377</v>
      </c>
      <c r="CX9" s="164" t="s">
        <v>378</v>
      </c>
      <c r="CY9" s="169" t="s">
        <v>374</v>
      </c>
      <c r="CZ9" s="170" t="s">
        <v>332</v>
      </c>
      <c r="DA9" s="170" t="s">
        <v>333</v>
      </c>
      <c r="DB9" s="170" t="s">
        <v>758</v>
      </c>
      <c r="DC9" s="171" t="s">
        <v>759</v>
      </c>
      <c r="DD9" s="171" t="s">
        <v>375</v>
      </c>
      <c r="DE9" s="171" t="s">
        <v>376</v>
      </c>
      <c r="DF9" s="171" t="s">
        <v>377</v>
      </c>
      <c r="DG9" s="172" t="s">
        <v>378</v>
      </c>
      <c r="DH9" s="169" t="s">
        <v>374</v>
      </c>
      <c r="DI9" s="170" t="s">
        <v>332</v>
      </c>
      <c r="DJ9" s="170" t="s">
        <v>333</v>
      </c>
      <c r="DK9" s="170" t="s">
        <v>758</v>
      </c>
      <c r="DL9" s="171" t="s">
        <v>759</v>
      </c>
      <c r="DM9" s="171" t="s">
        <v>375</v>
      </c>
      <c r="DN9" s="171" t="s">
        <v>376</v>
      </c>
      <c r="DO9" s="171" t="s">
        <v>377</v>
      </c>
      <c r="DP9" s="172" t="s">
        <v>378</v>
      </c>
      <c r="DQ9" s="169" t="s">
        <v>374</v>
      </c>
      <c r="DR9" s="170" t="s">
        <v>332</v>
      </c>
      <c r="DS9" s="170" t="s">
        <v>333</v>
      </c>
      <c r="DT9" s="170" t="s">
        <v>758</v>
      </c>
      <c r="DU9" s="171" t="s">
        <v>759</v>
      </c>
      <c r="DV9" s="171" t="s">
        <v>375</v>
      </c>
      <c r="DW9" s="171" t="s">
        <v>376</v>
      </c>
      <c r="DX9" s="171" t="s">
        <v>377</v>
      </c>
      <c r="DY9" s="172" t="s">
        <v>378</v>
      </c>
      <c r="DZ9" s="169" t="s">
        <v>374</v>
      </c>
      <c r="EA9" s="170" t="s">
        <v>332</v>
      </c>
      <c r="EB9" s="170" t="s">
        <v>333</v>
      </c>
      <c r="EC9" s="170" t="s">
        <v>758</v>
      </c>
      <c r="ED9" s="171" t="s">
        <v>760</v>
      </c>
      <c r="EE9" s="171" t="s">
        <v>375</v>
      </c>
      <c r="EF9" s="171" t="s">
        <v>376</v>
      </c>
      <c r="EG9" s="171" t="s">
        <v>377</v>
      </c>
      <c r="EH9" s="172" t="s">
        <v>378</v>
      </c>
      <c r="EI9" s="165" t="s">
        <v>374</v>
      </c>
      <c r="EJ9" s="166" t="s">
        <v>332</v>
      </c>
      <c r="EK9" s="166" t="s">
        <v>333</v>
      </c>
      <c r="EL9" s="166" t="s">
        <v>758</v>
      </c>
      <c r="EM9" s="167" t="s">
        <v>760</v>
      </c>
      <c r="EN9" s="167" t="s">
        <v>375</v>
      </c>
      <c r="EO9" s="167" t="s">
        <v>376</v>
      </c>
      <c r="EP9" s="167" t="s">
        <v>377</v>
      </c>
      <c r="EQ9" s="168" t="s">
        <v>378</v>
      </c>
      <c r="ER9" s="165" t="s">
        <v>374</v>
      </c>
      <c r="ES9" s="166" t="s">
        <v>332</v>
      </c>
      <c r="ET9" s="166" t="s">
        <v>333</v>
      </c>
      <c r="EU9" s="166" t="s">
        <v>758</v>
      </c>
      <c r="EV9" s="167" t="s">
        <v>760</v>
      </c>
      <c r="EW9" s="167" t="s">
        <v>375</v>
      </c>
      <c r="EX9" s="167" t="s">
        <v>376</v>
      </c>
      <c r="EY9" s="167" t="s">
        <v>377</v>
      </c>
      <c r="EZ9" s="168" t="s">
        <v>378</v>
      </c>
      <c r="FA9" s="165" t="s">
        <v>374</v>
      </c>
      <c r="FB9" s="166" t="s">
        <v>332</v>
      </c>
      <c r="FC9" s="166" t="s">
        <v>333</v>
      </c>
      <c r="FD9" s="166" t="s">
        <v>758</v>
      </c>
      <c r="FE9" s="167" t="s">
        <v>760</v>
      </c>
      <c r="FF9" s="167" t="s">
        <v>375</v>
      </c>
      <c r="FG9" s="167" t="s">
        <v>376</v>
      </c>
      <c r="FH9" s="167" t="s">
        <v>377</v>
      </c>
      <c r="FI9" s="168" t="s">
        <v>378</v>
      </c>
      <c r="FJ9" s="165" t="s">
        <v>374</v>
      </c>
      <c r="FK9" s="166" t="s">
        <v>332</v>
      </c>
      <c r="FL9" s="166" t="s">
        <v>333</v>
      </c>
      <c r="FM9" s="166" t="s">
        <v>758</v>
      </c>
      <c r="FN9" s="167" t="s">
        <v>760</v>
      </c>
      <c r="FO9" s="167" t="s">
        <v>375</v>
      </c>
      <c r="FP9" s="167" t="s">
        <v>376</v>
      </c>
      <c r="FQ9" s="167" t="s">
        <v>377</v>
      </c>
      <c r="FR9" s="168" t="s">
        <v>378</v>
      </c>
      <c r="FS9" s="125" t="s">
        <v>380</v>
      </c>
      <c r="FT9" s="125" t="s">
        <v>374</v>
      </c>
      <c r="FU9" s="125" t="s">
        <v>295</v>
      </c>
      <c r="FV9" s="125" t="s">
        <v>296</v>
      </c>
      <c r="FW9" s="125" t="s">
        <v>297</v>
      </c>
      <c r="FX9" s="125" t="s">
        <v>328</v>
      </c>
      <c r="FY9" s="125" t="s">
        <v>298</v>
      </c>
      <c r="FZ9" s="125" t="s">
        <v>376</v>
      </c>
      <c r="GA9" s="126" t="s">
        <v>379</v>
      </c>
      <c r="GB9" s="126" t="s">
        <v>295</v>
      </c>
      <c r="GC9" s="126" t="s">
        <v>329</v>
      </c>
      <c r="GD9" s="126" t="s">
        <v>330</v>
      </c>
      <c r="GE9" s="126" t="s">
        <v>331</v>
      </c>
      <c r="GF9" s="127" t="s">
        <v>380</v>
      </c>
      <c r="GG9" s="127" t="s">
        <v>374</v>
      </c>
      <c r="GH9" s="127" t="s">
        <v>295</v>
      </c>
      <c r="GI9" s="127" t="s">
        <v>296</v>
      </c>
      <c r="GJ9" s="127" t="s">
        <v>297</v>
      </c>
      <c r="GK9" s="127" t="s">
        <v>328</v>
      </c>
      <c r="GL9" s="127" t="s">
        <v>298</v>
      </c>
      <c r="GM9" s="127" t="s">
        <v>376</v>
      </c>
      <c r="GN9" s="128" t="s">
        <v>379</v>
      </c>
      <c r="GO9" s="128" t="s">
        <v>295</v>
      </c>
      <c r="GP9" s="128" t="s">
        <v>329</v>
      </c>
      <c r="GQ9" s="128" t="s">
        <v>330</v>
      </c>
      <c r="GR9" s="128" t="s">
        <v>331</v>
      </c>
      <c r="GS9" s="129" t="s">
        <v>380</v>
      </c>
      <c r="GT9" s="129" t="s">
        <v>374</v>
      </c>
      <c r="GU9" s="129" t="s">
        <v>295</v>
      </c>
      <c r="GV9" s="129" t="s">
        <v>296</v>
      </c>
      <c r="GW9" s="129" t="s">
        <v>297</v>
      </c>
      <c r="GX9" s="129" t="s">
        <v>328</v>
      </c>
      <c r="GY9" s="129" t="s">
        <v>298</v>
      </c>
      <c r="GZ9" s="129" t="s">
        <v>376</v>
      </c>
      <c r="HA9" s="130" t="s">
        <v>379</v>
      </c>
      <c r="HB9" s="130" t="s">
        <v>295</v>
      </c>
      <c r="HC9" s="130" t="s">
        <v>329</v>
      </c>
      <c r="HD9" s="130" t="s">
        <v>330</v>
      </c>
      <c r="HE9" s="130" t="s">
        <v>331</v>
      </c>
    </row>
    <row r="10" spans="1:213" ht="117" thickTop="1" x14ac:dyDescent="0.2">
      <c r="A10" s="273">
        <v>1</v>
      </c>
      <c r="B10" s="276" t="s">
        <v>172</v>
      </c>
      <c r="C10" s="279" t="str">
        <f>VLOOKUP(B10,FORMULAS!$A$30:$B$52,2,0)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10" s="279" t="str">
        <f>VLOOKUP(B10,FORMULAS!$A$30:$C$46,3,0)</f>
        <v>Director de Mejoramiento de Barrios</v>
      </c>
      <c r="E10" s="276" t="s">
        <v>112</v>
      </c>
      <c r="F10" s="289" t="s">
        <v>385</v>
      </c>
      <c r="G10" s="289" t="s">
        <v>386</v>
      </c>
      <c r="H10" s="290" t="s">
        <v>387</v>
      </c>
      <c r="I10" s="276" t="s">
        <v>259</v>
      </c>
      <c r="J10" s="282">
        <v>90</v>
      </c>
      <c r="K10" s="258" t="str">
        <f>+IF(L10=FORMULAS!$N$2,FORMULAS!$O$2,IF('208-PLA-Ft-78 Mapa Gestión'!L10:L15=FORMULAS!$N$3,FORMULAS!$O$3,IF('208-PLA-Ft-78 Mapa Gestión'!L10:L15=FORMULAS!$N$4,FORMULAS!$O$4,IF('208-PLA-Ft-78 Mapa Gestión'!L10:L15=FORMULAS!$N$5,FORMULAS!$O$5,IF('208-PLA-Ft-78 Mapa Gestión'!L10:L15=FORMULAS!$N$6,FORMULAS!$O$6)))))</f>
        <v>Media</v>
      </c>
      <c r="L10" s="261">
        <f>+IF(J10&lt;=FORMULAS!$M$2,FORMULAS!$N$2,IF('208-PLA-Ft-78 Mapa Gestión'!J10&lt;=FORMULAS!$M$3,FORMULAS!$N$3,IF('208-PLA-Ft-78 Mapa Gestión'!J10&lt;=FORMULAS!$M$4,FORMULAS!$N$4,IF('208-PLA-Ft-78 Mapa Gestión'!J10&lt;=FORMULAS!$M$5,FORMULAS!$N$5,FORMULAS!$N$6))))</f>
        <v>0.6</v>
      </c>
      <c r="M10" s="264" t="s">
        <v>86</v>
      </c>
      <c r="N10" s="258" t="str">
        <f>+IF(M10=FORMULAS!$H$2,FORMULAS!$I$2,IF('208-PLA-Ft-78 Mapa Gestión'!M10:M15=FORMULAS!$H$3,FORMULAS!$I$3,IF('208-PLA-Ft-78 Mapa Gestión'!M10:M15=FORMULAS!$H$4,FORMULAS!$I$4,IF('208-PLA-Ft-78 Mapa Gestión'!M10:M15=FORMULAS!$H$5,FORMULAS!$I$5,IF('208-PLA-Ft-78 Mapa Gestión'!M10:M15=FORMULAS!$H$6,FORMULAS!$I$6,IF('208-PLA-Ft-78 Mapa Gestión'!M10:M15=FORMULAS!$H$7,FORMULAS!$I$7,IF('208-PLA-Ft-78 Mapa Gestión'!M10:M15=FORMULAS!$H$8,FORMULAS!$I$8,IF('208-PLA-Ft-78 Mapa Gestión'!M10:M15=FORMULAS!$H$9,FORMULAS!$I$9,IF('208-PLA-Ft-78 Mapa Gestión'!M10:M15=FORMULAS!$H$10,FORMULAS!$I$10,IF('208-PLA-Ft-78 Mapa Gestión'!M10:M15=FORMULAS!$H$11,FORMULAS!$I$11))))))))))</f>
        <v>Mayor</v>
      </c>
      <c r="O10" s="267">
        <f>VLOOKUP(N10,FORMULAS!$I$1:$J$6,2,0)</f>
        <v>0.8</v>
      </c>
      <c r="P10" s="267" t="str">
        <f>CONCATENATE(N10,K10)</f>
        <v>MayorMedia</v>
      </c>
      <c r="Q10" s="270" t="str">
        <f>VLOOKUP(P10,FORMULAS!$K$17:$L$42,2,0)</f>
        <v>Alto</v>
      </c>
      <c r="R10" s="173">
        <v>1</v>
      </c>
      <c r="S10" s="174" t="s">
        <v>478</v>
      </c>
      <c r="T10" s="203" t="str">
        <f>VLOOKUP(U10,FORMULAS!$A$15:$B$18,2,0)</f>
        <v>Probabilidad</v>
      </c>
      <c r="U10" s="54" t="s">
        <v>13</v>
      </c>
      <c r="V10" s="55">
        <f>+IF(U10='Tabla Valoración controles'!$D$4,'Tabla Valoración controles'!$F$4,IF('208-PLA-Ft-78 Mapa Gestión'!U10='Tabla Valoración controles'!$D$5,'Tabla Valoración controles'!$F$5,IF(U10=FORMULAS!$A$10,0,'Tabla Valoración controles'!$F$6)))</f>
        <v>0.25</v>
      </c>
      <c r="W10" s="54" t="s">
        <v>8</v>
      </c>
      <c r="X10" s="56">
        <f>+IF(W10='Tabla Valoración controles'!$D$7,'Tabla Valoración controles'!$F$7,IF(U10=FORMULAS!$A$10,0,'Tabla Valoración controles'!$F$8))</f>
        <v>0.15</v>
      </c>
      <c r="Y10" s="54" t="s">
        <v>18</v>
      </c>
      <c r="Z10" s="55">
        <f>+IF(Y10='Tabla Valoración controles'!$D$9,'Tabla Valoración controles'!$F$9,'Tabla Valoración controles'!$F$10)</f>
        <v>0</v>
      </c>
      <c r="AA10" s="54" t="s">
        <v>21</v>
      </c>
      <c r="AB10" s="55">
        <f>+IF(AA10='Tabla Valoración controles'!$D$11,'Tabla Valoración controles'!$F$11,'Tabla Valoración controles'!$F$12)</f>
        <v>0</v>
      </c>
      <c r="AC10" s="54" t="s">
        <v>100</v>
      </c>
      <c r="AD10" s="55">
        <f>+IF(AC10='Tabla Valoración controles'!$D$13,'Tabla Valoración controles'!$F$13,'Tabla Valoración controles'!$F$14)</f>
        <v>0</v>
      </c>
      <c r="AE10" s="99">
        <f t="shared" ref="AE10:AE73" si="0">+V10+X10+Z10</f>
        <v>0.4</v>
      </c>
      <c r="AF10" s="99">
        <f>+IF(T10=FORMULAS!$A$8,'208-PLA-Ft-78 Mapa Gestión'!AE10*'208-PLA-Ft-78 Mapa Gestión'!L10:L15,'208-PLA-Ft-78 Mapa Gestión'!AE10*'208-PLA-Ft-78 Mapa Gestión'!O10:O15)</f>
        <v>0.24</v>
      </c>
      <c r="AG10" s="99">
        <f>+IF(T10=FORMULAS!$A$8,'208-PLA-Ft-78 Mapa Gestión'!L10:L15-'208-PLA-Ft-78 Mapa Gestión'!AF10,0)</f>
        <v>0.36</v>
      </c>
      <c r="AH10" s="54" t="s">
        <v>349</v>
      </c>
      <c r="AI10" s="50">
        <f>+IF(AH10=CONTROLES!$C$50,CONTROLES!$D$50,CONTROLES!$D$51)</f>
        <v>15</v>
      </c>
      <c r="AJ10" s="182" t="s">
        <v>355</v>
      </c>
      <c r="AK10" s="182">
        <f>+IF(AJ10=CONTROLES!$C$52,CONTROLES!$D$52,CONTROLES!$D$53)</f>
        <v>15</v>
      </c>
      <c r="AL10" s="182" t="s">
        <v>358</v>
      </c>
      <c r="AM10" s="182">
        <f>+IF(AL10=CONTROLES!$C$54,CONTROLES!$D$54,CONTROLES!$D$55)</f>
        <v>15</v>
      </c>
      <c r="AN10" s="183" t="str">
        <f>+U10</f>
        <v>Preventivo</v>
      </c>
      <c r="AO10" s="183" t="str">
        <f>+IF(AN10=CONTROLES!$F$54,CONTROLES!$G$54,CONTROLES!$G$55)</f>
        <v>Prevenir</v>
      </c>
      <c r="AP10" s="182">
        <f>+IF(AO10=CONTROLES!$C$56,CONTROLES!$D$56,IF(AO10=CONTROLES!$C$57,CONTROLES!$D$57,CONTROLES!$D$58))</f>
        <v>15</v>
      </c>
      <c r="AQ10" s="182" t="s">
        <v>365</v>
      </c>
      <c r="AR10" s="182">
        <f>+IF(AQ10=CONTROLES!$C$59,CONTROLES!$D$59,CONTROLES!$D$60)</f>
        <v>15</v>
      </c>
      <c r="AS10" s="182" t="s">
        <v>368</v>
      </c>
      <c r="AT10" s="182">
        <f>+IF(AS10=CONTROLES!$C$61,CONTROLES!$D$61,CONTROLES!$D$62)</f>
        <v>15</v>
      </c>
      <c r="AU10" s="182" t="s">
        <v>371</v>
      </c>
      <c r="AV10" s="50">
        <f>+IF(AU10=CONTROLES!$C$63,CONTROLES!$D$63,IF(AU10=CONTROLES!$C$64,CONTROLES!$D$64,CONTROLES!$D$65))</f>
        <v>10</v>
      </c>
      <c r="AW10" s="50">
        <f t="shared" ref="AW10:AW73" si="1">+AI10+AK10+AM10+AP10+AR10+AT10+AV10</f>
        <v>100</v>
      </c>
      <c r="AX10" s="50" t="str">
        <f>IF(ISERROR(AW10)=TRUE,"",IF(AND(AW10&lt;=85),"Débil",IF(AND(AW10&gt;=85.01,AW10&lt;=95),"Moderado",IF(AND(AW10&gt;=95.1,AW10&lt;=100),"Fuerte",""))))</f>
        <v>Fuerte</v>
      </c>
      <c r="AY10" s="253">
        <f>+AG15</f>
        <v>0.252</v>
      </c>
      <c r="AZ10" s="253" t="str">
        <f>+IF(AY10&lt;=FORMULAS!$N$2,FORMULAS!$O$2,IF(AY10&lt;=FORMULAS!$N$3,FORMULAS!$O$3,IF(AY10&lt;=FORMULAS!$N$4,FORMULAS!$O$4,IF(AY10&lt;=FORMULAS!$N$5,FORMULAS!$O$5,FORMULAS!O6))))</f>
        <v>Baja</v>
      </c>
      <c r="BA10" s="253" t="str">
        <f>+IF(T10=FORMULAS!$A$9,AG15,'208-PLA-Ft-78 Mapa Gestión'!N10:N15)</f>
        <v>Mayor</v>
      </c>
      <c r="BB10" s="253">
        <f>+IF(T10=FORMULAS!B9,'208-PLA-Ft-78 Mapa Gestión'!AG15,'208-PLA-Ft-78 Mapa Gestión'!O10:O15)</f>
        <v>0.8</v>
      </c>
      <c r="BC10" s="255" t="str">
        <f>CONCATENATE(BA10,AZ10)</f>
        <v>MayorBaja</v>
      </c>
      <c r="BD10" s="270" t="str">
        <f>VLOOKUP(BC10,FORMULAS!$K$17:$L$42,2,0)</f>
        <v>Alto</v>
      </c>
      <c r="BE10" s="245" t="s">
        <v>163</v>
      </c>
      <c r="BF10" s="137" t="s">
        <v>535</v>
      </c>
      <c r="BG10" s="137" t="s">
        <v>536</v>
      </c>
      <c r="BH10" s="189" t="s">
        <v>325</v>
      </c>
      <c r="BI10" s="139">
        <v>44958</v>
      </c>
      <c r="BJ10" s="139">
        <v>45168</v>
      </c>
      <c r="BK10" s="137" t="s">
        <v>611</v>
      </c>
      <c r="BL10" s="137" t="s">
        <v>612</v>
      </c>
      <c r="BM10" s="190" t="s">
        <v>236</v>
      </c>
      <c r="BN10" s="244" t="s">
        <v>613</v>
      </c>
      <c r="BO10" s="158"/>
      <c r="BP10" s="159"/>
      <c r="BQ10" s="159"/>
      <c r="BR10" s="160"/>
      <c r="BS10" s="160"/>
      <c r="BT10" s="160"/>
      <c r="BU10" s="160"/>
      <c r="BV10" s="160"/>
      <c r="BW10" s="160"/>
      <c r="BX10" s="131"/>
      <c r="BY10" s="132"/>
      <c r="BZ10" s="132"/>
      <c r="CA10" s="133"/>
      <c r="CB10" s="133"/>
      <c r="CC10" s="133"/>
      <c r="CD10" s="133"/>
      <c r="CE10" s="133"/>
      <c r="CF10" s="133"/>
      <c r="CG10" s="131"/>
      <c r="CH10" s="132"/>
      <c r="CI10" s="132"/>
      <c r="CJ10" s="133"/>
      <c r="CK10" s="133"/>
      <c r="CL10" s="133"/>
      <c r="CM10" s="133"/>
      <c r="CN10" s="133"/>
      <c r="CO10" s="133"/>
      <c r="CP10" s="131"/>
      <c r="CQ10" s="132"/>
      <c r="CR10" s="132"/>
      <c r="CS10" s="133"/>
      <c r="CT10" s="133"/>
      <c r="CU10" s="133"/>
      <c r="CV10" s="133"/>
      <c r="CW10" s="133"/>
      <c r="CX10" s="133"/>
      <c r="CY10" s="131"/>
      <c r="CZ10" s="132"/>
      <c r="DA10" s="132"/>
      <c r="DB10" s="133"/>
      <c r="DC10" s="133"/>
      <c r="DD10" s="133"/>
      <c r="DE10" s="133"/>
      <c r="DF10" s="133"/>
      <c r="DG10" s="133"/>
      <c r="DH10" s="131"/>
      <c r="DI10" s="132"/>
      <c r="DJ10" s="132"/>
      <c r="DK10" s="133"/>
      <c r="DL10" s="133"/>
      <c r="DM10" s="133"/>
      <c r="DN10" s="133"/>
      <c r="DO10" s="133"/>
      <c r="DP10" s="133"/>
      <c r="DQ10" s="131"/>
      <c r="DR10" s="132"/>
      <c r="DS10" s="132"/>
      <c r="DT10" s="133"/>
      <c r="DU10" s="133"/>
      <c r="DV10" s="133"/>
      <c r="DW10" s="133"/>
      <c r="DX10" s="133"/>
      <c r="DY10" s="133"/>
      <c r="DZ10" s="131"/>
      <c r="EA10" s="132"/>
      <c r="EB10" s="132"/>
      <c r="EC10" s="133"/>
      <c r="ED10" s="133"/>
      <c r="EE10" s="133"/>
      <c r="EF10" s="133"/>
      <c r="EG10" s="133"/>
      <c r="EH10" s="133"/>
      <c r="EI10" s="158"/>
      <c r="EJ10" s="159"/>
      <c r="EK10" s="159"/>
      <c r="EL10" s="160"/>
      <c r="EM10" s="160"/>
      <c r="EN10" s="160"/>
      <c r="EO10" s="160"/>
      <c r="EP10" s="160"/>
      <c r="EQ10" s="160"/>
      <c r="ER10" s="131"/>
      <c r="ES10" s="132"/>
      <c r="ET10" s="132"/>
      <c r="EU10" s="133"/>
      <c r="EV10" s="133"/>
      <c r="EW10" s="133"/>
      <c r="EX10" s="133"/>
      <c r="EY10" s="133"/>
      <c r="EZ10" s="133"/>
      <c r="FA10" s="131"/>
      <c r="FB10" s="132"/>
      <c r="FC10" s="132"/>
      <c r="FD10" s="133"/>
      <c r="FE10" s="133"/>
      <c r="FF10" s="133"/>
      <c r="FG10" s="133"/>
      <c r="FH10" s="133"/>
      <c r="FI10" s="133"/>
      <c r="FJ10" s="131"/>
      <c r="FK10" s="132"/>
      <c r="FL10" s="132"/>
      <c r="FM10" s="133"/>
      <c r="FN10" s="133"/>
      <c r="FO10" s="133"/>
      <c r="FP10" s="133"/>
      <c r="FQ10" s="133"/>
      <c r="FR10" s="133"/>
      <c r="FS10" s="133"/>
      <c r="FT10" s="131"/>
      <c r="FU10" s="134"/>
      <c r="FV10" s="134"/>
      <c r="FW10" s="134"/>
      <c r="FX10" s="135"/>
      <c r="FY10" s="134"/>
      <c r="FZ10" s="133"/>
      <c r="GA10" s="133"/>
      <c r="GB10" s="134"/>
      <c r="GC10" s="134"/>
      <c r="GD10" s="134"/>
      <c r="GE10" s="134"/>
      <c r="GF10" s="134"/>
      <c r="GG10" s="131"/>
      <c r="GH10" s="134"/>
      <c r="GI10" s="134"/>
      <c r="GJ10" s="134"/>
      <c r="GK10" s="135"/>
      <c r="GL10" s="134"/>
      <c r="GM10" s="133"/>
      <c r="GN10" s="133"/>
      <c r="GO10" s="134"/>
      <c r="GP10" s="134"/>
      <c r="GQ10" s="134"/>
      <c r="GR10" s="134"/>
      <c r="GS10" s="134"/>
      <c r="GT10" s="131"/>
      <c r="GU10" s="134"/>
      <c r="GV10" s="134"/>
      <c r="GW10" s="134"/>
      <c r="GX10" s="135"/>
      <c r="GY10" s="134"/>
      <c r="GZ10" s="133"/>
      <c r="HA10" s="133"/>
      <c r="HB10" s="134"/>
      <c r="HC10" s="134"/>
      <c r="HD10" s="134"/>
      <c r="HE10" s="134"/>
    </row>
    <row r="11" spans="1:213" ht="132.75" customHeight="1" x14ac:dyDescent="0.2">
      <c r="A11" s="274"/>
      <c r="B11" s="277"/>
      <c r="C11" s="280"/>
      <c r="D11" s="280"/>
      <c r="E11" s="277"/>
      <c r="F11" s="289"/>
      <c r="G11" s="289"/>
      <c r="H11" s="290"/>
      <c r="I11" s="277"/>
      <c r="J11" s="282"/>
      <c r="K11" s="259"/>
      <c r="L11" s="262"/>
      <c r="M11" s="265"/>
      <c r="N11" s="259"/>
      <c r="O11" s="268"/>
      <c r="P11" s="268"/>
      <c r="Q11" s="271"/>
      <c r="R11" s="173">
        <v>2</v>
      </c>
      <c r="S11" s="174" t="s">
        <v>479</v>
      </c>
      <c r="T11" s="203" t="str">
        <f>VLOOKUP(U11,FORMULAS!$A$15:$B$18,2,0)</f>
        <v>Probabilidad</v>
      </c>
      <c r="U11" s="54" t="s">
        <v>14</v>
      </c>
      <c r="V11" s="55">
        <f>+IF(U11='Tabla Valoración controles'!$D$4,'Tabla Valoración controles'!$F$4,IF('208-PLA-Ft-78 Mapa Gestión'!U11='Tabla Valoración controles'!$D$5,'Tabla Valoración controles'!$F$5,IF(U11=FORMULAS!$A$10,0,'Tabla Valoración controles'!$F$6)))</f>
        <v>0.15</v>
      </c>
      <c r="W11" s="54" t="s">
        <v>8</v>
      </c>
      <c r="X11" s="56">
        <f>+IF(W11='Tabla Valoración controles'!$D$7,'Tabla Valoración controles'!$F$7,IF(U11=FORMULAS!$A$10,0,'Tabla Valoración controles'!$F$8))</f>
        <v>0.15</v>
      </c>
      <c r="Y11" s="54" t="s">
        <v>19</v>
      </c>
      <c r="Z11" s="55">
        <f>+IF(Y11='Tabla Valoración controles'!$D$9,'Tabla Valoración controles'!$F$9,'Tabla Valoración controles'!$F$10)</f>
        <v>0</v>
      </c>
      <c r="AA11" s="54" t="s">
        <v>21</v>
      </c>
      <c r="AB11" s="55">
        <f>+IF(AA11='Tabla Valoración controles'!$D$9,'Tabla Valoración controles'!$F$9,IF(W11=FORMULAS!$A$10,0,'Tabla Valoración controles'!$F$10))</f>
        <v>0</v>
      </c>
      <c r="AC11" s="54" t="s">
        <v>100</v>
      </c>
      <c r="AD11" s="55">
        <f>+IF(AC11='Tabla Valoración controles'!$D$13,'Tabla Valoración controles'!$F$13,'Tabla Valoración controles'!$F$14)</f>
        <v>0</v>
      </c>
      <c r="AE11" s="99">
        <f t="shared" si="0"/>
        <v>0.3</v>
      </c>
      <c r="AF11" s="99">
        <f>+AE11*AG10</f>
        <v>0.108</v>
      </c>
      <c r="AG11" s="99">
        <f>+AG10-AF11</f>
        <v>0.252</v>
      </c>
      <c r="AH11" s="54" t="s">
        <v>349</v>
      </c>
      <c r="AI11" s="50">
        <f>+IF(AH11=CONTROLES!$C$50,CONTROLES!$D$50,CONTROLES!$D$51)</f>
        <v>15</v>
      </c>
      <c r="AJ11" s="182" t="s">
        <v>355</v>
      </c>
      <c r="AK11" s="182">
        <f>+IF(AJ11=CONTROLES!$C$52,CONTROLES!$D$52,CONTROLES!$D$53)</f>
        <v>15</v>
      </c>
      <c r="AL11" s="182" t="s">
        <v>358</v>
      </c>
      <c r="AM11" s="182">
        <f>+IF(AL11=CONTROLES!$C$54,CONTROLES!$D$54,CONTROLES!$D$55)</f>
        <v>15</v>
      </c>
      <c r="AN11" s="183" t="str">
        <f t="shared" ref="AN11:AN74" si="2">+U11</f>
        <v>Detectivo</v>
      </c>
      <c r="AO11" s="183" t="str">
        <f>+IF(AN11=CONTROLES!$F$54,CONTROLES!$G$54,CONTROLES!$G$55)</f>
        <v>Detectar</v>
      </c>
      <c r="AP11" s="182">
        <f>+IF(AO11=CONTROLES!$C$56,CONTROLES!$D$56,IF(AO11=CONTROLES!$C$57,CONTROLES!$D$57,CONTROLES!$D$58))</f>
        <v>10</v>
      </c>
      <c r="AQ11" s="182" t="s">
        <v>365</v>
      </c>
      <c r="AR11" s="182">
        <f>+IF(AQ11=CONTROLES!$C$59,CONTROLES!$D$59,CONTROLES!$D$60)</f>
        <v>15</v>
      </c>
      <c r="AS11" s="182" t="s">
        <v>368</v>
      </c>
      <c r="AT11" s="182">
        <f>+IF(AS11=CONTROLES!$C$61,CONTROLES!$D$61,CONTROLES!$D$62)</f>
        <v>15</v>
      </c>
      <c r="AU11" s="182" t="s">
        <v>371</v>
      </c>
      <c r="AV11" s="50">
        <f>+IF(AU11=CONTROLES!$C$63,CONTROLES!$D$63,IF(AU11=CONTROLES!$C$64,CONTROLES!$D$64,CONTROLES!$D$65))</f>
        <v>10</v>
      </c>
      <c r="AW11" s="50">
        <f t="shared" si="1"/>
        <v>95</v>
      </c>
      <c r="AX11" s="50" t="str">
        <f t="shared" ref="AX11:AX74" si="3">IF(ISERROR(AW11)=TRUE,"",IF(AND(AW11&lt;=85),"Débil",IF(AND(AW11&gt;=85.01,AW11&lt;=95),"Moderado",IF(AND(AW11&gt;=95.1,AW11&lt;=100),"Fuerte",""))))</f>
        <v>Moderado</v>
      </c>
      <c r="AY11" s="254"/>
      <c r="AZ11" s="254"/>
      <c r="BA11" s="254"/>
      <c r="BB11" s="254"/>
      <c r="BC11" s="255"/>
      <c r="BD11" s="271"/>
      <c r="BE11" s="246"/>
      <c r="BF11" s="132" t="s">
        <v>537</v>
      </c>
      <c r="BG11" s="137" t="s">
        <v>536</v>
      </c>
      <c r="BH11" s="189" t="s">
        <v>320</v>
      </c>
      <c r="BI11" s="191">
        <v>44949</v>
      </c>
      <c r="BJ11" s="139">
        <v>45290</v>
      </c>
      <c r="BK11" s="137" t="s">
        <v>614</v>
      </c>
      <c r="BL11" s="137" t="s">
        <v>615</v>
      </c>
      <c r="BM11" s="190" t="s">
        <v>236</v>
      </c>
      <c r="BN11" s="244"/>
      <c r="BO11" s="131"/>
      <c r="BP11" s="133"/>
      <c r="BQ11" s="133"/>
      <c r="BR11" s="132"/>
      <c r="BS11" s="136"/>
      <c r="BT11" s="136"/>
      <c r="BU11" s="136"/>
      <c r="BV11" s="136"/>
      <c r="BW11" s="136"/>
      <c r="BX11" s="131"/>
      <c r="BY11" s="133"/>
      <c r="BZ11" s="133"/>
      <c r="CA11" s="132"/>
      <c r="CB11" s="136"/>
      <c r="CC11" s="136"/>
      <c r="CD11" s="136"/>
      <c r="CE11" s="136"/>
      <c r="CF11" s="136"/>
      <c r="CG11" s="131"/>
      <c r="CH11" s="133"/>
      <c r="CI11" s="133"/>
      <c r="CJ11" s="132"/>
      <c r="CK11" s="136"/>
      <c r="CL11" s="136"/>
      <c r="CM11" s="136"/>
      <c r="CN11" s="136"/>
      <c r="CO11" s="136"/>
      <c r="CP11" s="131"/>
      <c r="CQ11" s="133"/>
      <c r="CR11" s="133"/>
      <c r="CS11" s="132"/>
      <c r="CT11" s="136"/>
      <c r="CU11" s="136"/>
      <c r="CV11" s="136"/>
      <c r="CW11" s="136"/>
      <c r="CX11" s="136"/>
      <c r="CY11" s="131"/>
      <c r="CZ11" s="133"/>
      <c r="DA11" s="133"/>
      <c r="DB11" s="132"/>
      <c r="DC11" s="136"/>
      <c r="DD11" s="136"/>
      <c r="DE11" s="136"/>
      <c r="DF11" s="136"/>
      <c r="DG11" s="136"/>
      <c r="DH11" s="131"/>
      <c r="DI11" s="133"/>
      <c r="DJ11" s="133"/>
      <c r="DK11" s="132"/>
      <c r="DL11" s="136"/>
      <c r="DM11" s="136"/>
      <c r="DN11" s="136"/>
      <c r="DO11" s="136"/>
      <c r="DP11" s="136"/>
      <c r="DQ11" s="131"/>
      <c r="DR11" s="133"/>
      <c r="DS11" s="133"/>
      <c r="DT11" s="132"/>
      <c r="DU11" s="136"/>
      <c r="DV11" s="136"/>
      <c r="DW11" s="136"/>
      <c r="DX11" s="136"/>
      <c r="DY11" s="136"/>
      <c r="DZ11" s="131"/>
      <c r="EA11" s="133"/>
      <c r="EB11" s="133"/>
      <c r="EC11" s="132"/>
      <c r="ED11" s="136"/>
      <c r="EE11" s="136"/>
      <c r="EF11" s="136"/>
      <c r="EG11" s="136"/>
      <c r="EH11" s="136"/>
      <c r="EI11" s="131"/>
      <c r="EJ11" s="133"/>
      <c r="EK11" s="133"/>
      <c r="EL11" s="132"/>
      <c r="EM11" s="136"/>
      <c r="EN11" s="136"/>
      <c r="EO11" s="136"/>
      <c r="EP11" s="136"/>
      <c r="EQ11" s="136"/>
      <c r="ER11" s="131"/>
      <c r="ES11" s="133"/>
      <c r="ET11" s="133"/>
      <c r="EU11" s="132"/>
      <c r="EV11" s="136"/>
      <c r="EW11" s="136"/>
      <c r="EX11" s="136"/>
      <c r="EY11" s="136"/>
      <c r="EZ11" s="136"/>
      <c r="FA11" s="131"/>
      <c r="FB11" s="133"/>
      <c r="FC11" s="133"/>
      <c r="FD11" s="132"/>
      <c r="FE11" s="136"/>
      <c r="FF11" s="136"/>
      <c r="FG11" s="136"/>
      <c r="FH11" s="136"/>
      <c r="FI11" s="136"/>
      <c r="FJ11" s="131"/>
      <c r="FK11" s="133"/>
      <c r="FL11" s="133"/>
      <c r="FM11" s="132"/>
      <c r="FN11" s="136"/>
      <c r="FO11" s="136"/>
      <c r="FP11" s="136"/>
      <c r="FQ11" s="136"/>
      <c r="FR11" s="136"/>
      <c r="FS11" s="136"/>
      <c r="FT11" s="131"/>
      <c r="FU11" s="134"/>
      <c r="FV11" s="134"/>
      <c r="FW11" s="134"/>
      <c r="FX11" s="135"/>
      <c r="FY11" s="134"/>
      <c r="FZ11" s="136"/>
      <c r="GA11" s="136"/>
      <c r="GB11" s="134"/>
      <c r="GC11" s="134"/>
      <c r="GD11" s="134"/>
      <c r="GE11" s="134"/>
      <c r="GF11" s="134"/>
      <c r="GG11" s="131"/>
      <c r="GH11" s="134"/>
      <c r="GI11" s="134"/>
      <c r="GJ11" s="134"/>
      <c r="GK11" s="135"/>
      <c r="GL11" s="134"/>
      <c r="GM11" s="136"/>
      <c r="GN11" s="136"/>
      <c r="GO11" s="134"/>
      <c r="GP11" s="134"/>
      <c r="GQ11" s="134"/>
      <c r="GR11" s="134"/>
      <c r="GS11" s="134"/>
      <c r="GT11" s="131"/>
      <c r="GU11" s="134"/>
      <c r="GV11" s="134"/>
      <c r="GW11" s="134"/>
      <c r="GX11" s="135"/>
      <c r="GY11" s="134"/>
      <c r="GZ11" s="136"/>
      <c r="HA11" s="136"/>
      <c r="HB11" s="134"/>
      <c r="HC11" s="134"/>
      <c r="HD11" s="134"/>
      <c r="HE11" s="134"/>
    </row>
    <row r="12" spans="1:213" ht="57" x14ac:dyDescent="0.2">
      <c r="A12" s="274"/>
      <c r="B12" s="277"/>
      <c r="C12" s="280"/>
      <c r="D12" s="280"/>
      <c r="E12" s="277"/>
      <c r="F12" s="289"/>
      <c r="G12" s="289"/>
      <c r="H12" s="290"/>
      <c r="I12" s="277"/>
      <c r="J12" s="282"/>
      <c r="K12" s="259"/>
      <c r="L12" s="262"/>
      <c r="M12" s="265"/>
      <c r="N12" s="259"/>
      <c r="O12" s="268"/>
      <c r="P12" s="268"/>
      <c r="Q12" s="271"/>
      <c r="R12" s="173"/>
      <c r="S12" s="174"/>
      <c r="T12" s="203">
        <f>VLOOKUP(U12,FORMULAS!$A$15:$B$18,2,0)</f>
        <v>0</v>
      </c>
      <c r="U12" s="54" t="s">
        <v>157</v>
      </c>
      <c r="V12" s="55">
        <f>+IF(U12='Tabla Valoración controles'!$D$4,'Tabla Valoración controles'!$F$4,IF('208-PLA-Ft-78 Mapa Gestión'!U12='Tabla Valoración controles'!$D$5,'Tabla Valoración controles'!$F$5,IF(U12=FORMULAS!$A$10,0,'Tabla Valoración controles'!$F$6)))</f>
        <v>0</v>
      </c>
      <c r="W12" s="54"/>
      <c r="X12" s="56">
        <f>+IF(W12='Tabla Valoración controles'!$D$7,'Tabla Valoración controles'!$F$7,IF(U12=FORMULAS!$A$10,0,'Tabla Valoración controles'!$F$8))</f>
        <v>0</v>
      </c>
      <c r="Y12" s="54"/>
      <c r="Z12" s="55">
        <f>+IF(Y12='Tabla Valoración controles'!$D$9,'Tabla Valoración controles'!$F$9,IF(U12=FORMULAS!$A$10,0,'Tabla Valoración controles'!$F$10))</f>
        <v>0</v>
      </c>
      <c r="AA12" s="54"/>
      <c r="AB12" s="55">
        <f>+IF(AA12='Tabla Valoración controles'!$D$9,'Tabla Valoración controles'!$F$9,IF(W12=FORMULAS!$A$10,0,'Tabla Valoración controles'!$F$10))</f>
        <v>0</v>
      </c>
      <c r="AC12" s="54"/>
      <c r="AD12" s="55">
        <f>+IF(AC12='Tabla Valoración controles'!$D$13,'Tabla Valoración controles'!$F$13,'Tabla Valoración controles'!$F$14)</f>
        <v>0</v>
      </c>
      <c r="AE12" s="99">
        <f t="shared" si="0"/>
        <v>0</v>
      </c>
      <c r="AF12" s="99">
        <f>+AF11*AE12</f>
        <v>0</v>
      </c>
      <c r="AG12" s="99">
        <f t="shared" ref="AG12:AG14" si="4">+AG11-AF12</f>
        <v>0.252</v>
      </c>
      <c r="AH12" s="54"/>
      <c r="AI12" s="50">
        <f>+IF(AH12=CONTROLES!$C$50,CONTROLES!$D$50,CONTROLES!$D$51)</f>
        <v>0</v>
      </c>
      <c r="AJ12" s="182"/>
      <c r="AK12" s="182">
        <f>+IF(AJ12=CONTROLES!$C$52,CONTROLES!$D$52,CONTROLES!$D$53)</f>
        <v>0</v>
      </c>
      <c r="AL12" s="182"/>
      <c r="AM12" s="182">
        <f>+IF(AL12=CONTROLES!$C$54,CONTROLES!$D$54,CONTROLES!$D$55)</f>
        <v>0</v>
      </c>
      <c r="AN12" s="183" t="str">
        <f t="shared" si="2"/>
        <v>Tipo Control</v>
      </c>
      <c r="AO12" s="183" t="str">
        <f>+IF(AN12=CONTROLES!$F$54,CONTROLES!$G$54,CONTROLES!$G$55)</f>
        <v>Detectar</v>
      </c>
      <c r="AP12" s="182">
        <f>+IF(AO12=CONTROLES!$C$56,CONTROLES!$D$56,IF(AO12=CONTROLES!$C$57,CONTROLES!$D$57,CONTROLES!$D$58))</f>
        <v>10</v>
      </c>
      <c r="AQ12" s="182"/>
      <c r="AR12" s="182">
        <f>+IF(AQ12=CONTROLES!$C$59,CONTROLES!$D$59,CONTROLES!$D$60)</f>
        <v>0</v>
      </c>
      <c r="AS12" s="182"/>
      <c r="AT12" s="182">
        <f>+IF(AS12=CONTROLES!$C$61,CONTROLES!$D$61,CONTROLES!$D$62)</f>
        <v>0</v>
      </c>
      <c r="AU12" s="182"/>
      <c r="AV12" s="50">
        <f>+IF(AU12=CONTROLES!$C$63,CONTROLES!$D$63,IF(AU12=CONTROLES!$C$64,CONTROLES!$D$64,CONTROLES!$D$65))</f>
        <v>0</v>
      </c>
      <c r="AW12" s="50">
        <f t="shared" si="1"/>
        <v>10</v>
      </c>
      <c r="AX12" s="50" t="str">
        <f t="shared" si="3"/>
        <v>Débil</v>
      </c>
      <c r="AY12" s="254"/>
      <c r="AZ12" s="254"/>
      <c r="BA12" s="254"/>
      <c r="BB12" s="254"/>
      <c r="BC12" s="255"/>
      <c r="BD12" s="271"/>
      <c r="BE12" s="246"/>
      <c r="BF12" s="137"/>
      <c r="BG12" s="137"/>
      <c r="BH12" s="189"/>
      <c r="BI12" s="192"/>
      <c r="BJ12" s="192"/>
      <c r="BK12" s="137"/>
      <c r="BL12" s="137"/>
      <c r="BM12" s="190" t="s">
        <v>234</v>
      </c>
      <c r="BN12" s="244"/>
      <c r="BO12" s="131"/>
      <c r="BP12" s="137"/>
      <c r="BQ12" s="137"/>
      <c r="BR12" s="137"/>
      <c r="BS12" s="135"/>
      <c r="BT12" s="135"/>
      <c r="BU12" s="135"/>
      <c r="BV12" s="135"/>
      <c r="BW12" s="135"/>
      <c r="BX12" s="131"/>
      <c r="BY12" s="137"/>
      <c r="BZ12" s="137"/>
      <c r="CA12" s="137"/>
      <c r="CB12" s="135"/>
      <c r="CC12" s="135"/>
      <c r="CD12" s="135"/>
      <c r="CE12" s="135"/>
      <c r="CF12" s="135"/>
      <c r="CG12" s="131"/>
      <c r="CH12" s="137"/>
      <c r="CI12" s="137"/>
      <c r="CJ12" s="137"/>
      <c r="CK12" s="135"/>
      <c r="CL12" s="135"/>
      <c r="CM12" s="135"/>
      <c r="CN12" s="135"/>
      <c r="CO12" s="135"/>
      <c r="CP12" s="131"/>
      <c r="CQ12" s="137"/>
      <c r="CR12" s="137"/>
      <c r="CS12" s="137"/>
      <c r="CT12" s="135"/>
      <c r="CU12" s="135"/>
      <c r="CV12" s="135"/>
      <c r="CW12" s="135"/>
      <c r="CX12" s="135"/>
      <c r="CY12" s="131"/>
      <c r="CZ12" s="137"/>
      <c r="DA12" s="137"/>
      <c r="DB12" s="137"/>
      <c r="DC12" s="135"/>
      <c r="DD12" s="135"/>
      <c r="DE12" s="135"/>
      <c r="DF12" s="135"/>
      <c r="DG12" s="135"/>
      <c r="DH12" s="131"/>
      <c r="DI12" s="137"/>
      <c r="DJ12" s="137"/>
      <c r="DK12" s="137"/>
      <c r="DL12" s="135"/>
      <c r="DM12" s="135"/>
      <c r="DN12" s="135"/>
      <c r="DO12" s="135"/>
      <c r="DP12" s="135"/>
      <c r="DQ12" s="131"/>
      <c r="DR12" s="137"/>
      <c r="DS12" s="137"/>
      <c r="DT12" s="137"/>
      <c r="DU12" s="135"/>
      <c r="DV12" s="135"/>
      <c r="DW12" s="135"/>
      <c r="DX12" s="135"/>
      <c r="DY12" s="135"/>
      <c r="DZ12" s="131"/>
      <c r="EA12" s="137"/>
      <c r="EB12" s="137"/>
      <c r="EC12" s="137"/>
      <c r="ED12" s="135"/>
      <c r="EE12" s="135"/>
      <c r="EF12" s="135"/>
      <c r="EG12" s="135"/>
      <c r="EH12" s="135"/>
      <c r="EI12" s="131"/>
      <c r="EJ12" s="137"/>
      <c r="EK12" s="137"/>
      <c r="EL12" s="137"/>
      <c r="EM12" s="135"/>
      <c r="EN12" s="135"/>
      <c r="EO12" s="135"/>
      <c r="EP12" s="135"/>
      <c r="EQ12" s="135"/>
      <c r="ER12" s="131"/>
      <c r="ES12" s="137"/>
      <c r="ET12" s="137"/>
      <c r="EU12" s="137"/>
      <c r="EV12" s="135"/>
      <c r="EW12" s="135"/>
      <c r="EX12" s="135"/>
      <c r="EY12" s="135"/>
      <c r="EZ12" s="135"/>
      <c r="FA12" s="131"/>
      <c r="FB12" s="137"/>
      <c r="FC12" s="137"/>
      <c r="FD12" s="137"/>
      <c r="FE12" s="135"/>
      <c r="FF12" s="135"/>
      <c r="FG12" s="135"/>
      <c r="FH12" s="135"/>
      <c r="FI12" s="135"/>
      <c r="FJ12" s="131"/>
      <c r="FK12" s="137"/>
      <c r="FL12" s="137"/>
      <c r="FM12" s="137"/>
      <c r="FN12" s="135"/>
      <c r="FO12" s="135"/>
      <c r="FP12" s="135"/>
      <c r="FQ12" s="135"/>
      <c r="FR12" s="135"/>
      <c r="FS12" s="135"/>
      <c r="FT12" s="131"/>
      <c r="FU12" s="134"/>
      <c r="FV12" s="134"/>
      <c r="FW12" s="134"/>
      <c r="FX12" s="135"/>
      <c r="FY12" s="134"/>
      <c r="FZ12" s="135"/>
      <c r="GA12" s="135"/>
      <c r="GB12" s="134"/>
      <c r="GC12" s="134"/>
      <c r="GD12" s="134"/>
      <c r="GE12" s="134"/>
      <c r="GF12" s="134"/>
      <c r="GG12" s="131"/>
      <c r="GH12" s="134"/>
      <c r="GI12" s="134"/>
      <c r="GJ12" s="134"/>
      <c r="GK12" s="135"/>
      <c r="GL12" s="134"/>
      <c r="GM12" s="135"/>
      <c r="GN12" s="135"/>
      <c r="GO12" s="134"/>
      <c r="GP12" s="134"/>
      <c r="GQ12" s="134"/>
      <c r="GR12" s="134"/>
      <c r="GS12" s="134"/>
      <c r="GT12" s="131"/>
      <c r="GU12" s="134"/>
      <c r="GV12" s="134"/>
      <c r="GW12" s="134"/>
      <c r="GX12" s="135"/>
      <c r="GY12" s="134"/>
      <c r="GZ12" s="135"/>
      <c r="HA12" s="135"/>
      <c r="HB12" s="134"/>
      <c r="HC12" s="134"/>
      <c r="HD12" s="134"/>
      <c r="HE12" s="134"/>
    </row>
    <row r="13" spans="1:213" ht="57" x14ac:dyDescent="0.2">
      <c r="A13" s="274"/>
      <c r="B13" s="277"/>
      <c r="C13" s="280"/>
      <c r="D13" s="280"/>
      <c r="E13" s="277"/>
      <c r="F13" s="289"/>
      <c r="G13" s="289"/>
      <c r="H13" s="290"/>
      <c r="I13" s="277"/>
      <c r="J13" s="282"/>
      <c r="K13" s="259"/>
      <c r="L13" s="262"/>
      <c r="M13" s="265"/>
      <c r="N13" s="259"/>
      <c r="O13" s="268"/>
      <c r="P13" s="268"/>
      <c r="Q13" s="271"/>
      <c r="R13" s="173"/>
      <c r="S13" s="174"/>
      <c r="T13" s="203">
        <f>VLOOKUP(U13,FORMULAS!$A$15:$B$18,2,0)</f>
        <v>0</v>
      </c>
      <c r="U13" s="54" t="s">
        <v>157</v>
      </c>
      <c r="V13" s="55">
        <f>+IF(U13='Tabla Valoración controles'!$D$4,'Tabla Valoración controles'!$F$4,IF('208-PLA-Ft-78 Mapa Gestión'!U13='Tabla Valoración controles'!$D$5,'Tabla Valoración controles'!$F$5,IF(U13=FORMULAS!$A$10,0,'Tabla Valoración controles'!$F$6)))</f>
        <v>0</v>
      </c>
      <c r="W13" s="54"/>
      <c r="X13" s="56">
        <f>+IF(W13='Tabla Valoración controles'!$D$7,'Tabla Valoración controles'!$F$7,IF(U13=FORMULAS!$A$10,0,'Tabla Valoración controles'!$F$8))</f>
        <v>0</v>
      </c>
      <c r="Y13" s="54"/>
      <c r="Z13" s="55">
        <f>+IF(Y13='Tabla Valoración controles'!$D$9,'Tabla Valoración controles'!$F$9,IF(U13=FORMULAS!$A$10,0,'Tabla Valoración controles'!$F$10))</f>
        <v>0</v>
      </c>
      <c r="AA13" s="54"/>
      <c r="AB13" s="55">
        <f>+IF(AA13='Tabla Valoración controles'!$D$9,'Tabla Valoración controles'!$F$9,IF(W13=FORMULAS!$A$10,0,'Tabla Valoración controles'!$F$10))</f>
        <v>0</v>
      </c>
      <c r="AC13" s="54"/>
      <c r="AD13" s="55">
        <f>+IF(AC13='Tabla Valoración controles'!$D$13,'Tabla Valoración controles'!$F$13,'Tabla Valoración controles'!$F$14)</f>
        <v>0</v>
      </c>
      <c r="AE13" s="99">
        <f t="shared" si="0"/>
        <v>0</v>
      </c>
      <c r="AF13" s="99">
        <f>+AF12*AE13</f>
        <v>0</v>
      </c>
      <c r="AG13" s="99">
        <f t="shared" si="4"/>
        <v>0.252</v>
      </c>
      <c r="AH13" s="54"/>
      <c r="AI13" s="50">
        <f>+IF(AH13=CONTROLES!$C$50,CONTROLES!$D$50,CONTROLES!$D$51)</f>
        <v>0</v>
      </c>
      <c r="AJ13" s="182"/>
      <c r="AK13" s="182">
        <f>+IF(AJ13=CONTROLES!$C$52,CONTROLES!$D$52,CONTROLES!$D$53)</f>
        <v>0</v>
      </c>
      <c r="AL13" s="182"/>
      <c r="AM13" s="182">
        <f>+IF(AL13=CONTROLES!$C$54,CONTROLES!$D$54,CONTROLES!$D$55)</f>
        <v>0</v>
      </c>
      <c r="AN13" s="183" t="str">
        <f t="shared" si="2"/>
        <v>Tipo Control</v>
      </c>
      <c r="AO13" s="183" t="str">
        <f>+IF(AN13=CONTROLES!$F$54,CONTROLES!$G$54,CONTROLES!$G$55)</f>
        <v>Detectar</v>
      </c>
      <c r="AP13" s="182">
        <f>+IF(AO13=CONTROLES!$C$56,CONTROLES!$D$56,IF(AO13=CONTROLES!$C$57,CONTROLES!$D$57,CONTROLES!$D$58))</f>
        <v>10</v>
      </c>
      <c r="AQ13" s="182"/>
      <c r="AR13" s="182">
        <f>+IF(AQ13=CONTROLES!$C$59,CONTROLES!$D$59,CONTROLES!$D$60)</f>
        <v>0</v>
      </c>
      <c r="AS13" s="182"/>
      <c r="AT13" s="182">
        <f>+IF(AS13=CONTROLES!$C$61,CONTROLES!$D$61,CONTROLES!$D$62)</f>
        <v>0</v>
      </c>
      <c r="AU13" s="182"/>
      <c r="AV13" s="50">
        <f>+IF(AU13=CONTROLES!$C$63,CONTROLES!$D$63,IF(AU13=CONTROLES!$C$64,CONTROLES!$D$64,CONTROLES!$D$65))</f>
        <v>0</v>
      </c>
      <c r="AW13" s="50">
        <f t="shared" si="1"/>
        <v>10</v>
      </c>
      <c r="AX13" s="50" t="str">
        <f t="shared" si="3"/>
        <v>Débil</v>
      </c>
      <c r="AY13" s="254"/>
      <c r="AZ13" s="254"/>
      <c r="BA13" s="254"/>
      <c r="BB13" s="254"/>
      <c r="BC13" s="255"/>
      <c r="BD13" s="271"/>
      <c r="BE13" s="246"/>
      <c r="BF13" s="137"/>
      <c r="BG13" s="137"/>
      <c r="BH13" s="189"/>
      <c r="BI13" s="192"/>
      <c r="BJ13" s="192"/>
      <c r="BK13" s="137"/>
      <c r="BL13" s="137"/>
      <c r="BM13" s="190" t="s">
        <v>234</v>
      </c>
      <c r="BN13" s="244"/>
      <c r="BO13" s="131"/>
      <c r="BP13" s="137"/>
      <c r="BQ13" s="137"/>
      <c r="BR13" s="137"/>
      <c r="BS13" s="135"/>
      <c r="BT13" s="135"/>
      <c r="BU13" s="135"/>
      <c r="BV13" s="135"/>
      <c r="BW13" s="135"/>
      <c r="BX13" s="131"/>
      <c r="BY13" s="137"/>
      <c r="BZ13" s="137"/>
      <c r="CA13" s="137"/>
      <c r="CB13" s="135"/>
      <c r="CC13" s="135"/>
      <c r="CD13" s="135"/>
      <c r="CE13" s="135"/>
      <c r="CF13" s="135"/>
      <c r="CG13" s="131"/>
      <c r="CH13" s="137"/>
      <c r="CI13" s="137"/>
      <c r="CJ13" s="137"/>
      <c r="CK13" s="135"/>
      <c r="CL13" s="135"/>
      <c r="CM13" s="135"/>
      <c r="CN13" s="135"/>
      <c r="CO13" s="135"/>
      <c r="CP13" s="131"/>
      <c r="CQ13" s="137"/>
      <c r="CR13" s="137"/>
      <c r="CS13" s="137"/>
      <c r="CT13" s="135"/>
      <c r="CU13" s="135"/>
      <c r="CV13" s="135"/>
      <c r="CW13" s="135"/>
      <c r="CX13" s="135"/>
      <c r="CY13" s="131"/>
      <c r="CZ13" s="137"/>
      <c r="DA13" s="137"/>
      <c r="DB13" s="137"/>
      <c r="DC13" s="135"/>
      <c r="DD13" s="135"/>
      <c r="DE13" s="135"/>
      <c r="DF13" s="135"/>
      <c r="DG13" s="135"/>
      <c r="DH13" s="131"/>
      <c r="DI13" s="137"/>
      <c r="DJ13" s="137"/>
      <c r="DK13" s="137"/>
      <c r="DL13" s="135"/>
      <c r="DM13" s="135"/>
      <c r="DN13" s="135"/>
      <c r="DO13" s="135"/>
      <c r="DP13" s="135"/>
      <c r="DQ13" s="131"/>
      <c r="DR13" s="137"/>
      <c r="DS13" s="137"/>
      <c r="DT13" s="137"/>
      <c r="DU13" s="135"/>
      <c r="DV13" s="135"/>
      <c r="DW13" s="135"/>
      <c r="DX13" s="135"/>
      <c r="DY13" s="135"/>
      <c r="DZ13" s="131"/>
      <c r="EA13" s="137"/>
      <c r="EB13" s="137"/>
      <c r="EC13" s="137"/>
      <c r="ED13" s="135"/>
      <c r="EE13" s="135"/>
      <c r="EF13" s="135"/>
      <c r="EG13" s="135"/>
      <c r="EH13" s="135"/>
      <c r="EI13" s="131"/>
      <c r="EJ13" s="137"/>
      <c r="EK13" s="137"/>
      <c r="EL13" s="137"/>
      <c r="EM13" s="135"/>
      <c r="EN13" s="135"/>
      <c r="EO13" s="135"/>
      <c r="EP13" s="135"/>
      <c r="EQ13" s="135"/>
      <c r="ER13" s="131"/>
      <c r="ES13" s="137"/>
      <c r="ET13" s="137"/>
      <c r="EU13" s="137"/>
      <c r="EV13" s="135"/>
      <c r="EW13" s="135"/>
      <c r="EX13" s="135"/>
      <c r="EY13" s="135"/>
      <c r="EZ13" s="135"/>
      <c r="FA13" s="131"/>
      <c r="FB13" s="137"/>
      <c r="FC13" s="137"/>
      <c r="FD13" s="137"/>
      <c r="FE13" s="135"/>
      <c r="FF13" s="135"/>
      <c r="FG13" s="135"/>
      <c r="FH13" s="135"/>
      <c r="FI13" s="135"/>
      <c r="FJ13" s="131"/>
      <c r="FK13" s="137"/>
      <c r="FL13" s="137"/>
      <c r="FM13" s="137"/>
      <c r="FN13" s="135"/>
      <c r="FO13" s="135"/>
      <c r="FP13" s="135"/>
      <c r="FQ13" s="135"/>
      <c r="FR13" s="135"/>
      <c r="FS13" s="135"/>
      <c r="FT13" s="131"/>
      <c r="FU13" s="134"/>
      <c r="FV13" s="134"/>
      <c r="FW13" s="134"/>
      <c r="FX13" s="135"/>
      <c r="FY13" s="134"/>
      <c r="FZ13" s="135"/>
      <c r="GA13" s="135"/>
      <c r="GB13" s="134"/>
      <c r="GC13" s="134"/>
      <c r="GD13" s="134"/>
      <c r="GE13" s="134"/>
      <c r="GF13" s="134"/>
      <c r="GG13" s="131"/>
      <c r="GH13" s="134"/>
      <c r="GI13" s="134"/>
      <c r="GJ13" s="134"/>
      <c r="GK13" s="135"/>
      <c r="GL13" s="134"/>
      <c r="GM13" s="135"/>
      <c r="GN13" s="135"/>
      <c r="GO13" s="134"/>
      <c r="GP13" s="134"/>
      <c r="GQ13" s="134"/>
      <c r="GR13" s="134"/>
      <c r="GS13" s="134"/>
      <c r="GT13" s="131"/>
      <c r="GU13" s="134"/>
      <c r="GV13" s="134"/>
      <c r="GW13" s="134"/>
      <c r="GX13" s="135"/>
      <c r="GY13" s="134"/>
      <c r="GZ13" s="135"/>
      <c r="HA13" s="135"/>
      <c r="HB13" s="134"/>
      <c r="HC13" s="134"/>
      <c r="HD13" s="134"/>
      <c r="HE13" s="134"/>
    </row>
    <row r="14" spans="1:213" ht="57" x14ac:dyDescent="0.2">
      <c r="A14" s="274"/>
      <c r="B14" s="277"/>
      <c r="C14" s="280"/>
      <c r="D14" s="280"/>
      <c r="E14" s="277"/>
      <c r="F14" s="289"/>
      <c r="G14" s="289"/>
      <c r="H14" s="290"/>
      <c r="I14" s="277"/>
      <c r="J14" s="282"/>
      <c r="K14" s="259"/>
      <c r="L14" s="262"/>
      <c r="M14" s="265"/>
      <c r="N14" s="259"/>
      <c r="O14" s="268"/>
      <c r="P14" s="268"/>
      <c r="Q14" s="271"/>
      <c r="R14" s="173"/>
      <c r="S14" s="174"/>
      <c r="T14" s="203">
        <f>VLOOKUP(U14,FORMULAS!$A$15:$B$18,2,0)</f>
        <v>0</v>
      </c>
      <c r="U14" s="54" t="s">
        <v>157</v>
      </c>
      <c r="V14" s="55">
        <f>+IF(U14='Tabla Valoración controles'!$D$4,'Tabla Valoración controles'!$F$4,IF('208-PLA-Ft-78 Mapa Gestión'!U14='Tabla Valoración controles'!$D$5,'Tabla Valoración controles'!$F$5,IF(U14=FORMULAS!$A$10,0,'Tabla Valoración controles'!$F$6)))</f>
        <v>0</v>
      </c>
      <c r="W14" s="54"/>
      <c r="X14" s="56">
        <f>+IF(W14='Tabla Valoración controles'!$D$7,'Tabla Valoración controles'!$F$7,IF(U14=FORMULAS!$A$10,0,'Tabla Valoración controles'!$F$8))</f>
        <v>0</v>
      </c>
      <c r="Y14" s="54"/>
      <c r="Z14" s="55">
        <f>+IF(Y14='Tabla Valoración controles'!$D$9,'Tabla Valoración controles'!$F$9,IF(U14=FORMULAS!$A$10,0,'Tabla Valoración controles'!$F$10))</f>
        <v>0</v>
      </c>
      <c r="AA14" s="54"/>
      <c r="AB14" s="55">
        <f>+IF(AA14='Tabla Valoración controles'!$D$9,'Tabla Valoración controles'!$F$9,IF(W14=FORMULAS!$A$10,0,'Tabla Valoración controles'!$F$10))</f>
        <v>0</v>
      </c>
      <c r="AC14" s="54"/>
      <c r="AD14" s="55">
        <f>+IF(AC14='Tabla Valoración controles'!$D$13,'Tabla Valoración controles'!$F$13,'Tabla Valoración controles'!$F$14)</f>
        <v>0</v>
      </c>
      <c r="AE14" s="99">
        <f t="shared" si="0"/>
        <v>0</v>
      </c>
      <c r="AF14" s="99">
        <f t="shared" ref="AF14:AF15" si="5">+AF13*AE14</f>
        <v>0</v>
      </c>
      <c r="AG14" s="99">
        <f t="shared" si="4"/>
        <v>0.252</v>
      </c>
      <c r="AH14" s="54"/>
      <c r="AI14" s="50">
        <f>+IF(AH14=CONTROLES!$C$50,CONTROLES!$D$50,CONTROLES!$D$51)</f>
        <v>0</v>
      </c>
      <c r="AJ14" s="182"/>
      <c r="AK14" s="182">
        <f>+IF(AJ14=CONTROLES!$C$52,CONTROLES!$D$52,CONTROLES!$D$53)</f>
        <v>0</v>
      </c>
      <c r="AL14" s="182"/>
      <c r="AM14" s="182">
        <f>+IF(AL14=CONTROLES!$C$54,CONTROLES!$D$54,CONTROLES!$D$55)</f>
        <v>0</v>
      </c>
      <c r="AN14" s="183" t="str">
        <f t="shared" si="2"/>
        <v>Tipo Control</v>
      </c>
      <c r="AO14" s="183" t="str">
        <f>+IF(AN14=CONTROLES!$F$54,CONTROLES!$G$54,CONTROLES!$G$55)</f>
        <v>Detectar</v>
      </c>
      <c r="AP14" s="182">
        <f>+IF(AO14=CONTROLES!$C$56,CONTROLES!$D$56,IF(AO14=CONTROLES!$C$57,CONTROLES!$D$57,CONTROLES!$D$58))</f>
        <v>10</v>
      </c>
      <c r="AQ14" s="182"/>
      <c r="AR14" s="182">
        <f>+IF(AQ14=CONTROLES!$C$59,CONTROLES!$D$59,CONTROLES!$D$60)</f>
        <v>0</v>
      </c>
      <c r="AS14" s="182"/>
      <c r="AT14" s="182">
        <f>+IF(AS14=CONTROLES!$C$61,CONTROLES!$D$61,CONTROLES!$D$62)</f>
        <v>0</v>
      </c>
      <c r="AU14" s="182"/>
      <c r="AV14" s="50">
        <f>+IF(AU14=CONTROLES!$C$63,CONTROLES!$D$63,IF(AU14=CONTROLES!$C$64,CONTROLES!$D$64,CONTROLES!$D$65))</f>
        <v>0</v>
      </c>
      <c r="AW14" s="50">
        <f t="shared" si="1"/>
        <v>10</v>
      </c>
      <c r="AX14" s="50" t="str">
        <f t="shared" si="3"/>
        <v>Débil</v>
      </c>
      <c r="AY14" s="254"/>
      <c r="AZ14" s="254"/>
      <c r="BA14" s="254"/>
      <c r="BB14" s="254"/>
      <c r="BC14" s="255"/>
      <c r="BD14" s="271"/>
      <c r="BE14" s="246"/>
      <c r="BF14" s="137"/>
      <c r="BG14" s="137"/>
      <c r="BH14" s="189"/>
      <c r="BI14" s="192"/>
      <c r="BJ14" s="192"/>
      <c r="BK14" s="137"/>
      <c r="BL14" s="137"/>
      <c r="BM14" s="190" t="s">
        <v>234</v>
      </c>
      <c r="BN14" s="244"/>
      <c r="BO14" s="131"/>
      <c r="BP14" s="137"/>
      <c r="BQ14" s="137"/>
      <c r="BR14" s="137"/>
      <c r="BS14" s="135"/>
      <c r="BT14" s="135"/>
      <c r="BU14" s="135"/>
      <c r="BV14" s="135"/>
      <c r="BW14" s="135"/>
      <c r="BX14" s="131"/>
      <c r="BY14" s="137"/>
      <c r="BZ14" s="137"/>
      <c r="CA14" s="137"/>
      <c r="CB14" s="135"/>
      <c r="CC14" s="135"/>
      <c r="CD14" s="135"/>
      <c r="CE14" s="135"/>
      <c r="CF14" s="135"/>
      <c r="CG14" s="131"/>
      <c r="CH14" s="137"/>
      <c r="CI14" s="137"/>
      <c r="CJ14" s="137"/>
      <c r="CK14" s="135"/>
      <c r="CL14" s="135"/>
      <c r="CM14" s="135"/>
      <c r="CN14" s="135"/>
      <c r="CO14" s="135"/>
      <c r="CP14" s="131"/>
      <c r="CQ14" s="137"/>
      <c r="CR14" s="137"/>
      <c r="CS14" s="137"/>
      <c r="CT14" s="135"/>
      <c r="CU14" s="135"/>
      <c r="CV14" s="135"/>
      <c r="CW14" s="135"/>
      <c r="CX14" s="135"/>
      <c r="CY14" s="131"/>
      <c r="CZ14" s="137"/>
      <c r="DA14" s="137"/>
      <c r="DB14" s="137"/>
      <c r="DC14" s="135"/>
      <c r="DD14" s="135"/>
      <c r="DE14" s="135"/>
      <c r="DF14" s="135"/>
      <c r="DG14" s="135"/>
      <c r="DH14" s="131"/>
      <c r="DI14" s="137"/>
      <c r="DJ14" s="137"/>
      <c r="DK14" s="137"/>
      <c r="DL14" s="135"/>
      <c r="DM14" s="135"/>
      <c r="DN14" s="135"/>
      <c r="DO14" s="135"/>
      <c r="DP14" s="135"/>
      <c r="DQ14" s="131"/>
      <c r="DR14" s="137"/>
      <c r="DS14" s="137"/>
      <c r="DT14" s="137"/>
      <c r="DU14" s="135"/>
      <c r="DV14" s="135"/>
      <c r="DW14" s="135"/>
      <c r="DX14" s="135"/>
      <c r="DY14" s="135"/>
      <c r="DZ14" s="131"/>
      <c r="EA14" s="137"/>
      <c r="EB14" s="137"/>
      <c r="EC14" s="137"/>
      <c r="ED14" s="135"/>
      <c r="EE14" s="135"/>
      <c r="EF14" s="135"/>
      <c r="EG14" s="135"/>
      <c r="EH14" s="135"/>
      <c r="EI14" s="131"/>
      <c r="EJ14" s="137"/>
      <c r="EK14" s="137"/>
      <c r="EL14" s="137"/>
      <c r="EM14" s="135"/>
      <c r="EN14" s="135"/>
      <c r="EO14" s="135"/>
      <c r="EP14" s="135"/>
      <c r="EQ14" s="135"/>
      <c r="ER14" s="131"/>
      <c r="ES14" s="137"/>
      <c r="ET14" s="137"/>
      <c r="EU14" s="137"/>
      <c r="EV14" s="135"/>
      <c r="EW14" s="135"/>
      <c r="EX14" s="135"/>
      <c r="EY14" s="135"/>
      <c r="EZ14" s="135"/>
      <c r="FA14" s="131"/>
      <c r="FB14" s="137"/>
      <c r="FC14" s="137"/>
      <c r="FD14" s="137"/>
      <c r="FE14" s="135"/>
      <c r="FF14" s="135"/>
      <c r="FG14" s="135"/>
      <c r="FH14" s="135"/>
      <c r="FI14" s="135"/>
      <c r="FJ14" s="131"/>
      <c r="FK14" s="137"/>
      <c r="FL14" s="137"/>
      <c r="FM14" s="137"/>
      <c r="FN14" s="135"/>
      <c r="FO14" s="135"/>
      <c r="FP14" s="135"/>
      <c r="FQ14" s="135"/>
      <c r="FR14" s="135"/>
      <c r="FS14" s="135"/>
      <c r="FT14" s="131"/>
      <c r="FU14" s="134"/>
      <c r="FV14" s="134"/>
      <c r="FW14" s="134"/>
      <c r="FX14" s="135"/>
      <c r="FY14" s="134"/>
      <c r="FZ14" s="135"/>
      <c r="GA14" s="135"/>
      <c r="GB14" s="134"/>
      <c r="GC14" s="134"/>
      <c r="GD14" s="134"/>
      <c r="GE14" s="134"/>
      <c r="GF14" s="134"/>
      <c r="GG14" s="131"/>
      <c r="GH14" s="134"/>
      <c r="GI14" s="134"/>
      <c r="GJ14" s="134"/>
      <c r="GK14" s="135"/>
      <c r="GL14" s="134"/>
      <c r="GM14" s="135"/>
      <c r="GN14" s="135"/>
      <c r="GO14" s="134"/>
      <c r="GP14" s="134"/>
      <c r="GQ14" s="134"/>
      <c r="GR14" s="134"/>
      <c r="GS14" s="134"/>
      <c r="GT14" s="131"/>
      <c r="GU14" s="134"/>
      <c r="GV14" s="134"/>
      <c r="GW14" s="134"/>
      <c r="GX14" s="135"/>
      <c r="GY14" s="134"/>
      <c r="GZ14" s="135"/>
      <c r="HA14" s="135"/>
      <c r="HB14" s="134"/>
      <c r="HC14" s="134"/>
      <c r="HD14" s="134"/>
      <c r="HE14" s="134"/>
    </row>
    <row r="15" spans="1:213" ht="57" x14ac:dyDescent="0.2">
      <c r="A15" s="275"/>
      <c r="B15" s="278"/>
      <c r="C15" s="281"/>
      <c r="D15" s="281"/>
      <c r="E15" s="278"/>
      <c r="F15" s="289"/>
      <c r="G15" s="289"/>
      <c r="H15" s="290"/>
      <c r="I15" s="278"/>
      <c r="J15" s="282"/>
      <c r="K15" s="260"/>
      <c r="L15" s="263"/>
      <c r="M15" s="266"/>
      <c r="N15" s="260"/>
      <c r="O15" s="269"/>
      <c r="P15" s="269"/>
      <c r="Q15" s="272"/>
      <c r="R15" s="173"/>
      <c r="S15" s="174"/>
      <c r="T15" s="203">
        <f>VLOOKUP(U15,FORMULAS!$A$15:$B$18,2,0)</f>
        <v>0</v>
      </c>
      <c r="U15" s="54" t="s">
        <v>157</v>
      </c>
      <c r="V15" s="55">
        <f>+IF(U15='Tabla Valoración controles'!$D$4,'Tabla Valoración controles'!$F$4,IF('208-PLA-Ft-78 Mapa Gestión'!U15='Tabla Valoración controles'!$D$5,'Tabla Valoración controles'!$F$5,IF(U15=FORMULAS!$A$10,0,'Tabla Valoración controles'!$F$6)))</f>
        <v>0</v>
      </c>
      <c r="W15" s="54"/>
      <c r="X15" s="56">
        <f>+IF(W15='Tabla Valoración controles'!$D$7,'Tabla Valoración controles'!$F$7,IF(U15=FORMULAS!$A$10,0,'Tabla Valoración controles'!$F$8))</f>
        <v>0</v>
      </c>
      <c r="Y15" s="54"/>
      <c r="Z15" s="55">
        <f>+IF(Y15='Tabla Valoración controles'!$D$9,'Tabla Valoración controles'!$F$9,IF(U15=FORMULAS!$A$10,0,'Tabla Valoración controles'!$F$10))</f>
        <v>0</v>
      </c>
      <c r="AA15" s="54"/>
      <c r="AB15" s="55">
        <f>+IF(AA15='Tabla Valoración controles'!$D$9,'Tabla Valoración controles'!$F$9,IF(W15=FORMULAS!$A$10,0,'Tabla Valoración controles'!$F$10))</f>
        <v>0</v>
      </c>
      <c r="AC15" s="54"/>
      <c r="AD15" s="55">
        <f>+IF(AC15='Tabla Valoración controles'!$D$13,'Tabla Valoración controles'!$F$13,'Tabla Valoración controles'!$F$14)</f>
        <v>0</v>
      </c>
      <c r="AE15" s="99">
        <f t="shared" si="0"/>
        <v>0</v>
      </c>
      <c r="AF15" s="99">
        <f t="shared" si="5"/>
        <v>0</v>
      </c>
      <c r="AG15" s="99">
        <f>+AG14-AF15</f>
        <v>0.252</v>
      </c>
      <c r="AH15" s="54"/>
      <c r="AI15" s="50">
        <f>+IF(AH15=CONTROLES!$C$50,CONTROLES!$D$50,CONTROLES!$D$51)</f>
        <v>0</v>
      </c>
      <c r="AJ15" s="182"/>
      <c r="AK15" s="182">
        <f>+IF(AJ15=CONTROLES!$C$52,CONTROLES!$D$52,CONTROLES!$D$53)</f>
        <v>0</v>
      </c>
      <c r="AL15" s="182"/>
      <c r="AM15" s="182">
        <f>+IF(AL15=CONTROLES!$C$54,CONTROLES!$D$54,CONTROLES!$D$55)</f>
        <v>0</v>
      </c>
      <c r="AN15" s="183" t="str">
        <f t="shared" si="2"/>
        <v>Tipo Control</v>
      </c>
      <c r="AO15" s="183" t="str">
        <f>+IF(AN15=CONTROLES!$F$54,CONTROLES!$G$54,CONTROLES!$G$55)</f>
        <v>Detectar</v>
      </c>
      <c r="AP15" s="182">
        <f>+IF(AO15=CONTROLES!$C$56,CONTROLES!$D$56,IF(AO15=CONTROLES!$C$57,CONTROLES!$D$57,CONTROLES!$D$58))</f>
        <v>10</v>
      </c>
      <c r="AQ15" s="182"/>
      <c r="AR15" s="182">
        <f>+IF(AQ15=CONTROLES!$C$59,CONTROLES!$D$59,CONTROLES!$D$60)</f>
        <v>0</v>
      </c>
      <c r="AS15" s="182"/>
      <c r="AT15" s="182">
        <f>+IF(AS15=CONTROLES!$C$61,CONTROLES!$D$61,CONTROLES!$D$62)</f>
        <v>0</v>
      </c>
      <c r="AU15" s="182"/>
      <c r="AV15" s="50">
        <f>+IF(AU15=CONTROLES!$C$63,CONTROLES!$D$63,IF(AU15=CONTROLES!$C$64,CONTROLES!$D$64,CONTROLES!$D$65))</f>
        <v>0</v>
      </c>
      <c r="AW15" s="50">
        <f t="shared" si="1"/>
        <v>10</v>
      </c>
      <c r="AX15" s="50" t="str">
        <f t="shared" si="3"/>
        <v>Débil</v>
      </c>
      <c r="AY15" s="254"/>
      <c r="AZ15" s="254"/>
      <c r="BA15" s="254"/>
      <c r="BB15" s="254"/>
      <c r="BC15" s="255"/>
      <c r="BD15" s="272"/>
      <c r="BE15" s="247"/>
      <c r="BF15" s="137"/>
      <c r="BG15" s="137"/>
      <c r="BH15" s="189"/>
      <c r="BI15" s="192"/>
      <c r="BJ15" s="192"/>
      <c r="BK15" s="137"/>
      <c r="BL15" s="137"/>
      <c r="BM15" s="190" t="s">
        <v>234</v>
      </c>
      <c r="BN15" s="244"/>
      <c r="BO15" s="131"/>
      <c r="BP15" s="137"/>
      <c r="BQ15" s="137"/>
      <c r="BR15" s="137"/>
      <c r="BS15" s="135"/>
      <c r="BT15" s="135"/>
      <c r="BU15" s="135"/>
      <c r="BV15" s="135"/>
      <c r="BW15" s="135"/>
      <c r="BX15" s="131"/>
      <c r="BY15" s="137"/>
      <c r="BZ15" s="137"/>
      <c r="CA15" s="137"/>
      <c r="CB15" s="135"/>
      <c r="CC15" s="135"/>
      <c r="CD15" s="135"/>
      <c r="CE15" s="135"/>
      <c r="CF15" s="135"/>
      <c r="CG15" s="131"/>
      <c r="CH15" s="137"/>
      <c r="CI15" s="137"/>
      <c r="CJ15" s="137"/>
      <c r="CK15" s="135"/>
      <c r="CL15" s="135"/>
      <c r="CM15" s="135"/>
      <c r="CN15" s="135"/>
      <c r="CO15" s="135"/>
      <c r="CP15" s="131"/>
      <c r="CQ15" s="137"/>
      <c r="CR15" s="137"/>
      <c r="CS15" s="137"/>
      <c r="CT15" s="135"/>
      <c r="CU15" s="135"/>
      <c r="CV15" s="135"/>
      <c r="CW15" s="135"/>
      <c r="CX15" s="135"/>
      <c r="CY15" s="131"/>
      <c r="CZ15" s="137"/>
      <c r="DA15" s="137"/>
      <c r="DB15" s="137"/>
      <c r="DC15" s="135"/>
      <c r="DD15" s="135"/>
      <c r="DE15" s="135"/>
      <c r="DF15" s="135"/>
      <c r="DG15" s="135"/>
      <c r="DH15" s="131"/>
      <c r="DI15" s="137"/>
      <c r="DJ15" s="137"/>
      <c r="DK15" s="137"/>
      <c r="DL15" s="135"/>
      <c r="DM15" s="135"/>
      <c r="DN15" s="135"/>
      <c r="DO15" s="135"/>
      <c r="DP15" s="135"/>
      <c r="DQ15" s="131"/>
      <c r="DR15" s="137"/>
      <c r="DS15" s="137"/>
      <c r="DT15" s="137"/>
      <c r="DU15" s="135"/>
      <c r="DV15" s="135"/>
      <c r="DW15" s="135"/>
      <c r="DX15" s="135"/>
      <c r="DY15" s="135"/>
      <c r="DZ15" s="131"/>
      <c r="EA15" s="137"/>
      <c r="EB15" s="137"/>
      <c r="EC15" s="137"/>
      <c r="ED15" s="135"/>
      <c r="EE15" s="135"/>
      <c r="EF15" s="135"/>
      <c r="EG15" s="135"/>
      <c r="EH15" s="135"/>
      <c r="EI15" s="131"/>
      <c r="EJ15" s="137"/>
      <c r="EK15" s="137"/>
      <c r="EL15" s="137"/>
      <c r="EM15" s="135"/>
      <c r="EN15" s="135"/>
      <c r="EO15" s="135"/>
      <c r="EP15" s="135"/>
      <c r="EQ15" s="135"/>
      <c r="ER15" s="131"/>
      <c r="ES15" s="137"/>
      <c r="ET15" s="137"/>
      <c r="EU15" s="137"/>
      <c r="EV15" s="135"/>
      <c r="EW15" s="135"/>
      <c r="EX15" s="135"/>
      <c r="EY15" s="135"/>
      <c r="EZ15" s="135"/>
      <c r="FA15" s="131"/>
      <c r="FB15" s="137"/>
      <c r="FC15" s="137"/>
      <c r="FD15" s="137"/>
      <c r="FE15" s="135"/>
      <c r="FF15" s="135"/>
      <c r="FG15" s="135"/>
      <c r="FH15" s="135"/>
      <c r="FI15" s="135"/>
      <c r="FJ15" s="131"/>
      <c r="FK15" s="137"/>
      <c r="FL15" s="137"/>
      <c r="FM15" s="137"/>
      <c r="FN15" s="135"/>
      <c r="FO15" s="135"/>
      <c r="FP15" s="135"/>
      <c r="FQ15" s="135"/>
      <c r="FR15" s="135"/>
      <c r="FS15" s="135"/>
      <c r="FT15" s="131"/>
      <c r="FU15" s="134"/>
      <c r="FV15" s="134"/>
      <c r="FW15" s="134"/>
      <c r="FX15" s="135"/>
      <c r="FY15" s="134"/>
      <c r="FZ15" s="135"/>
      <c r="GA15" s="135"/>
      <c r="GB15" s="134"/>
      <c r="GC15" s="134"/>
      <c r="GD15" s="134"/>
      <c r="GE15" s="134"/>
      <c r="GF15" s="134"/>
      <c r="GG15" s="131"/>
      <c r="GH15" s="134"/>
      <c r="GI15" s="134"/>
      <c r="GJ15" s="134"/>
      <c r="GK15" s="135"/>
      <c r="GL15" s="134"/>
      <c r="GM15" s="135"/>
      <c r="GN15" s="135"/>
      <c r="GO15" s="134"/>
      <c r="GP15" s="134"/>
      <c r="GQ15" s="134"/>
      <c r="GR15" s="134"/>
      <c r="GS15" s="134"/>
      <c r="GT15" s="131"/>
      <c r="GU15" s="134"/>
      <c r="GV15" s="134"/>
      <c r="GW15" s="134"/>
      <c r="GX15" s="135"/>
      <c r="GY15" s="134"/>
      <c r="GZ15" s="135"/>
      <c r="HA15" s="135"/>
      <c r="HB15" s="134"/>
      <c r="HC15" s="134"/>
      <c r="HD15" s="134"/>
      <c r="HE15" s="134"/>
    </row>
    <row r="16" spans="1:213" ht="122.25" customHeight="1" x14ac:dyDescent="0.2">
      <c r="A16" s="273">
        <v>2</v>
      </c>
      <c r="B16" s="276" t="s">
        <v>725</v>
      </c>
      <c r="C16" s="279" t="str">
        <f>VLOOKUP(B16,FORMULAS!$A$30:$B$52,2,0)</f>
        <v>Realizar mejoramiento integral de espacio público en ocho (8) territorios priorizados.</v>
      </c>
      <c r="D16" s="279" t="str">
        <f>VLOOKUP(B16,FORMULAS!$A$30:$C$46,3,0)</f>
        <v>Director de Mejoramiento de Barrios</v>
      </c>
      <c r="E16" s="276" t="s">
        <v>113</v>
      </c>
      <c r="F16" s="289" t="s">
        <v>388</v>
      </c>
      <c r="G16" s="290" t="s">
        <v>389</v>
      </c>
      <c r="H16" s="289" t="s">
        <v>761</v>
      </c>
      <c r="I16" s="276" t="s">
        <v>259</v>
      </c>
      <c r="J16" s="282">
        <v>600</v>
      </c>
      <c r="K16" s="258" t="str">
        <f>+IF(L16=FORMULAS!$N$2,FORMULAS!$O$2,IF('208-PLA-Ft-78 Mapa Gestión'!L16:L21=FORMULAS!$N$3,FORMULAS!$O$3,IF('208-PLA-Ft-78 Mapa Gestión'!L16:L21=FORMULAS!$N$4,FORMULAS!$O$4,IF('208-PLA-Ft-78 Mapa Gestión'!L16:L21=FORMULAS!$N$5,FORMULAS!$O$5,IF('208-PLA-Ft-78 Mapa Gestión'!L16:L21=FORMULAS!$N$6,FORMULAS!$O$6)))))</f>
        <v>Alta</v>
      </c>
      <c r="L16" s="261">
        <f>+IF(J16&lt;=FORMULAS!$M$2,FORMULAS!$N$2,IF('208-PLA-Ft-78 Mapa Gestión'!J16&lt;=FORMULAS!$M$3,FORMULAS!$N$3,IF('208-PLA-Ft-78 Mapa Gestión'!J16&lt;=FORMULAS!$M$4,FORMULAS!$N$4,IF('208-PLA-Ft-78 Mapa Gestión'!J16&lt;=FORMULAS!$M$5,FORMULAS!$N$5,FORMULAS!$N$6))))</f>
        <v>0.8</v>
      </c>
      <c r="M16" s="264" t="s">
        <v>86</v>
      </c>
      <c r="N16" s="258" t="str">
        <f>+IF(M16=FORMULAS!$H$2,FORMULAS!$I$2,IF('208-PLA-Ft-78 Mapa Gestión'!M16:M21=FORMULAS!$H$3,FORMULAS!$I$3,IF('208-PLA-Ft-78 Mapa Gestión'!M16:M21=FORMULAS!$H$4,FORMULAS!$I$4,IF('208-PLA-Ft-78 Mapa Gestión'!M16:M21=FORMULAS!$H$5,FORMULAS!$I$5,IF('208-PLA-Ft-78 Mapa Gestión'!M16:M21=FORMULAS!$H$6,FORMULAS!$I$6,IF('208-PLA-Ft-78 Mapa Gestión'!M16:M21=FORMULAS!$H$7,FORMULAS!$I$7,IF('208-PLA-Ft-78 Mapa Gestión'!M16:M21=FORMULAS!$H$8,FORMULAS!$I$8,IF('208-PLA-Ft-78 Mapa Gestión'!M16:M21=FORMULAS!$H$9,FORMULAS!$I$9,IF('208-PLA-Ft-78 Mapa Gestión'!M16:M21=FORMULAS!$H$10,FORMULAS!$I$10,IF('208-PLA-Ft-78 Mapa Gestión'!M16:M21=FORMULAS!$H$11,FORMULAS!$I$11))))))))))</f>
        <v>Mayor</v>
      </c>
      <c r="O16" s="267">
        <f>VLOOKUP(N16,FORMULAS!$I$1:$J$6,2,0)</f>
        <v>0.8</v>
      </c>
      <c r="P16" s="267" t="str">
        <f t="shared" ref="P16" si="6">CONCATENATE(N16,K16)</f>
        <v>MayorAlta</v>
      </c>
      <c r="Q16" s="270" t="str">
        <f>VLOOKUP(P16,FORMULAS!$K$17:$L$42,2,0)</f>
        <v>Alto</v>
      </c>
      <c r="R16" s="173">
        <v>1</v>
      </c>
      <c r="S16" s="174" t="s">
        <v>480</v>
      </c>
      <c r="T16" s="203" t="str">
        <f>VLOOKUP(U16,FORMULAS!$A$15:$B$18,2,0)</f>
        <v>Probabilidad</v>
      </c>
      <c r="U16" s="54" t="s">
        <v>13</v>
      </c>
      <c r="V16" s="55">
        <f>+IF(U16='Tabla Valoración controles'!$D$4,'Tabla Valoración controles'!$F$4,IF('208-PLA-Ft-78 Mapa Gestión'!U16='Tabla Valoración controles'!$D$5,'Tabla Valoración controles'!$F$5,IF(U16=FORMULAS!$A$10,0,'Tabla Valoración controles'!$F$6)))</f>
        <v>0.25</v>
      </c>
      <c r="W16" s="54" t="s">
        <v>8</v>
      </c>
      <c r="X16" s="56">
        <f>+IF(W16='Tabla Valoración controles'!$D$7,'Tabla Valoración controles'!$F$7,IF(U16=FORMULAS!$A$10,0,'Tabla Valoración controles'!$F$8))</f>
        <v>0.15</v>
      </c>
      <c r="Y16" s="54" t="s">
        <v>18</v>
      </c>
      <c r="Z16" s="55">
        <f>+IF(Y16='Tabla Valoración controles'!$D$9,'Tabla Valoración controles'!$F$9,IF(U16=FORMULAS!$A$10,0,'Tabla Valoración controles'!$F$10))</f>
        <v>0</v>
      </c>
      <c r="AA16" s="54" t="s">
        <v>21</v>
      </c>
      <c r="AB16" s="55">
        <f>+IF(AA16='Tabla Valoración controles'!$D$9,'Tabla Valoración controles'!$F$9,IF(W16=FORMULAS!$A$10,0,'Tabla Valoración controles'!$F$10))</f>
        <v>0</v>
      </c>
      <c r="AC16" s="54" t="s">
        <v>100</v>
      </c>
      <c r="AD16" s="55">
        <f>+IF(AC16='Tabla Valoración controles'!$D$13,'Tabla Valoración controles'!$F$13,'Tabla Valoración controles'!$F$14)</f>
        <v>0</v>
      </c>
      <c r="AE16" s="99">
        <f t="shared" si="0"/>
        <v>0.4</v>
      </c>
      <c r="AF16" s="99">
        <f>+IF(T16=FORMULAS!$A$8,'208-PLA-Ft-78 Mapa Gestión'!AE16*'208-PLA-Ft-78 Mapa Gestión'!L16:L21,'208-PLA-Ft-78 Mapa Gestión'!AE16*'208-PLA-Ft-78 Mapa Gestión'!O16:O21)</f>
        <v>0.32000000000000006</v>
      </c>
      <c r="AG16" s="99">
        <f>+IF(T16=FORMULAS!$A$8,'208-PLA-Ft-78 Mapa Gestión'!L16:L21-'208-PLA-Ft-78 Mapa Gestión'!AF16,0)</f>
        <v>0.48</v>
      </c>
      <c r="AH16" s="54" t="s">
        <v>349</v>
      </c>
      <c r="AI16" s="50">
        <f>+IF(AH16=CONTROLES!$C$50,CONTROLES!$D$50,CONTROLES!$D$51)</f>
        <v>15</v>
      </c>
      <c r="AJ16" s="182" t="s">
        <v>355</v>
      </c>
      <c r="AK16" s="182">
        <f>+IF(AJ16=CONTROLES!$C$52,CONTROLES!$D$52,CONTROLES!$D$53)</f>
        <v>15</v>
      </c>
      <c r="AL16" s="182" t="s">
        <v>358</v>
      </c>
      <c r="AM16" s="182">
        <f>+IF(AL16=CONTROLES!$C$54,CONTROLES!$D$54,CONTROLES!$D$55)</f>
        <v>15</v>
      </c>
      <c r="AN16" s="183" t="str">
        <f t="shared" si="2"/>
        <v>Preventivo</v>
      </c>
      <c r="AO16" s="183" t="str">
        <f>+IF(AN16=CONTROLES!$F$54,CONTROLES!$G$54,CONTROLES!$G$55)</f>
        <v>Prevenir</v>
      </c>
      <c r="AP16" s="182">
        <f>+IF(AO16=CONTROLES!$C$56,CONTROLES!$D$56,IF(AO16=CONTROLES!$C$57,CONTROLES!$D$57,CONTROLES!$D$58))</f>
        <v>15</v>
      </c>
      <c r="AQ16" s="182" t="s">
        <v>365</v>
      </c>
      <c r="AR16" s="182">
        <f>+IF(AQ16=CONTROLES!$C$59,CONTROLES!$D$59,CONTROLES!$D$60)</f>
        <v>15</v>
      </c>
      <c r="AS16" s="182" t="s">
        <v>368</v>
      </c>
      <c r="AT16" s="182">
        <f>+IF(AS16=CONTROLES!$C$61,CONTROLES!$D$61,CONTROLES!$D$62)</f>
        <v>15</v>
      </c>
      <c r="AU16" s="182" t="s">
        <v>371</v>
      </c>
      <c r="AV16" s="50">
        <f>+IF(AU16=CONTROLES!$C$63,CONTROLES!$D$63,IF(AU16=CONTROLES!$C$64,CONTROLES!$D$64,CONTROLES!$D$65))</f>
        <v>10</v>
      </c>
      <c r="AW16" s="50">
        <f t="shared" si="1"/>
        <v>100</v>
      </c>
      <c r="AX16" s="50" t="str">
        <f t="shared" si="3"/>
        <v>Fuerte</v>
      </c>
      <c r="AY16" s="253">
        <f>+AG21</f>
        <v>0.33599999999999997</v>
      </c>
      <c r="AZ16" s="253" t="str">
        <f>+IF(AY16&lt;=FORMULAS!$N$2,FORMULAS!$O$2,IF(AY16&lt;=FORMULAS!$N$3,FORMULAS!$O$3,IF(AY16&lt;=FORMULAS!$N$4,FORMULAS!$O$4,IF(AY16&lt;=FORMULAS!$N$5,FORMULAS!$O$5,FORMULAS!O12))))</f>
        <v>Baja</v>
      </c>
      <c r="BA16" s="253" t="str">
        <f>+IF(T16=FORMULAS!$A$9,AG21,'208-PLA-Ft-78 Mapa Gestión'!N16:N21)</f>
        <v>Mayor</v>
      </c>
      <c r="BB16" s="253">
        <f>+IF(T16=FORMULAS!B15,'208-PLA-Ft-78 Mapa Gestión'!AG21,'208-PLA-Ft-78 Mapa Gestión'!O16:O21)</f>
        <v>0.8</v>
      </c>
      <c r="BC16" s="255" t="str">
        <f>CONCATENATE(BA16,AZ16)</f>
        <v>MayorBaja</v>
      </c>
      <c r="BD16" s="270" t="str">
        <f>VLOOKUP(BC16,FORMULAS!$K$17:$L$42,2,0)</f>
        <v>Alto</v>
      </c>
      <c r="BE16" s="245" t="s">
        <v>163</v>
      </c>
      <c r="BF16" s="132" t="s">
        <v>538</v>
      </c>
      <c r="BG16" s="137" t="s">
        <v>536</v>
      </c>
      <c r="BH16" s="189" t="s">
        <v>325</v>
      </c>
      <c r="BI16" s="191">
        <v>44958</v>
      </c>
      <c r="BJ16" s="139">
        <v>45107</v>
      </c>
      <c r="BK16" s="137" t="s">
        <v>614</v>
      </c>
      <c r="BL16" s="137" t="s">
        <v>612</v>
      </c>
      <c r="BM16" s="190" t="s">
        <v>236</v>
      </c>
      <c r="BN16" s="244" t="s">
        <v>613</v>
      </c>
      <c r="BO16" s="131"/>
      <c r="BP16" s="132"/>
      <c r="BQ16" s="132"/>
      <c r="BR16" s="133"/>
      <c r="BS16" s="133"/>
      <c r="BT16" s="133"/>
      <c r="BU16" s="133"/>
      <c r="BV16" s="133"/>
      <c r="BW16" s="133"/>
      <c r="BX16" s="131"/>
      <c r="BY16" s="132"/>
      <c r="BZ16" s="132"/>
      <c r="CA16" s="133"/>
      <c r="CB16" s="133"/>
      <c r="CC16" s="133"/>
      <c r="CD16" s="133"/>
      <c r="CE16" s="133"/>
      <c r="CF16" s="133"/>
      <c r="CG16" s="131"/>
      <c r="CH16" s="132"/>
      <c r="CI16" s="132"/>
      <c r="CJ16" s="133"/>
      <c r="CK16" s="133"/>
      <c r="CL16" s="133"/>
      <c r="CM16" s="133"/>
      <c r="CN16" s="133"/>
      <c r="CO16" s="133"/>
      <c r="CP16" s="131"/>
      <c r="CQ16" s="132"/>
      <c r="CR16" s="132"/>
      <c r="CS16" s="133"/>
      <c r="CT16" s="133"/>
      <c r="CU16" s="133"/>
      <c r="CV16" s="133"/>
      <c r="CW16" s="133"/>
      <c r="CX16" s="133"/>
      <c r="CY16" s="131"/>
      <c r="CZ16" s="132"/>
      <c r="DA16" s="132"/>
      <c r="DB16" s="133"/>
      <c r="DC16" s="133"/>
      <c r="DD16" s="133"/>
      <c r="DE16" s="133"/>
      <c r="DF16" s="133"/>
      <c r="DG16" s="133"/>
      <c r="DH16" s="131"/>
      <c r="DI16" s="132"/>
      <c r="DJ16" s="132"/>
      <c r="DK16" s="133"/>
      <c r="DL16" s="133"/>
      <c r="DM16" s="133"/>
      <c r="DN16" s="133"/>
      <c r="DO16" s="133"/>
      <c r="DP16" s="133"/>
      <c r="DQ16" s="131"/>
      <c r="DR16" s="132"/>
      <c r="DS16" s="132"/>
      <c r="DT16" s="133"/>
      <c r="DU16" s="133"/>
      <c r="DV16" s="133"/>
      <c r="DW16" s="133"/>
      <c r="DX16" s="133"/>
      <c r="DY16" s="133"/>
      <c r="DZ16" s="131"/>
      <c r="EA16" s="132"/>
      <c r="EB16" s="132"/>
      <c r="EC16" s="133"/>
      <c r="ED16" s="133"/>
      <c r="EE16" s="133"/>
      <c r="EF16" s="133"/>
      <c r="EG16" s="133"/>
      <c r="EH16" s="133"/>
      <c r="EI16" s="131"/>
      <c r="EJ16" s="132"/>
      <c r="EK16" s="132"/>
      <c r="EL16" s="133"/>
      <c r="EM16" s="133"/>
      <c r="EN16" s="133"/>
      <c r="EO16" s="133"/>
      <c r="EP16" s="133"/>
      <c r="EQ16" s="133"/>
      <c r="ER16" s="131"/>
      <c r="ES16" s="132"/>
      <c r="ET16" s="132"/>
      <c r="EU16" s="133"/>
      <c r="EV16" s="133"/>
      <c r="EW16" s="133"/>
      <c r="EX16" s="133"/>
      <c r="EY16" s="133"/>
      <c r="EZ16" s="133"/>
      <c r="FA16" s="131"/>
      <c r="FB16" s="132"/>
      <c r="FC16" s="132"/>
      <c r="FD16" s="133"/>
      <c r="FE16" s="133"/>
      <c r="FF16" s="133"/>
      <c r="FG16" s="133"/>
      <c r="FH16" s="133"/>
      <c r="FI16" s="133"/>
      <c r="FJ16" s="131"/>
      <c r="FK16" s="132"/>
      <c r="FL16" s="132"/>
      <c r="FM16" s="133"/>
      <c r="FN16" s="133"/>
      <c r="FO16" s="133"/>
      <c r="FP16" s="133"/>
      <c r="FQ16" s="133"/>
      <c r="FR16" s="133"/>
      <c r="FS16" s="133"/>
      <c r="FT16" s="131"/>
      <c r="FU16" s="134"/>
      <c r="FV16" s="134"/>
      <c r="FW16" s="134"/>
      <c r="FX16" s="135"/>
      <c r="FY16" s="134"/>
      <c r="FZ16" s="133"/>
      <c r="GA16" s="133"/>
      <c r="GB16" s="134"/>
      <c r="GC16" s="134"/>
      <c r="GD16" s="134"/>
      <c r="GE16" s="134"/>
      <c r="GF16" s="134"/>
      <c r="GG16" s="131"/>
      <c r="GH16" s="134"/>
      <c r="GI16" s="134"/>
      <c r="GJ16" s="134"/>
      <c r="GK16" s="135"/>
      <c r="GL16" s="134"/>
      <c r="GM16" s="133"/>
      <c r="GN16" s="133"/>
      <c r="GO16" s="134"/>
      <c r="GP16" s="134"/>
      <c r="GQ16" s="134"/>
      <c r="GR16" s="134"/>
      <c r="GS16" s="134"/>
      <c r="GT16" s="131"/>
      <c r="GU16" s="134"/>
      <c r="GV16" s="134"/>
      <c r="GW16" s="134"/>
      <c r="GX16" s="135"/>
      <c r="GY16" s="134"/>
      <c r="GZ16" s="133"/>
      <c r="HA16" s="133"/>
      <c r="HB16" s="134"/>
      <c r="HC16" s="134"/>
      <c r="HD16" s="134"/>
      <c r="HE16" s="134"/>
    </row>
    <row r="17" spans="1:213" ht="185.25" x14ac:dyDescent="0.2">
      <c r="A17" s="274"/>
      <c r="B17" s="277"/>
      <c r="C17" s="280"/>
      <c r="D17" s="280"/>
      <c r="E17" s="277"/>
      <c r="F17" s="289"/>
      <c r="G17" s="290"/>
      <c r="H17" s="289"/>
      <c r="I17" s="277"/>
      <c r="J17" s="282"/>
      <c r="K17" s="259"/>
      <c r="L17" s="262"/>
      <c r="M17" s="265"/>
      <c r="N17" s="259"/>
      <c r="O17" s="268"/>
      <c r="P17" s="268"/>
      <c r="Q17" s="271"/>
      <c r="R17" s="173">
        <v>2</v>
      </c>
      <c r="S17" s="174" t="s">
        <v>481</v>
      </c>
      <c r="T17" s="203" t="str">
        <f>VLOOKUP(U17,FORMULAS!$A$15:$B$18,2,0)</f>
        <v>Probabilidad</v>
      </c>
      <c r="U17" s="54" t="s">
        <v>14</v>
      </c>
      <c r="V17" s="55">
        <f>+IF(U17='Tabla Valoración controles'!$D$4,'Tabla Valoración controles'!$F$4,IF('208-PLA-Ft-78 Mapa Gestión'!U17='Tabla Valoración controles'!$D$5,'Tabla Valoración controles'!$F$5,IF(U17=FORMULAS!$A$10,0,'Tabla Valoración controles'!$F$6)))</f>
        <v>0.15</v>
      </c>
      <c r="W17" s="54" t="s">
        <v>8</v>
      </c>
      <c r="X17" s="56">
        <f>+IF(W17='Tabla Valoración controles'!$D$7,'Tabla Valoración controles'!$F$7,IF(U17=FORMULAS!$A$10,0,'Tabla Valoración controles'!$F$8))</f>
        <v>0.15</v>
      </c>
      <c r="Y17" s="54" t="s">
        <v>18</v>
      </c>
      <c r="Z17" s="55">
        <f>+IF(Y17='Tabla Valoración controles'!$D$9,'Tabla Valoración controles'!$F$9,IF(U17=FORMULAS!$A$10,0,'Tabla Valoración controles'!$F$10))</f>
        <v>0</v>
      </c>
      <c r="AA17" s="54" t="s">
        <v>21</v>
      </c>
      <c r="AB17" s="55">
        <f>+IF(AA17='Tabla Valoración controles'!$D$9,'Tabla Valoración controles'!$F$9,IF(W17=FORMULAS!$A$10,0,'Tabla Valoración controles'!$F$10))</f>
        <v>0</v>
      </c>
      <c r="AC17" s="54" t="s">
        <v>100</v>
      </c>
      <c r="AD17" s="55">
        <f>+IF(AC17='Tabla Valoración controles'!$D$13,'Tabla Valoración controles'!$F$13,'Tabla Valoración controles'!$F$14)</f>
        <v>0</v>
      </c>
      <c r="AE17" s="99">
        <f t="shared" si="0"/>
        <v>0.3</v>
      </c>
      <c r="AF17" s="99">
        <f>+AE17*AG16</f>
        <v>0.14399999999999999</v>
      </c>
      <c r="AG17" s="99">
        <f>+AG16-AF17</f>
        <v>0.33599999999999997</v>
      </c>
      <c r="AH17" s="54" t="s">
        <v>349</v>
      </c>
      <c r="AI17" s="50">
        <f>+IF(AH17=CONTROLES!$C$50,CONTROLES!$D$50,CONTROLES!$D$51)</f>
        <v>15</v>
      </c>
      <c r="AJ17" s="182" t="s">
        <v>355</v>
      </c>
      <c r="AK17" s="182">
        <f>+IF(AJ17=CONTROLES!$C$52,CONTROLES!$D$52,CONTROLES!$D$53)</f>
        <v>15</v>
      </c>
      <c r="AL17" s="182" t="s">
        <v>358</v>
      </c>
      <c r="AM17" s="182">
        <f>+IF(AL17=CONTROLES!$C$54,CONTROLES!$D$54,CONTROLES!$D$55)</f>
        <v>15</v>
      </c>
      <c r="AN17" s="183" t="str">
        <f t="shared" si="2"/>
        <v>Detectivo</v>
      </c>
      <c r="AO17" s="183" t="str">
        <f>+IF(AN17=CONTROLES!$F$54,CONTROLES!$G$54,CONTROLES!$G$55)</f>
        <v>Detectar</v>
      </c>
      <c r="AP17" s="182">
        <f>+IF(AO17=CONTROLES!$C$56,CONTROLES!$D$56,IF(AO17=CONTROLES!$C$57,CONTROLES!$D$57,CONTROLES!$D$58))</f>
        <v>10</v>
      </c>
      <c r="AQ17" s="182" t="s">
        <v>365</v>
      </c>
      <c r="AR17" s="182">
        <f>+IF(AQ17=CONTROLES!$C$59,CONTROLES!$D$59,CONTROLES!$D$60)</f>
        <v>15</v>
      </c>
      <c r="AS17" s="182" t="s">
        <v>368</v>
      </c>
      <c r="AT17" s="182">
        <f>+IF(AS17=CONTROLES!$C$61,CONTROLES!$D$61,CONTROLES!$D$62)</f>
        <v>15</v>
      </c>
      <c r="AU17" s="182" t="s">
        <v>371</v>
      </c>
      <c r="AV17" s="50">
        <f>+IF(AU17=CONTROLES!$C$63,CONTROLES!$D$63,IF(AU17=CONTROLES!$C$64,CONTROLES!$D$64,CONTROLES!$D$65))</f>
        <v>10</v>
      </c>
      <c r="AW17" s="50">
        <f t="shared" si="1"/>
        <v>95</v>
      </c>
      <c r="AX17" s="50" t="str">
        <f t="shared" si="3"/>
        <v>Moderado</v>
      </c>
      <c r="AY17" s="254"/>
      <c r="AZ17" s="254"/>
      <c r="BA17" s="254"/>
      <c r="BB17" s="254"/>
      <c r="BC17" s="255"/>
      <c r="BD17" s="271"/>
      <c r="BE17" s="246"/>
      <c r="BF17" s="137" t="s">
        <v>539</v>
      </c>
      <c r="BG17" s="137" t="s">
        <v>536</v>
      </c>
      <c r="BH17" s="189" t="s">
        <v>325</v>
      </c>
      <c r="BI17" s="191">
        <v>44958</v>
      </c>
      <c r="BJ17" s="139">
        <v>45136</v>
      </c>
      <c r="BK17" s="193" t="s">
        <v>616</v>
      </c>
      <c r="BL17" s="193" t="s">
        <v>617</v>
      </c>
      <c r="BM17" s="190" t="s">
        <v>236</v>
      </c>
      <c r="BN17" s="244"/>
      <c r="BO17" s="131"/>
      <c r="BP17" s="132"/>
      <c r="BQ17" s="132"/>
      <c r="BR17" s="133"/>
      <c r="BS17" s="133"/>
      <c r="BT17" s="133"/>
      <c r="BU17" s="133"/>
      <c r="BV17" s="133"/>
      <c r="BW17" s="133"/>
      <c r="BX17" s="131"/>
      <c r="BY17" s="132"/>
      <c r="BZ17" s="132"/>
      <c r="CA17" s="133"/>
      <c r="CB17" s="133"/>
      <c r="CC17" s="133"/>
      <c r="CD17" s="133"/>
      <c r="CE17" s="133"/>
      <c r="CF17" s="133"/>
      <c r="CG17" s="131"/>
      <c r="CH17" s="132"/>
      <c r="CI17" s="132"/>
      <c r="CJ17" s="133"/>
      <c r="CK17" s="133"/>
      <c r="CL17" s="133"/>
      <c r="CM17" s="133"/>
      <c r="CN17" s="133"/>
      <c r="CO17" s="133"/>
      <c r="CP17" s="131"/>
      <c r="CQ17" s="132"/>
      <c r="CR17" s="132"/>
      <c r="CS17" s="133"/>
      <c r="CT17" s="133"/>
      <c r="CU17" s="133"/>
      <c r="CV17" s="133"/>
      <c r="CW17" s="133"/>
      <c r="CX17" s="133"/>
      <c r="CY17" s="131"/>
      <c r="CZ17" s="132"/>
      <c r="DA17" s="132"/>
      <c r="DB17" s="133"/>
      <c r="DC17" s="133"/>
      <c r="DD17" s="133"/>
      <c r="DE17" s="133"/>
      <c r="DF17" s="133"/>
      <c r="DG17" s="133"/>
      <c r="DH17" s="131"/>
      <c r="DI17" s="132"/>
      <c r="DJ17" s="132"/>
      <c r="DK17" s="133"/>
      <c r="DL17" s="133"/>
      <c r="DM17" s="133"/>
      <c r="DN17" s="133"/>
      <c r="DO17" s="133"/>
      <c r="DP17" s="133"/>
      <c r="DQ17" s="131"/>
      <c r="DR17" s="132"/>
      <c r="DS17" s="132"/>
      <c r="DT17" s="133"/>
      <c r="DU17" s="133"/>
      <c r="DV17" s="133"/>
      <c r="DW17" s="133"/>
      <c r="DX17" s="133"/>
      <c r="DY17" s="133"/>
      <c r="DZ17" s="131"/>
      <c r="EA17" s="132"/>
      <c r="EB17" s="132"/>
      <c r="EC17" s="133"/>
      <c r="ED17" s="133"/>
      <c r="EE17" s="133"/>
      <c r="EF17" s="133"/>
      <c r="EG17" s="133"/>
      <c r="EH17" s="133"/>
      <c r="EI17" s="131"/>
      <c r="EJ17" s="132"/>
      <c r="EK17" s="132"/>
      <c r="EL17" s="133"/>
      <c r="EM17" s="133"/>
      <c r="EN17" s="133"/>
      <c r="EO17" s="133"/>
      <c r="EP17" s="133"/>
      <c r="EQ17" s="133"/>
      <c r="ER17" s="131"/>
      <c r="ES17" s="132"/>
      <c r="ET17" s="132"/>
      <c r="EU17" s="133"/>
      <c r="EV17" s="133"/>
      <c r="EW17" s="133"/>
      <c r="EX17" s="133"/>
      <c r="EY17" s="133"/>
      <c r="EZ17" s="133"/>
      <c r="FA17" s="131"/>
      <c r="FB17" s="132"/>
      <c r="FC17" s="132"/>
      <c r="FD17" s="133"/>
      <c r="FE17" s="133"/>
      <c r="FF17" s="133"/>
      <c r="FG17" s="133"/>
      <c r="FH17" s="133"/>
      <c r="FI17" s="133"/>
      <c r="FJ17" s="131"/>
      <c r="FK17" s="132"/>
      <c r="FL17" s="132"/>
      <c r="FM17" s="133"/>
      <c r="FN17" s="133"/>
      <c r="FO17" s="133"/>
      <c r="FP17" s="133"/>
      <c r="FQ17" s="133"/>
      <c r="FR17" s="133"/>
      <c r="FS17" s="133"/>
      <c r="FT17" s="131"/>
      <c r="FU17" s="134"/>
      <c r="FV17" s="134"/>
      <c r="FW17" s="134"/>
      <c r="FX17" s="135"/>
      <c r="FY17" s="134"/>
      <c r="FZ17" s="133"/>
      <c r="GA17" s="133"/>
      <c r="GB17" s="134"/>
      <c r="GC17" s="134"/>
      <c r="GD17" s="134"/>
      <c r="GE17" s="134"/>
      <c r="GF17" s="134"/>
      <c r="GG17" s="131"/>
      <c r="GH17" s="134"/>
      <c r="GI17" s="134"/>
      <c r="GJ17" s="134"/>
      <c r="GK17" s="135"/>
      <c r="GL17" s="134"/>
      <c r="GM17" s="133"/>
      <c r="GN17" s="133"/>
      <c r="GO17" s="134"/>
      <c r="GP17" s="134"/>
      <c r="GQ17" s="134"/>
      <c r="GR17" s="134"/>
      <c r="GS17" s="134"/>
      <c r="GT17" s="131"/>
      <c r="GU17" s="134"/>
      <c r="GV17" s="134"/>
      <c r="GW17" s="134"/>
      <c r="GX17" s="135"/>
      <c r="GY17" s="134"/>
      <c r="GZ17" s="133"/>
      <c r="HA17" s="133"/>
      <c r="HB17" s="134"/>
      <c r="HC17" s="134"/>
      <c r="HD17" s="134"/>
      <c r="HE17" s="134"/>
    </row>
    <row r="18" spans="1:213" ht="57" x14ac:dyDescent="0.2">
      <c r="A18" s="274"/>
      <c r="B18" s="277"/>
      <c r="C18" s="280"/>
      <c r="D18" s="280"/>
      <c r="E18" s="277"/>
      <c r="F18" s="289"/>
      <c r="G18" s="290"/>
      <c r="H18" s="289"/>
      <c r="I18" s="277"/>
      <c r="J18" s="282"/>
      <c r="K18" s="259"/>
      <c r="L18" s="262"/>
      <c r="M18" s="265"/>
      <c r="N18" s="259"/>
      <c r="O18" s="268"/>
      <c r="P18" s="268"/>
      <c r="Q18" s="271"/>
      <c r="R18" s="173"/>
      <c r="S18" s="174"/>
      <c r="T18" s="203">
        <f>VLOOKUP(U18,FORMULAS!$A$15:$B$18,2,0)</f>
        <v>0</v>
      </c>
      <c r="U18" s="54" t="s">
        <v>157</v>
      </c>
      <c r="V18" s="55">
        <f>+IF(U18='Tabla Valoración controles'!$D$4,'Tabla Valoración controles'!$F$4,IF('208-PLA-Ft-78 Mapa Gestión'!U18='Tabla Valoración controles'!$D$5,'Tabla Valoración controles'!$F$5,IF(U18=FORMULAS!$A$10,0,'Tabla Valoración controles'!$F$6)))</f>
        <v>0</v>
      </c>
      <c r="W18" s="54"/>
      <c r="X18" s="56">
        <f>+IF(W18='Tabla Valoración controles'!$D$7,'Tabla Valoración controles'!$F$7,IF(U18=FORMULAS!$A$10,0,'Tabla Valoración controles'!$F$8))</f>
        <v>0</v>
      </c>
      <c r="Y18" s="54"/>
      <c r="Z18" s="55">
        <f>+IF(Y18='Tabla Valoración controles'!$D$9,'Tabla Valoración controles'!$F$9,IF(U18=FORMULAS!$A$10,0,'Tabla Valoración controles'!$F$10))</f>
        <v>0</v>
      </c>
      <c r="AA18" s="54"/>
      <c r="AB18" s="55">
        <f>+IF(AA18='Tabla Valoración controles'!$D$9,'Tabla Valoración controles'!$F$9,IF(W18=FORMULAS!$A$10,0,'Tabla Valoración controles'!$F$10))</f>
        <v>0</v>
      </c>
      <c r="AC18" s="54"/>
      <c r="AD18" s="55">
        <f>+IF(AC18='Tabla Valoración controles'!$D$13,'Tabla Valoración controles'!$F$13,'Tabla Valoración controles'!$F$14)</f>
        <v>0</v>
      </c>
      <c r="AE18" s="99">
        <f t="shared" si="0"/>
        <v>0</v>
      </c>
      <c r="AF18" s="99">
        <f>+AF17*AE18</f>
        <v>0</v>
      </c>
      <c r="AG18" s="99">
        <f t="shared" ref="AG18:AG21" si="7">+AG17-AF18</f>
        <v>0.33599999999999997</v>
      </c>
      <c r="AH18" s="54"/>
      <c r="AI18" s="50">
        <f>+IF(AH18=CONTROLES!$C$50,CONTROLES!$D$50,CONTROLES!$D$51)</f>
        <v>0</v>
      </c>
      <c r="AJ18" s="182"/>
      <c r="AK18" s="182">
        <f>+IF(AJ18=CONTROLES!$C$52,CONTROLES!$D$52,CONTROLES!$D$53)</f>
        <v>0</v>
      </c>
      <c r="AL18" s="182"/>
      <c r="AM18" s="182">
        <f>+IF(AL18=CONTROLES!$C$54,CONTROLES!$D$54,CONTROLES!$D$55)</f>
        <v>0</v>
      </c>
      <c r="AN18" s="183" t="str">
        <f t="shared" si="2"/>
        <v>Tipo Control</v>
      </c>
      <c r="AO18" s="183" t="str">
        <f>+IF(AN18=CONTROLES!$F$54,CONTROLES!$G$54,CONTROLES!$G$55)</f>
        <v>Detectar</v>
      </c>
      <c r="AP18" s="182">
        <f>+IF(AO18=CONTROLES!$C$56,CONTROLES!$D$56,IF(AO18=CONTROLES!$C$57,CONTROLES!$D$57,CONTROLES!$D$58))</f>
        <v>10</v>
      </c>
      <c r="AQ18" s="182"/>
      <c r="AR18" s="182">
        <f>+IF(AQ18=CONTROLES!$C$59,CONTROLES!$D$59,CONTROLES!$D$60)</f>
        <v>0</v>
      </c>
      <c r="AS18" s="182"/>
      <c r="AT18" s="182">
        <f>+IF(AS18=CONTROLES!$C$61,CONTROLES!$D$61,CONTROLES!$D$62)</f>
        <v>0</v>
      </c>
      <c r="AU18" s="182"/>
      <c r="AV18" s="50">
        <f>+IF(AU18=CONTROLES!$C$63,CONTROLES!$D$63,IF(AU18=CONTROLES!$C$64,CONTROLES!$D$64,CONTROLES!$D$65))</f>
        <v>0</v>
      </c>
      <c r="AW18" s="50">
        <f t="shared" si="1"/>
        <v>10</v>
      </c>
      <c r="AX18" s="50" t="str">
        <f t="shared" si="3"/>
        <v>Débil</v>
      </c>
      <c r="AY18" s="254"/>
      <c r="AZ18" s="254"/>
      <c r="BA18" s="254"/>
      <c r="BB18" s="254"/>
      <c r="BC18" s="255"/>
      <c r="BD18" s="271"/>
      <c r="BE18" s="246"/>
      <c r="BF18" s="137"/>
      <c r="BG18" s="134"/>
      <c r="BH18" s="189"/>
      <c r="BI18" s="134"/>
      <c r="BJ18" s="134"/>
      <c r="BK18" s="134"/>
      <c r="BL18" s="134"/>
      <c r="BM18" s="190" t="s">
        <v>234</v>
      </c>
      <c r="BN18" s="244"/>
      <c r="BO18" s="131"/>
      <c r="BP18" s="137"/>
      <c r="BQ18" s="137"/>
      <c r="BR18" s="137"/>
      <c r="BS18" s="135"/>
      <c r="BT18" s="135"/>
      <c r="BU18" s="135"/>
      <c r="BV18" s="135"/>
      <c r="BW18" s="135"/>
      <c r="BX18" s="131"/>
      <c r="BY18" s="137"/>
      <c r="BZ18" s="137"/>
      <c r="CA18" s="137"/>
      <c r="CB18" s="135"/>
      <c r="CC18" s="135"/>
      <c r="CD18" s="135"/>
      <c r="CE18" s="135"/>
      <c r="CF18" s="135"/>
      <c r="CG18" s="131"/>
      <c r="CH18" s="137"/>
      <c r="CI18" s="137"/>
      <c r="CJ18" s="137"/>
      <c r="CK18" s="135"/>
      <c r="CL18" s="135"/>
      <c r="CM18" s="135"/>
      <c r="CN18" s="135"/>
      <c r="CO18" s="135"/>
      <c r="CP18" s="131"/>
      <c r="CQ18" s="137"/>
      <c r="CR18" s="137"/>
      <c r="CS18" s="137"/>
      <c r="CT18" s="135"/>
      <c r="CU18" s="135"/>
      <c r="CV18" s="135"/>
      <c r="CW18" s="135"/>
      <c r="CX18" s="135"/>
      <c r="CY18" s="131"/>
      <c r="CZ18" s="137"/>
      <c r="DA18" s="137"/>
      <c r="DB18" s="137"/>
      <c r="DC18" s="135"/>
      <c r="DD18" s="135"/>
      <c r="DE18" s="135"/>
      <c r="DF18" s="135"/>
      <c r="DG18" s="135"/>
      <c r="DH18" s="131"/>
      <c r="DI18" s="137"/>
      <c r="DJ18" s="137"/>
      <c r="DK18" s="137"/>
      <c r="DL18" s="135"/>
      <c r="DM18" s="135"/>
      <c r="DN18" s="135"/>
      <c r="DO18" s="135"/>
      <c r="DP18" s="135"/>
      <c r="DQ18" s="131"/>
      <c r="DR18" s="137"/>
      <c r="DS18" s="137"/>
      <c r="DT18" s="137"/>
      <c r="DU18" s="135"/>
      <c r="DV18" s="135"/>
      <c r="DW18" s="135"/>
      <c r="DX18" s="135"/>
      <c r="DY18" s="135"/>
      <c r="DZ18" s="131"/>
      <c r="EA18" s="137"/>
      <c r="EB18" s="137"/>
      <c r="EC18" s="137"/>
      <c r="ED18" s="135"/>
      <c r="EE18" s="135"/>
      <c r="EF18" s="135"/>
      <c r="EG18" s="135"/>
      <c r="EH18" s="135"/>
      <c r="EI18" s="131"/>
      <c r="EJ18" s="137"/>
      <c r="EK18" s="137"/>
      <c r="EL18" s="137"/>
      <c r="EM18" s="135"/>
      <c r="EN18" s="135"/>
      <c r="EO18" s="135"/>
      <c r="EP18" s="135"/>
      <c r="EQ18" s="135"/>
      <c r="ER18" s="131"/>
      <c r="ES18" s="137"/>
      <c r="ET18" s="137"/>
      <c r="EU18" s="137"/>
      <c r="EV18" s="135"/>
      <c r="EW18" s="135"/>
      <c r="EX18" s="135"/>
      <c r="EY18" s="135"/>
      <c r="EZ18" s="135"/>
      <c r="FA18" s="131"/>
      <c r="FB18" s="137"/>
      <c r="FC18" s="137"/>
      <c r="FD18" s="137"/>
      <c r="FE18" s="135"/>
      <c r="FF18" s="135"/>
      <c r="FG18" s="135"/>
      <c r="FH18" s="135"/>
      <c r="FI18" s="135"/>
      <c r="FJ18" s="131"/>
      <c r="FK18" s="137"/>
      <c r="FL18" s="137"/>
      <c r="FM18" s="137"/>
      <c r="FN18" s="135"/>
      <c r="FO18" s="135"/>
      <c r="FP18" s="135"/>
      <c r="FQ18" s="135"/>
      <c r="FR18" s="135"/>
      <c r="FS18" s="135"/>
      <c r="FT18" s="131"/>
      <c r="FU18" s="134"/>
      <c r="FV18" s="134"/>
      <c r="FW18" s="134"/>
      <c r="FX18" s="135"/>
      <c r="FY18" s="134"/>
      <c r="FZ18" s="135"/>
      <c r="GA18" s="135"/>
      <c r="GB18" s="134"/>
      <c r="GC18" s="134"/>
      <c r="GD18" s="134"/>
      <c r="GE18" s="134"/>
      <c r="GF18" s="134"/>
      <c r="GG18" s="131"/>
      <c r="GH18" s="134"/>
      <c r="GI18" s="134"/>
      <c r="GJ18" s="134"/>
      <c r="GK18" s="135"/>
      <c r="GL18" s="134"/>
      <c r="GM18" s="135"/>
      <c r="GN18" s="135"/>
      <c r="GO18" s="134"/>
      <c r="GP18" s="134"/>
      <c r="GQ18" s="134"/>
      <c r="GR18" s="134"/>
      <c r="GS18" s="134"/>
      <c r="GT18" s="131"/>
      <c r="GU18" s="134"/>
      <c r="GV18" s="134"/>
      <c r="GW18" s="134"/>
      <c r="GX18" s="135"/>
      <c r="GY18" s="134"/>
      <c r="GZ18" s="135"/>
      <c r="HA18" s="135"/>
      <c r="HB18" s="134"/>
      <c r="HC18" s="134"/>
      <c r="HD18" s="134"/>
      <c r="HE18" s="134"/>
    </row>
    <row r="19" spans="1:213" ht="57" x14ac:dyDescent="0.2">
      <c r="A19" s="274"/>
      <c r="B19" s="277"/>
      <c r="C19" s="280"/>
      <c r="D19" s="280"/>
      <c r="E19" s="277"/>
      <c r="F19" s="289"/>
      <c r="G19" s="290"/>
      <c r="H19" s="289"/>
      <c r="I19" s="277"/>
      <c r="J19" s="282"/>
      <c r="K19" s="259"/>
      <c r="L19" s="262"/>
      <c r="M19" s="265"/>
      <c r="N19" s="259"/>
      <c r="O19" s="268"/>
      <c r="P19" s="268"/>
      <c r="Q19" s="271"/>
      <c r="R19" s="173"/>
      <c r="S19" s="174"/>
      <c r="T19" s="203">
        <f>VLOOKUP(U19,FORMULAS!$A$15:$B$18,2,0)</f>
        <v>0</v>
      </c>
      <c r="U19" s="54" t="s">
        <v>157</v>
      </c>
      <c r="V19" s="55">
        <f>+IF(U19='Tabla Valoración controles'!$D$4,'Tabla Valoración controles'!$F$4,IF('208-PLA-Ft-78 Mapa Gestión'!U19='Tabla Valoración controles'!$D$5,'Tabla Valoración controles'!$F$5,IF(U19=FORMULAS!$A$10,0,'Tabla Valoración controles'!$F$6)))</f>
        <v>0</v>
      </c>
      <c r="W19" s="54"/>
      <c r="X19" s="56">
        <f>+IF(W19='Tabla Valoración controles'!$D$7,'Tabla Valoración controles'!$F$7,IF(U19=FORMULAS!$A$10,0,'Tabla Valoración controles'!$F$8))</f>
        <v>0</v>
      </c>
      <c r="Y19" s="54"/>
      <c r="Z19" s="55">
        <f>+IF(Y19='Tabla Valoración controles'!$D$9,'Tabla Valoración controles'!$F$9,IF(U19=FORMULAS!$A$10,0,'Tabla Valoración controles'!$F$10))</f>
        <v>0</v>
      </c>
      <c r="AA19" s="54"/>
      <c r="AB19" s="55">
        <f>+IF(AA19='Tabla Valoración controles'!$D$9,'Tabla Valoración controles'!$F$9,IF(W19=FORMULAS!$A$10,0,'Tabla Valoración controles'!$F$10))</f>
        <v>0</v>
      </c>
      <c r="AC19" s="54"/>
      <c r="AD19" s="55">
        <f>+IF(AC19='Tabla Valoración controles'!$D$13,'Tabla Valoración controles'!$F$13,'Tabla Valoración controles'!$F$14)</f>
        <v>0</v>
      </c>
      <c r="AE19" s="99">
        <f t="shared" si="0"/>
        <v>0</v>
      </c>
      <c r="AF19" s="99">
        <f>+AF18*AE19</f>
        <v>0</v>
      </c>
      <c r="AG19" s="99">
        <f t="shared" si="7"/>
        <v>0.33599999999999997</v>
      </c>
      <c r="AH19" s="54"/>
      <c r="AI19" s="50">
        <f>+IF(AH19=CONTROLES!$C$50,CONTROLES!$D$50,CONTROLES!$D$51)</f>
        <v>0</v>
      </c>
      <c r="AJ19" s="182"/>
      <c r="AK19" s="182">
        <f>+IF(AJ19=CONTROLES!$C$52,CONTROLES!$D$52,CONTROLES!$D$53)</f>
        <v>0</v>
      </c>
      <c r="AL19" s="182"/>
      <c r="AM19" s="182">
        <f>+IF(AL19=CONTROLES!$C$54,CONTROLES!$D$54,CONTROLES!$D$55)</f>
        <v>0</v>
      </c>
      <c r="AN19" s="183" t="str">
        <f t="shared" si="2"/>
        <v>Tipo Control</v>
      </c>
      <c r="AO19" s="183" t="str">
        <f>+IF(AN19=CONTROLES!$F$54,CONTROLES!$G$54,CONTROLES!$G$55)</f>
        <v>Detectar</v>
      </c>
      <c r="AP19" s="182">
        <f>+IF(AO19=CONTROLES!$C$56,CONTROLES!$D$56,IF(AO19=CONTROLES!$C$57,CONTROLES!$D$57,CONTROLES!$D$58))</f>
        <v>10</v>
      </c>
      <c r="AQ19" s="182"/>
      <c r="AR19" s="182">
        <f>+IF(AQ19=CONTROLES!$C$59,CONTROLES!$D$59,CONTROLES!$D$60)</f>
        <v>0</v>
      </c>
      <c r="AS19" s="182"/>
      <c r="AT19" s="182">
        <f>+IF(AS19=CONTROLES!$C$61,CONTROLES!$D$61,CONTROLES!$D$62)</f>
        <v>0</v>
      </c>
      <c r="AU19" s="182"/>
      <c r="AV19" s="50">
        <f>+IF(AU19=CONTROLES!$C$63,CONTROLES!$D$63,IF(AU19=CONTROLES!$C$64,CONTROLES!$D$64,CONTROLES!$D$65))</f>
        <v>0</v>
      </c>
      <c r="AW19" s="50">
        <f t="shared" si="1"/>
        <v>10</v>
      </c>
      <c r="AX19" s="50" t="str">
        <f t="shared" si="3"/>
        <v>Débil</v>
      </c>
      <c r="AY19" s="254"/>
      <c r="AZ19" s="254"/>
      <c r="BA19" s="254"/>
      <c r="BB19" s="254"/>
      <c r="BC19" s="255"/>
      <c r="BD19" s="271"/>
      <c r="BE19" s="246"/>
      <c r="BF19" s="137"/>
      <c r="BG19" s="134"/>
      <c r="BH19" s="189"/>
      <c r="BI19" s="134"/>
      <c r="BJ19" s="134"/>
      <c r="BK19" s="134"/>
      <c r="BL19" s="134"/>
      <c r="BM19" s="190" t="s">
        <v>234</v>
      </c>
      <c r="BN19" s="244"/>
      <c r="BO19" s="131"/>
      <c r="BP19" s="137"/>
      <c r="BQ19" s="137"/>
      <c r="BR19" s="137"/>
      <c r="BS19" s="135"/>
      <c r="BT19" s="135"/>
      <c r="BU19" s="135"/>
      <c r="BV19" s="135"/>
      <c r="BW19" s="135"/>
      <c r="BX19" s="131"/>
      <c r="BY19" s="137"/>
      <c r="BZ19" s="137"/>
      <c r="CA19" s="137"/>
      <c r="CB19" s="135"/>
      <c r="CC19" s="135"/>
      <c r="CD19" s="135"/>
      <c r="CE19" s="135"/>
      <c r="CF19" s="135"/>
      <c r="CG19" s="131"/>
      <c r="CH19" s="137"/>
      <c r="CI19" s="137"/>
      <c r="CJ19" s="137"/>
      <c r="CK19" s="135"/>
      <c r="CL19" s="135"/>
      <c r="CM19" s="135"/>
      <c r="CN19" s="135"/>
      <c r="CO19" s="135"/>
      <c r="CP19" s="131"/>
      <c r="CQ19" s="137"/>
      <c r="CR19" s="137"/>
      <c r="CS19" s="137"/>
      <c r="CT19" s="135"/>
      <c r="CU19" s="135"/>
      <c r="CV19" s="135"/>
      <c r="CW19" s="135"/>
      <c r="CX19" s="135"/>
      <c r="CY19" s="131"/>
      <c r="CZ19" s="137"/>
      <c r="DA19" s="137"/>
      <c r="DB19" s="137"/>
      <c r="DC19" s="135"/>
      <c r="DD19" s="135"/>
      <c r="DE19" s="135"/>
      <c r="DF19" s="135"/>
      <c r="DG19" s="135"/>
      <c r="DH19" s="131"/>
      <c r="DI19" s="137"/>
      <c r="DJ19" s="137"/>
      <c r="DK19" s="137"/>
      <c r="DL19" s="135"/>
      <c r="DM19" s="135"/>
      <c r="DN19" s="135"/>
      <c r="DO19" s="135"/>
      <c r="DP19" s="135"/>
      <c r="DQ19" s="131"/>
      <c r="DR19" s="137"/>
      <c r="DS19" s="137"/>
      <c r="DT19" s="137"/>
      <c r="DU19" s="135"/>
      <c r="DV19" s="135"/>
      <c r="DW19" s="135"/>
      <c r="DX19" s="135"/>
      <c r="DY19" s="135"/>
      <c r="DZ19" s="131"/>
      <c r="EA19" s="137"/>
      <c r="EB19" s="137"/>
      <c r="EC19" s="137"/>
      <c r="ED19" s="135"/>
      <c r="EE19" s="135"/>
      <c r="EF19" s="135"/>
      <c r="EG19" s="135"/>
      <c r="EH19" s="135"/>
      <c r="EI19" s="131"/>
      <c r="EJ19" s="137"/>
      <c r="EK19" s="137"/>
      <c r="EL19" s="137"/>
      <c r="EM19" s="135"/>
      <c r="EN19" s="135"/>
      <c r="EO19" s="135"/>
      <c r="EP19" s="135"/>
      <c r="EQ19" s="135"/>
      <c r="ER19" s="131"/>
      <c r="ES19" s="137"/>
      <c r="ET19" s="137"/>
      <c r="EU19" s="137"/>
      <c r="EV19" s="135"/>
      <c r="EW19" s="135"/>
      <c r="EX19" s="135"/>
      <c r="EY19" s="135"/>
      <c r="EZ19" s="135"/>
      <c r="FA19" s="131"/>
      <c r="FB19" s="137"/>
      <c r="FC19" s="137"/>
      <c r="FD19" s="137"/>
      <c r="FE19" s="135"/>
      <c r="FF19" s="135"/>
      <c r="FG19" s="135"/>
      <c r="FH19" s="135"/>
      <c r="FI19" s="135"/>
      <c r="FJ19" s="131"/>
      <c r="FK19" s="137"/>
      <c r="FL19" s="137"/>
      <c r="FM19" s="137"/>
      <c r="FN19" s="135"/>
      <c r="FO19" s="135"/>
      <c r="FP19" s="135"/>
      <c r="FQ19" s="135"/>
      <c r="FR19" s="135"/>
      <c r="FS19" s="135"/>
      <c r="FT19" s="131"/>
      <c r="FU19" s="134"/>
      <c r="FV19" s="134"/>
      <c r="FW19" s="134"/>
      <c r="FX19" s="135"/>
      <c r="FY19" s="134"/>
      <c r="FZ19" s="135"/>
      <c r="GA19" s="135"/>
      <c r="GB19" s="134"/>
      <c r="GC19" s="134"/>
      <c r="GD19" s="134"/>
      <c r="GE19" s="134"/>
      <c r="GF19" s="134"/>
      <c r="GG19" s="131"/>
      <c r="GH19" s="134"/>
      <c r="GI19" s="134"/>
      <c r="GJ19" s="134"/>
      <c r="GK19" s="135"/>
      <c r="GL19" s="134"/>
      <c r="GM19" s="135"/>
      <c r="GN19" s="135"/>
      <c r="GO19" s="134"/>
      <c r="GP19" s="134"/>
      <c r="GQ19" s="134"/>
      <c r="GR19" s="134"/>
      <c r="GS19" s="134"/>
      <c r="GT19" s="131"/>
      <c r="GU19" s="134"/>
      <c r="GV19" s="134"/>
      <c r="GW19" s="134"/>
      <c r="GX19" s="135"/>
      <c r="GY19" s="134"/>
      <c r="GZ19" s="135"/>
      <c r="HA19" s="135"/>
      <c r="HB19" s="134"/>
      <c r="HC19" s="134"/>
      <c r="HD19" s="134"/>
      <c r="HE19" s="134"/>
    </row>
    <row r="20" spans="1:213" ht="57" x14ac:dyDescent="0.2">
      <c r="A20" s="274"/>
      <c r="B20" s="277"/>
      <c r="C20" s="280"/>
      <c r="D20" s="280"/>
      <c r="E20" s="277"/>
      <c r="F20" s="289"/>
      <c r="G20" s="290"/>
      <c r="H20" s="289"/>
      <c r="I20" s="277"/>
      <c r="J20" s="282"/>
      <c r="K20" s="259"/>
      <c r="L20" s="262"/>
      <c r="M20" s="265"/>
      <c r="N20" s="259"/>
      <c r="O20" s="268"/>
      <c r="P20" s="268"/>
      <c r="Q20" s="271"/>
      <c r="R20" s="173"/>
      <c r="S20" s="174"/>
      <c r="T20" s="203">
        <f>VLOOKUP(U20,FORMULAS!$A$15:$B$18,2,0)</f>
        <v>0</v>
      </c>
      <c r="U20" s="54" t="s">
        <v>157</v>
      </c>
      <c r="V20" s="55">
        <f>+IF(U20='Tabla Valoración controles'!$D$4,'Tabla Valoración controles'!$F$4,IF('208-PLA-Ft-78 Mapa Gestión'!U20='Tabla Valoración controles'!$D$5,'Tabla Valoración controles'!$F$5,IF(U20=FORMULAS!$A$10,0,'Tabla Valoración controles'!$F$6)))</f>
        <v>0</v>
      </c>
      <c r="W20" s="54"/>
      <c r="X20" s="56">
        <f>+IF(W20='Tabla Valoración controles'!$D$7,'Tabla Valoración controles'!$F$7,IF(U20=FORMULAS!$A$10,0,'Tabla Valoración controles'!$F$8))</f>
        <v>0</v>
      </c>
      <c r="Y20" s="54"/>
      <c r="Z20" s="55">
        <f>+IF(Y20='Tabla Valoración controles'!$D$9,'Tabla Valoración controles'!$F$9,IF(U20=FORMULAS!$A$10,0,'Tabla Valoración controles'!$F$10))</f>
        <v>0</v>
      </c>
      <c r="AA20" s="54"/>
      <c r="AB20" s="55">
        <f>+IF(AA20='Tabla Valoración controles'!$D$9,'Tabla Valoración controles'!$F$9,IF(W20=FORMULAS!$A$10,0,'Tabla Valoración controles'!$F$10))</f>
        <v>0</v>
      </c>
      <c r="AC20" s="54"/>
      <c r="AD20" s="55">
        <f>+IF(AC20='Tabla Valoración controles'!$D$13,'Tabla Valoración controles'!$F$13,'Tabla Valoración controles'!$F$14)</f>
        <v>0</v>
      </c>
      <c r="AE20" s="99">
        <f t="shared" si="0"/>
        <v>0</v>
      </c>
      <c r="AF20" s="99">
        <f t="shared" ref="AF20:AF21" si="8">+AF19*AE20</f>
        <v>0</v>
      </c>
      <c r="AG20" s="99">
        <f t="shared" si="7"/>
        <v>0.33599999999999997</v>
      </c>
      <c r="AH20" s="54"/>
      <c r="AI20" s="50">
        <f>+IF(AH20=CONTROLES!$C$50,CONTROLES!$D$50,CONTROLES!$D$51)</f>
        <v>0</v>
      </c>
      <c r="AJ20" s="182"/>
      <c r="AK20" s="182">
        <f>+IF(AJ20=CONTROLES!$C$52,CONTROLES!$D$52,CONTROLES!$D$53)</f>
        <v>0</v>
      </c>
      <c r="AL20" s="182"/>
      <c r="AM20" s="182">
        <f>+IF(AL20=CONTROLES!$C$54,CONTROLES!$D$54,CONTROLES!$D$55)</f>
        <v>0</v>
      </c>
      <c r="AN20" s="183" t="str">
        <f t="shared" si="2"/>
        <v>Tipo Control</v>
      </c>
      <c r="AO20" s="183" t="str">
        <f>+IF(AN20=CONTROLES!$F$54,CONTROLES!$G$54,CONTROLES!$G$55)</f>
        <v>Detectar</v>
      </c>
      <c r="AP20" s="182">
        <f>+IF(AO20=CONTROLES!$C$56,CONTROLES!$D$56,IF(AO20=CONTROLES!$C$57,CONTROLES!$D$57,CONTROLES!$D$58))</f>
        <v>10</v>
      </c>
      <c r="AQ20" s="182"/>
      <c r="AR20" s="182">
        <f>+IF(AQ20=CONTROLES!$C$59,CONTROLES!$D$59,CONTROLES!$D$60)</f>
        <v>0</v>
      </c>
      <c r="AS20" s="182"/>
      <c r="AT20" s="182">
        <f>+IF(AS20=CONTROLES!$C$61,CONTROLES!$D$61,CONTROLES!$D$62)</f>
        <v>0</v>
      </c>
      <c r="AU20" s="182"/>
      <c r="AV20" s="50">
        <f>+IF(AU20=CONTROLES!$C$63,CONTROLES!$D$63,IF(AU20=CONTROLES!$C$64,CONTROLES!$D$64,CONTROLES!$D$65))</f>
        <v>0</v>
      </c>
      <c r="AW20" s="50">
        <f t="shared" si="1"/>
        <v>10</v>
      </c>
      <c r="AX20" s="50" t="str">
        <f t="shared" si="3"/>
        <v>Débil</v>
      </c>
      <c r="AY20" s="254"/>
      <c r="AZ20" s="254"/>
      <c r="BA20" s="254"/>
      <c r="BB20" s="254"/>
      <c r="BC20" s="255"/>
      <c r="BD20" s="271"/>
      <c r="BE20" s="246"/>
      <c r="BF20" s="137"/>
      <c r="BG20" s="134"/>
      <c r="BH20" s="189"/>
      <c r="BI20" s="134"/>
      <c r="BJ20" s="134"/>
      <c r="BK20" s="134"/>
      <c r="BL20" s="134"/>
      <c r="BM20" s="190" t="s">
        <v>234</v>
      </c>
      <c r="BN20" s="244"/>
      <c r="BO20" s="131"/>
      <c r="BP20" s="137"/>
      <c r="BQ20" s="137"/>
      <c r="BR20" s="137"/>
      <c r="BS20" s="135"/>
      <c r="BT20" s="135"/>
      <c r="BU20" s="135"/>
      <c r="BV20" s="135"/>
      <c r="BW20" s="135"/>
      <c r="BX20" s="131"/>
      <c r="BY20" s="137"/>
      <c r="BZ20" s="137"/>
      <c r="CA20" s="137"/>
      <c r="CB20" s="135"/>
      <c r="CC20" s="135"/>
      <c r="CD20" s="135"/>
      <c r="CE20" s="135"/>
      <c r="CF20" s="135"/>
      <c r="CG20" s="131"/>
      <c r="CH20" s="137"/>
      <c r="CI20" s="137"/>
      <c r="CJ20" s="137"/>
      <c r="CK20" s="135"/>
      <c r="CL20" s="135"/>
      <c r="CM20" s="135"/>
      <c r="CN20" s="135"/>
      <c r="CO20" s="135"/>
      <c r="CP20" s="131"/>
      <c r="CQ20" s="137"/>
      <c r="CR20" s="137"/>
      <c r="CS20" s="137"/>
      <c r="CT20" s="135"/>
      <c r="CU20" s="135"/>
      <c r="CV20" s="135"/>
      <c r="CW20" s="135"/>
      <c r="CX20" s="135"/>
      <c r="CY20" s="131"/>
      <c r="CZ20" s="137"/>
      <c r="DA20" s="137"/>
      <c r="DB20" s="137"/>
      <c r="DC20" s="135"/>
      <c r="DD20" s="135"/>
      <c r="DE20" s="135"/>
      <c r="DF20" s="135"/>
      <c r="DG20" s="135"/>
      <c r="DH20" s="131"/>
      <c r="DI20" s="137"/>
      <c r="DJ20" s="137"/>
      <c r="DK20" s="137"/>
      <c r="DL20" s="135"/>
      <c r="DM20" s="135"/>
      <c r="DN20" s="135"/>
      <c r="DO20" s="135"/>
      <c r="DP20" s="135"/>
      <c r="DQ20" s="131"/>
      <c r="DR20" s="137"/>
      <c r="DS20" s="137"/>
      <c r="DT20" s="137"/>
      <c r="DU20" s="135"/>
      <c r="DV20" s="135"/>
      <c r="DW20" s="135"/>
      <c r="DX20" s="135"/>
      <c r="DY20" s="135"/>
      <c r="DZ20" s="131"/>
      <c r="EA20" s="137"/>
      <c r="EB20" s="137"/>
      <c r="EC20" s="137"/>
      <c r="ED20" s="135"/>
      <c r="EE20" s="135"/>
      <c r="EF20" s="135"/>
      <c r="EG20" s="135"/>
      <c r="EH20" s="135"/>
      <c r="EI20" s="131"/>
      <c r="EJ20" s="137"/>
      <c r="EK20" s="137"/>
      <c r="EL20" s="137"/>
      <c r="EM20" s="135"/>
      <c r="EN20" s="135"/>
      <c r="EO20" s="135"/>
      <c r="EP20" s="135"/>
      <c r="EQ20" s="135"/>
      <c r="ER20" s="131"/>
      <c r="ES20" s="137"/>
      <c r="ET20" s="137"/>
      <c r="EU20" s="137"/>
      <c r="EV20" s="135"/>
      <c r="EW20" s="135"/>
      <c r="EX20" s="135"/>
      <c r="EY20" s="135"/>
      <c r="EZ20" s="135"/>
      <c r="FA20" s="131"/>
      <c r="FB20" s="137"/>
      <c r="FC20" s="137"/>
      <c r="FD20" s="137"/>
      <c r="FE20" s="135"/>
      <c r="FF20" s="135"/>
      <c r="FG20" s="135"/>
      <c r="FH20" s="135"/>
      <c r="FI20" s="135"/>
      <c r="FJ20" s="131"/>
      <c r="FK20" s="137"/>
      <c r="FL20" s="137"/>
      <c r="FM20" s="137"/>
      <c r="FN20" s="135"/>
      <c r="FO20" s="135"/>
      <c r="FP20" s="135"/>
      <c r="FQ20" s="135"/>
      <c r="FR20" s="135"/>
      <c r="FS20" s="135"/>
      <c r="FT20" s="131"/>
      <c r="FU20" s="134"/>
      <c r="FV20" s="134"/>
      <c r="FW20" s="134"/>
      <c r="FX20" s="135"/>
      <c r="FY20" s="134"/>
      <c r="FZ20" s="135"/>
      <c r="GA20" s="135"/>
      <c r="GB20" s="134"/>
      <c r="GC20" s="134"/>
      <c r="GD20" s="134"/>
      <c r="GE20" s="134"/>
      <c r="GF20" s="134"/>
      <c r="GG20" s="131"/>
      <c r="GH20" s="134"/>
      <c r="GI20" s="134"/>
      <c r="GJ20" s="134"/>
      <c r="GK20" s="135"/>
      <c r="GL20" s="134"/>
      <c r="GM20" s="135"/>
      <c r="GN20" s="135"/>
      <c r="GO20" s="134"/>
      <c r="GP20" s="134"/>
      <c r="GQ20" s="134"/>
      <c r="GR20" s="134"/>
      <c r="GS20" s="134"/>
      <c r="GT20" s="131"/>
      <c r="GU20" s="134"/>
      <c r="GV20" s="134"/>
      <c r="GW20" s="134"/>
      <c r="GX20" s="135"/>
      <c r="GY20" s="134"/>
      <c r="GZ20" s="135"/>
      <c r="HA20" s="135"/>
      <c r="HB20" s="134"/>
      <c r="HC20" s="134"/>
      <c r="HD20" s="134"/>
      <c r="HE20" s="134"/>
    </row>
    <row r="21" spans="1:213" ht="57" x14ac:dyDescent="0.2">
      <c r="A21" s="275"/>
      <c r="B21" s="278"/>
      <c r="C21" s="281"/>
      <c r="D21" s="281"/>
      <c r="E21" s="278"/>
      <c r="F21" s="289"/>
      <c r="G21" s="290"/>
      <c r="H21" s="289"/>
      <c r="I21" s="278"/>
      <c r="J21" s="282"/>
      <c r="K21" s="260"/>
      <c r="L21" s="263"/>
      <c r="M21" s="266"/>
      <c r="N21" s="260"/>
      <c r="O21" s="269"/>
      <c r="P21" s="269"/>
      <c r="Q21" s="272"/>
      <c r="R21" s="173"/>
      <c r="S21" s="174"/>
      <c r="T21" s="203">
        <f>VLOOKUP(U21,FORMULAS!$A$15:$B$18,2,0)</f>
        <v>0</v>
      </c>
      <c r="U21" s="54" t="s">
        <v>157</v>
      </c>
      <c r="V21" s="55">
        <f>+IF(U21='Tabla Valoración controles'!$D$4,'Tabla Valoración controles'!$F$4,IF('208-PLA-Ft-78 Mapa Gestión'!U21='Tabla Valoración controles'!$D$5,'Tabla Valoración controles'!$F$5,IF(U21=FORMULAS!$A$10,0,'Tabla Valoración controles'!$F$6)))</f>
        <v>0</v>
      </c>
      <c r="W21" s="54"/>
      <c r="X21" s="56">
        <f>+IF(W21='Tabla Valoración controles'!$D$7,'Tabla Valoración controles'!$F$7,IF(U21=FORMULAS!$A$10,0,'Tabla Valoración controles'!$F$8))</f>
        <v>0</v>
      </c>
      <c r="Y21" s="54"/>
      <c r="Z21" s="55">
        <f>+IF(Y21='Tabla Valoración controles'!$D$9,'Tabla Valoración controles'!$F$9,IF(U21=FORMULAS!$A$10,0,'Tabla Valoración controles'!$F$10))</f>
        <v>0</v>
      </c>
      <c r="AA21" s="54"/>
      <c r="AB21" s="55">
        <f>+IF(AA21='Tabla Valoración controles'!$D$9,'Tabla Valoración controles'!$F$9,IF(W21=FORMULAS!$A$10,0,'Tabla Valoración controles'!$F$10))</f>
        <v>0</v>
      </c>
      <c r="AC21" s="54"/>
      <c r="AD21" s="55">
        <f>+IF(AC21='Tabla Valoración controles'!$D$13,'Tabla Valoración controles'!$F$13,'Tabla Valoración controles'!$F$14)</f>
        <v>0</v>
      </c>
      <c r="AE21" s="99">
        <f t="shared" si="0"/>
        <v>0</v>
      </c>
      <c r="AF21" s="99">
        <f t="shared" si="8"/>
        <v>0</v>
      </c>
      <c r="AG21" s="99">
        <f t="shared" si="7"/>
        <v>0.33599999999999997</v>
      </c>
      <c r="AH21" s="54"/>
      <c r="AI21" s="50">
        <f>+IF(AH21=CONTROLES!$C$50,CONTROLES!$D$50,CONTROLES!$D$51)</f>
        <v>0</v>
      </c>
      <c r="AJ21" s="182"/>
      <c r="AK21" s="182">
        <f>+IF(AJ21=CONTROLES!$C$52,CONTROLES!$D$52,CONTROLES!$D$53)</f>
        <v>0</v>
      </c>
      <c r="AL21" s="182"/>
      <c r="AM21" s="182">
        <f>+IF(AL21=CONTROLES!$C$54,CONTROLES!$D$54,CONTROLES!$D$55)</f>
        <v>0</v>
      </c>
      <c r="AN21" s="183" t="str">
        <f t="shared" si="2"/>
        <v>Tipo Control</v>
      </c>
      <c r="AO21" s="183" t="str">
        <f>+IF(AN21=CONTROLES!$F$54,CONTROLES!$G$54,CONTROLES!$G$55)</f>
        <v>Detectar</v>
      </c>
      <c r="AP21" s="182">
        <f>+IF(AO21=CONTROLES!$C$56,CONTROLES!$D$56,IF(AO21=CONTROLES!$C$57,CONTROLES!$D$57,CONTROLES!$D$58))</f>
        <v>10</v>
      </c>
      <c r="AQ21" s="182"/>
      <c r="AR21" s="182">
        <f>+IF(AQ21=CONTROLES!$C$59,CONTROLES!$D$59,CONTROLES!$D$60)</f>
        <v>0</v>
      </c>
      <c r="AS21" s="182"/>
      <c r="AT21" s="182">
        <f>+IF(AS21=CONTROLES!$C$61,CONTROLES!$D$61,CONTROLES!$D$62)</f>
        <v>0</v>
      </c>
      <c r="AU21" s="182"/>
      <c r="AV21" s="50">
        <f>+IF(AU21=CONTROLES!$C$63,CONTROLES!$D$63,IF(AU21=CONTROLES!$C$64,CONTROLES!$D$64,CONTROLES!$D$65))</f>
        <v>0</v>
      </c>
      <c r="AW21" s="50">
        <f t="shared" si="1"/>
        <v>10</v>
      </c>
      <c r="AX21" s="50" t="str">
        <f t="shared" si="3"/>
        <v>Débil</v>
      </c>
      <c r="AY21" s="254"/>
      <c r="AZ21" s="254"/>
      <c r="BA21" s="254"/>
      <c r="BB21" s="254"/>
      <c r="BC21" s="255"/>
      <c r="BD21" s="272"/>
      <c r="BE21" s="247"/>
      <c r="BF21" s="137"/>
      <c r="BG21" s="134"/>
      <c r="BH21" s="189"/>
      <c r="BI21" s="134"/>
      <c r="BJ21" s="134"/>
      <c r="BK21" s="134"/>
      <c r="BL21" s="134"/>
      <c r="BM21" s="190" t="s">
        <v>234</v>
      </c>
      <c r="BN21" s="244"/>
      <c r="BO21" s="131"/>
      <c r="BP21" s="137"/>
      <c r="BQ21" s="137"/>
      <c r="BR21" s="137"/>
      <c r="BS21" s="135"/>
      <c r="BT21" s="135"/>
      <c r="BU21" s="135"/>
      <c r="BV21" s="135"/>
      <c r="BW21" s="135"/>
      <c r="BX21" s="131"/>
      <c r="BY21" s="137"/>
      <c r="BZ21" s="137"/>
      <c r="CA21" s="137"/>
      <c r="CB21" s="135"/>
      <c r="CC21" s="135"/>
      <c r="CD21" s="135"/>
      <c r="CE21" s="135"/>
      <c r="CF21" s="135"/>
      <c r="CG21" s="131"/>
      <c r="CH21" s="137"/>
      <c r="CI21" s="137"/>
      <c r="CJ21" s="137"/>
      <c r="CK21" s="135"/>
      <c r="CL21" s="135"/>
      <c r="CM21" s="135"/>
      <c r="CN21" s="135"/>
      <c r="CO21" s="135"/>
      <c r="CP21" s="131"/>
      <c r="CQ21" s="137"/>
      <c r="CR21" s="137"/>
      <c r="CS21" s="137"/>
      <c r="CT21" s="135"/>
      <c r="CU21" s="135"/>
      <c r="CV21" s="135"/>
      <c r="CW21" s="135"/>
      <c r="CX21" s="135"/>
      <c r="CY21" s="131"/>
      <c r="CZ21" s="137"/>
      <c r="DA21" s="137"/>
      <c r="DB21" s="137"/>
      <c r="DC21" s="135"/>
      <c r="DD21" s="135"/>
      <c r="DE21" s="135"/>
      <c r="DF21" s="135"/>
      <c r="DG21" s="135"/>
      <c r="DH21" s="131"/>
      <c r="DI21" s="137"/>
      <c r="DJ21" s="137"/>
      <c r="DK21" s="137"/>
      <c r="DL21" s="135"/>
      <c r="DM21" s="135"/>
      <c r="DN21" s="135"/>
      <c r="DO21" s="135"/>
      <c r="DP21" s="135"/>
      <c r="DQ21" s="131"/>
      <c r="DR21" s="137"/>
      <c r="DS21" s="137"/>
      <c r="DT21" s="137"/>
      <c r="DU21" s="135"/>
      <c r="DV21" s="135"/>
      <c r="DW21" s="135"/>
      <c r="DX21" s="135"/>
      <c r="DY21" s="135"/>
      <c r="DZ21" s="131"/>
      <c r="EA21" s="137"/>
      <c r="EB21" s="137"/>
      <c r="EC21" s="137"/>
      <c r="ED21" s="135"/>
      <c r="EE21" s="135"/>
      <c r="EF21" s="135"/>
      <c r="EG21" s="135"/>
      <c r="EH21" s="135"/>
      <c r="EI21" s="131"/>
      <c r="EJ21" s="137"/>
      <c r="EK21" s="137"/>
      <c r="EL21" s="137"/>
      <c r="EM21" s="135"/>
      <c r="EN21" s="135"/>
      <c r="EO21" s="135"/>
      <c r="EP21" s="135"/>
      <c r="EQ21" s="135"/>
      <c r="ER21" s="131"/>
      <c r="ES21" s="137"/>
      <c r="ET21" s="137"/>
      <c r="EU21" s="137"/>
      <c r="EV21" s="135"/>
      <c r="EW21" s="135"/>
      <c r="EX21" s="135"/>
      <c r="EY21" s="135"/>
      <c r="EZ21" s="135"/>
      <c r="FA21" s="131"/>
      <c r="FB21" s="137"/>
      <c r="FC21" s="137"/>
      <c r="FD21" s="137"/>
      <c r="FE21" s="135"/>
      <c r="FF21" s="135"/>
      <c r="FG21" s="135"/>
      <c r="FH21" s="135"/>
      <c r="FI21" s="135"/>
      <c r="FJ21" s="131"/>
      <c r="FK21" s="137"/>
      <c r="FL21" s="137"/>
      <c r="FM21" s="137"/>
      <c r="FN21" s="135"/>
      <c r="FO21" s="135"/>
      <c r="FP21" s="135"/>
      <c r="FQ21" s="135"/>
      <c r="FR21" s="135"/>
      <c r="FS21" s="135"/>
      <c r="FT21" s="131"/>
      <c r="FU21" s="134"/>
      <c r="FV21" s="134"/>
      <c r="FW21" s="134"/>
      <c r="FX21" s="135"/>
      <c r="FY21" s="134"/>
      <c r="FZ21" s="135"/>
      <c r="GA21" s="135"/>
      <c r="GB21" s="134"/>
      <c r="GC21" s="134"/>
      <c r="GD21" s="134"/>
      <c r="GE21" s="134"/>
      <c r="GF21" s="134"/>
      <c r="GG21" s="131"/>
      <c r="GH21" s="134"/>
      <c r="GI21" s="134"/>
      <c r="GJ21" s="134"/>
      <c r="GK21" s="135"/>
      <c r="GL21" s="134"/>
      <c r="GM21" s="135"/>
      <c r="GN21" s="135"/>
      <c r="GO21" s="134"/>
      <c r="GP21" s="134"/>
      <c r="GQ21" s="134"/>
      <c r="GR21" s="134"/>
      <c r="GS21" s="134"/>
      <c r="GT21" s="131"/>
      <c r="GU21" s="134"/>
      <c r="GV21" s="134"/>
      <c r="GW21" s="134"/>
      <c r="GX21" s="135"/>
      <c r="GY21" s="134"/>
      <c r="GZ21" s="135"/>
      <c r="HA21" s="135"/>
      <c r="HB21" s="134"/>
      <c r="HC21" s="134"/>
      <c r="HD21" s="134"/>
      <c r="HE21" s="134"/>
    </row>
    <row r="22" spans="1:213" ht="143.25" customHeight="1" x14ac:dyDescent="0.2">
      <c r="A22" s="273">
        <v>3</v>
      </c>
      <c r="B22" s="276" t="s">
        <v>172</v>
      </c>
      <c r="C22" s="279" t="str">
        <f>VLOOKUP(B22,FORMULAS!$A$30:$B$52,2,0)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22" s="279" t="str">
        <f>VLOOKUP(B22,FORMULAS!$A$30:$C$46,3,0)</f>
        <v>Director de Mejoramiento de Barrios</v>
      </c>
      <c r="E22" s="276" t="s">
        <v>258</v>
      </c>
      <c r="F22" s="289" t="s">
        <v>390</v>
      </c>
      <c r="G22" s="289" t="s">
        <v>391</v>
      </c>
      <c r="H22" s="290" t="s">
        <v>739</v>
      </c>
      <c r="I22" s="276" t="s">
        <v>259</v>
      </c>
      <c r="J22" s="282">
        <v>600</v>
      </c>
      <c r="K22" s="258" t="str">
        <f>+IF(L22=FORMULAS!$N$2,FORMULAS!$O$2,IF('208-PLA-Ft-78 Mapa Gestión'!L22:L27=FORMULAS!$N$3,FORMULAS!$O$3,IF('208-PLA-Ft-78 Mapa Gestión'!L22:L27=FORMULAS!$N$4,FORMULAS!$O$4,IF('208-PLA-Ft-78 Mapa Gestión'!L22:L27=FORMULAS!$N$5,FORMULAS!$O$5,IF('208-PLA-Ft-78 Mapa Gestión'!L22:L27=FORMULAS!$N$6,FORMULAS!$O$6)))))</f>
        <v>Alta</v>
      </c>
      <c r="L22" s="261">
        <f>+IF(J22&lt;=FORMULAS!$M$2,FORMULAS!$N$2,IF('208-PLA-Ft-78 Mapa Gestión'!J22&lt;=FORMULAS!$M$3,FORMULAS!$N$3,IF('208-PLA-Ft-78 Mapa Gestión'!J22&lt;=FORMULAS!$M$4,FORMULAS!$N$4,IF('208-PLA-Ft-78 Mapa Gestión'!J22&lt;=FORMULAS!$M$5,FORMULAS!$N$5,FORMULAS!$N$6))))</f>
        <v>0.8</v>
      </c>
      <c r="M22" s="264" t="s">
        <v>91</v>
      </c>
      <c r="N22" s="258" t="str">
        <f>+IF(M22=FORMULAS!$H$2,FORMULAS!$I$2,IF('208-PLA-Ft-78 Mapa Gestión'!M22:M27=FORMULAS!$H$3,FORMULAS!$I$3,IF('208-PLA-Ft-78 Mapa Gestión'!M22:M27=FORMULAS!$H$4,FORMULAS!$I$4,IF('208-PLA-Ft-78 Mapa Gestión'!M22:M27=FORMULAS!$H$5,FORMULAS!$I$5,IF('208-PLA-Ft-78 Mapa Gestión'!M22:M27=FORMULAS!$H$6,FORMULAS!$I$6,IF('208-PLA-Ft-78 Mapa Gestión'!M22:M27=FORMULAS!$H$7,FORMULAS!$I$7,IF('208-PLA-Ft-78 Mapa Gestión'!M22:M27=FORMULAS!$H$8,FORMULAS!$I$8,IF('208-PLA-Ft-78 Mapa Gestión'!M22:M27=FORMULAS!$H$9,FORMULAS!$I$9,IF('208-PLA-Ft-78 Mapa Gestión'!M22:M27=FORMULAS!$H$10,FORMULAS!$I$10,IF('208-PLA-Ft-78 Mapa Gestión'!M22:M27=FORMULAS!$H$11,FORMULAS!$I$11))))))))))</f>
        <v>Moderado</v>
      </c>
      <c r="O22" s="267">
        <f>VLOOKUP(N22,FORMULAS!$I$1:$J$6,2,0)</f>
        <v>0.6</v>
      </c>
      <c r="P22" s="267" t="str">
        <f t="shared" ref="P22" si="9">CONCATENATE(N22,K22)</f>
        <v>ModeradoAlta</v>
      </c>
      <c r="Q22" s="270" t="str">
        <f>VLOOKUP(P22,FORMULAS!$K$17:$L$42,2,0)</f>
        <v>Alto</v>
      </c>
      <c r="R22" s="173">
        <v>1</v>
      </c>
      <c r="S22" s="174" t="s">
        <v>482</v>
      </c>
      <c r="T22" s="203" t="str">
        <f>VLOOKUP(U22,FORMULAS!$A$15:$B$18,2,0)</f>
        <v>Probabilidad</v>
      </c>
      <c r="U22" s="54" t="s">
        <v>13</v>
      </c>
      <c r="V22" s="55">
        <f>+IF(U22='Tabla Valoración controles'!$D$4,'Tabla Valoración controles'!$F$4,IF('208-PLA-Ft-78 Mapa Gestión'!U22='Tabla Valoración controles'!$D$5,'Tabla Valoración controles'!$F$5,IF(U22=FORMULAS!$A$10,0,'Tabla Valoración controles'!$F$6)))</f>
        <v>0.25</v>
      </c>
      <c r="W22" s="54" t="s">
        <v>8</v>
      </c>
      <c r="X22" s="56">
        <f>+IF(W22='Tabla Valoración controles'!$D$7,'Tabla Valoración controles'!$F$7,IF(U22=FORMULAS!$A$10,0,'Tabla Valoración controles'!$F$8))</f>
        <v>0.15</v>
      </c>
      <c r="Y22" s="54" t="s">
        <v>18</v>
      </c>
      <c r="Z22" s="55">
        <f>+IF(Y22='Tabla Valoración controles'!$D$9,'Tabla Valoración controles'!$F$9,IF(U22=FORMULAS!$A$10,0,'Tabla Valoración controles'!$F$10))</f>
        <v>0</v>
      </c>
      <c r="AA22" s="54" t="s">
        <v>21</v>
      </c>
      <c r="AB22" s="55">
        <f>+IF(AA22='Tabla Valoración controles'!$D$9,'Tabla Valoración controles'!$F$9,IF(W22=FORMULAS!$A$10,0,'Tabla Valoración controles'!$F$10))</f>
        <v>0</v>
      </c>
      <c r="AC22" s="54" t="s">
        <v>100</v>
      </c>
      <c r="AD22" s="55">
        <f>+IF(AC22='Tabla Valoración controles'!$D$13,'Tabla Valoración controles'!$F$13,'Tabla Valoración controles'!$F$14)</f>
        <v>0</v>
      </c>
      <c r="AE22" s="99">
        <f t="shared" si="0"/>
        <v>0.4</v>
      </c>
      <c r="AF22" s="99">
        <f>+IF(T22=FORMULAS!$A$8,'208-PLA-Ft-78 Mapa Gestión'!AE22*'208-PLA-Ft-78 Mapa Gestión'!L22:L27,'208-PLA-Ft-78 Mapa Gestión'!AE22*'208-PLA-Ft-78 Mapa Gestión'!O22:O27)</f>
        <v>0.32000000000000006</v>
      </c>
      <c r="AG22" s="99">
        <f>+IF(T22=FORMULAS!$A$8,'208-PLA-Ft-78 Mapa Gestión'!L22:L27-'208-PLA-Ft-78 Mapa Gestión'!AF22,0)</f>
        <v>0.48</v>
      </c>
      <c r="AH22" s="54" t="s">
        <v>349</v>
      </c>
      <c r="AI22" s="50">
        <f>+IF(AH22=CONTROLES!$C$50,CONTROLES!$D$50,CONTROLES!$D$51)</f>
        <v>15</v>
      </c>
      <c r="AJ22" s="182" t="s">
        <v>355</v>
      </c>
      <c r="AK22" s="182">
        <f>+IF(AJ22=CONTROLES!$C$52,CONTROLES!$D$52,CONTROLES!$D$53)</f>
        <v>15</v>
      </c>
      <c r="AL22" s="182" t="s">
        <v>358</v>
      </c>
      <c r="AM22" s="182">
        <f>+IF(AL22=CONTROLES!$C$54,CONTROLES!$D$54,CONTROLES!$D$55)</f>
        <v>15</v>
      </c>
      <c r="AN22" s="183" t="str">
        <f t="shared" si="2"/>
        <v>Preventivo</v>
      </c>
      <c r="AO22" s="183" t="str">
        <f>+IF(AN22=CONTROLES!$F$54,CONTROLES!$G$54,CONTROLES!$G$55)</f>
        <v>Prevenir</v>
      </c>
      <c r="AP22" s="182">
        <f>+IF(AO22=CONTROLES!$C$56,CONTROLES!$D$56,IF(AO22=CONTROLES!$C$57,CONTROLES!$D$57,CONTROLES!$D$58))</f>
        <v>15</v>
      </c>
      <c r="AQ22" s="182" t="s">
        <v>365</v>
      </c>
      <c r="AR22" s="182">
        <f>+IF(AQ22=CONTROLES!$C$59,CONTROLES!$D$59,CONTROLES!$D$60)</f>
        <v>15</v>
      </c>
      <c r="AS22" s="182" t="s">
        <v>368</v>
      </c>
      <c r="AT22" s="182">
        <f>+IF(AS22=CONTROLES!$C$61,CONTROLES!$D$61,CONTROLES!$D$62)</f>
        <v>15</v>
      </c>
      <c r="AU22" s="182" t="s">
        <v>371</v>
      </c>
      <c r="AV22" s="50">
        <f>+IF(AU22=CONTROLES!$C$63,CONTROLES!$D$63,IF(AU22=CONTROLES!$C$64,CONTROLES!$D$64,CONTROLES!$D$65))</f>
        <v>10</v>
      </c>
      <c r="AW22" s="50">
        <f t="shared" si="1"/>
        <v>100</v>
      </c>
      <c r="AX22" s="50" t="str">
        <f t="shared" si="3"/>
        <v>Fuerte</v>
      </c>
      <c r="AY22" s="253">
        <f>+AG27</f>
        <v>0.28799999999999998</v>
      </c>
      <c r="AZ22" s="253" t="str">
        <f>+IF(AY22&lt;=FORMULAS!$N$2,FORMULAS!$O$2,IF(AY22&lt;=FORMULAS!$N$3,FORMULAS!$O$3,IF(AY22&lt;=FORMULAS!$N$4,FORMULAS!$O$4,IF(AY22&lt;=FORMULAS!$N$5,FORMULAS!$O$5,FORMULAS!O18))))</f>
        <v>Baja</v>
      </c>
      <c r="BA22" s="253" t="str">
        <f>+IF(T22=FORMULAS!$A$9,AG27,'208-PLA-Ft-78 Mapa Gestión'!N22:N27)</f>
        <v>Moderado</v>
      </c>
      <c r="BB22" s="253">
        <f>+IF(T22=FORMULAS!B21,'208-PLA-Ft-78 Mapa Gestión'!AG27,'208-PLA-Ft-78 Mapa Gestión'!O22:O27)</f>
        <v>0.6</v>
      </c>
      <c r="BC22" s="255" t="str">
        <f>CONCATENATE(BA22,AZ22)</f>
        <v>ModeradoBaja</v>
      </c>
      <c r="BD22" s="270" t="str">
        <f>VLOOKUP(BC22,FORMULAS!$K$17:$L$42,2,0)</f>
        <v>Moderado</v>
      </c>
      <c r="BE22" s="245" t="s">
        <v>163</v>
      </c>
      <c r="BF22" s="137" t="s">
        <v>540</v>
      </c>
      <c r="BG22" s="137" t="s">
        <v>536</v>
      </c>
      <c r="BH22" s="189" t="s">
        <v>324</v>
      </c>
      <c r="BI22" s="194">
        <v>44986</v>
      </c>
      <c r="BJ22" s="194">
        <v>45275</v>
      </c>
      <c r="BK22" s="193" t="s">
        <v>618</v>
      </c>
      <c r="BL22" s="193" t="s">
        <v>619</v>
      </c>
      <c r="BM22" s="190" t="s">
        <v>236</v>
      </c>
      <c r="BN22" s="244" t="s">
        <v>613</v>
      </c>
      <c r="BO22" s="131"/>
      <c r="BP22" s="132"/>
      <c r="BQ22" s="132"/>
      <c r="BR22" s="132"/>
      <c r="BS22" s="138"/>
      <c r="BT22" s="138"/>
      <c r="BU22" s="138"/>
      <c r="BV22" s="138"/>
      <c r="BW22" s="138"/>
      <c r="BX22" s="131"/>
      <c r="BY22" s="132"/>
      <c r="BZ22" s="132"/>
      <c r="CA22" s="132"/>
      <c r="CB22" s="138"/>
      <c r="CC22" s="138"/>
      <c r="CD22" s="138"/>
      <c r="CE22" s="138"/>
      <c r="CF22" s="138"/>
      <c r="CG22" s="131"/>
      <c r="CH22" s="132"/>
      <c r="CI22" s="132"/>
      <c r="CJ22" s="132"/>
      <c r="CK22" s="138"/>
      <c r="CL22" s="138"/>
      <c r="CM22" s="138"/>
      <c r="CN22" s="138"/>
      <c r="CO22" s="138"/>
      <c r="CP22" s="131"/>
      <c r="CQ22" s="132"/>
      <c r="CR22" s="132"/>
      <c r="CS22" s="132"/>
      <c r="CT22" s="138"/>
      <c r="CU22" s="138"/>
      <c r="CV22" s="138"/>
      <c r="CW22" s="138"/>
      <c r="CX22" s="138"/>
      <c r="CY22" s="131"/>
      <c r="CZ22" s="132"/>
      <c r="DA22" s="132"/>
      <c r="DB22" s="132"/>
      <c r="DC22" s="138"/>
      <c r="DD22" s="138"/>
      <c r="DE22" s="138"/>
      <c r="DF22" s="138"/>
      <c r="DG22" s="138"/>
      <c r="DH22" s="131"/>
      <c r="DI22" s="132"/>
      <c r="DJ22" s="132"/>
      <c r="DK22" s="132"/>
      <c r="DL22" s="138"/>
      <c r="DM22" s="138"/>
      <c r="DN22" s="138"/>
      <c r="DO22" s="138"/>
      <c r="DP22" s="138"/>
      <c r="DQ22" s="131"/>
      <c r="DR22" s="132"/>
      <c r="DS22" s="132"/>
      <c r="DT22" s="132"/>
      <c r="DU22" s="138"/>
      <c r="DV22" s="138"/>
      <c r="DW22" s="138"/>
      <c r="DX22" s="138"/>
      <c r="DY22" s="138"/>
      <c r="DZ22" s="131"/>
      <c r="EA22" s="132"/>
      <c r="EB22" s="132"/>
      <c r="EC22" s="132"/>
      <c r="ED22" s="138"/>
      <c r="EE22" s="138"/>
      <c r="EF22" s="138"/>
      <c r="EG22" s="138"/>
      <c r="EH22" s="138"/>
      <c r="EI22" s="131"/>
      <c r="EJ22" s="132"/>
      <c r="EK22" s="132"/>
      <c r="EL22" s="132"/>
      <c r="EM22" s="138"/>
      <c r="EN22" s="138"/>
      <c r="EO22" s="138"/>
      <c r="EP22" s="138"/>
      <c r="EQ22" s="138"/>
      <c r="ER22" s="131"/>
      <c r="ES22" s="132"/>
      <c r="ET22" s="132"/>
      <c r="EU22" s="132"/>
      <c r="EV22" s="138"/>
      <c r="EW22" s="138"/>
      <c r="EX22" s="138"/>
      <c r="EY22" s="138"/>
      <c r="EZ22" s="138"/>
      <c r="FA22" s="131"/>
      <c r="FB22" s="132"/>
      <c r="FC22" s="132"/>
      <c r="FD22" s="132"/>
      <c r="FE22" s="138"/>
      <c r="FF22" s="138"/>
      <c r="FG22" s="138"/>
      <c r="FH22" s="138"/>
      <c r="FI22" s="138"/>
      <c r="FJ22" s="131"/>
      <c r="FK22" s="132"/>
      <c r="FL22" s="132"/>
      <c r="FM22" s="132"/>
      <c r="FN22" s="138"/>
      <c r="FO22" s="138"/>
      <c r="FP22" s="138"/>
      <c r="FQ22" s="138"/>
      <c r="FR22" s="138"/>
      <c r="FS22" s="138"/>
      <c r="FT22" s="131"/>
      <c r="FU22" s="134"/>
      <c r="FV22" s="134"/>
      <c r="FW22" s="134"/>
      <c r="FX22" s="135"/>
      <c r="FY22" s="134"/>
      <c r="FZ22" s="138"/>
      <c r="GA22" s="138"/>
      <c r="GB22" s="134"/>
      <c r="GC22" s="134"/>
      <c r="GD22" s="134"/>
      <c r="GE22" s="134"/>
      <c r="GF22" s="134"/>
      <c r="GG22" s="131"/>
      <c r="GH22" s="134"/>
      <c r="GI22" s="134"/>
      <c r="GJ22" s="134"/>
      <c r="GK22" s="135"/>
      <c r="GL22" s="134"/>
      <c r="GM22" s="138"/>
      <c r="GN22" s="138"/>
      <c r="GO22" s="134"/>
      <c r="GP22" s="134"/>
      <c r="GQ22" s="134"/>
      <c r="GR22" s="134"/>
      <c r="GS22" s="134"/>
      <c r="GT22" s="131"/>
      <c r="GU22" s="134"/>
      <c r="GV22" s="134"/>
      <c r="GW22" s="134"/>
      <c r="GX22" s="135"/>
      <c r="GY22" s="134"/>
      <c r="GZ22" s="138"/>
      <c r="HA22" s="138"/>
      <c r="HB22" s="134"/>
      <c r="HC22" s="134"/>
      <c r="HD22" s="134"/>
      <c r="HE22" s="134"/>
    </row>
    <row r="23" spans="1:213" ht="120" customHeight="1" x14ac:dyDescent="0.2">
      <c r="A23" s="274"/>
      <c r="B23" s="277"/>
      <c r="C23" s="280"/>
      <c r="D23" s="280"/>
      <c r="E23" s="277"/>
      <c r="F23" s="289"/>
      <c r="G23" s="289"/>
      <c r="H23" s="290"/>
      <c r="I23" s="277"/>
      <c r="J23" s="282"/>
      <c r="K23" s="259"/>
      <c r="L23" s="262"/>
      <c r="M23" s="265"/>
      <c r="N23" s="259"/>
      <c r="O23" s="268"/>
      <c r="P23" s="268"/>
      <c r="Q23" s="271"/>
      <c r="R23" s="173">
        <v>2</v>
      </c>
      <c r="S23" s="174" t="s">
        <v>483</v>
      </c>
      <c r="T23" s="203" t="str">
        <f>VLOOKUP(U23,FORMULAS!$A$15:$B$18,2,0)</f>
        <v>Probabilidad</v>
      </c>
      <c r="U23" s="54" t="s">
        <v>13</v>
      </c>
      <c r="V23" s="55">
        <f>+IF(U23='Tabla Valoración controles'!$D$4,'Tabla Valoración controles'!$F$4,IF('208-PLA-Ft-78 Mapa Gestión'!U23='Tabla Valoración controles'!$D$5,'Tabla Valoración controles'!$F$5,IF(U23=FORMULAS!$A$10,0,'Tabla Valoración controles'!$F$6)))</f>
        <v>0.25</v>
      </c>
      <c r="W23" s="54" t="s">
        <v>8</v>
      </c>
      <c r="X23" s="56">
        <f>+IF(W23='Tabla Valoración controles'!$D$7,'Tabla Valoración controles'!$F$7,IF(U23=FORMULAS!$A$10,0,'Tabla Valoración controles'!$F$8))</f>
        <v>0.15</v>
      </c>
      <c r="Y23" s="54" t="s">
        <v>18</v>
      </c>
      <c r="Z23" s="55">
        <f>+IF(Y23='Tabla Valoración controles'!$D$9,'Tabla Valoración controles'!$F$9,IF(U23=FORMULAS!$A$10,0,'Tabla Valoración controles'!$F$10))</f>
        <v>0</v>
      </c>
      <c r="AA23" s="54" t="s">
        <v>21</v>
      </c>
      <c r="AB23" s="55">
        <f>+IF(AA23='Tabla Valoración controles'!$D$9,'Tabla Valoración controles'!$F$9,IF(W23=FORMULAS!$A$10,0,'Tabla Valoración controles'!$F$10))</f>
        <v>0</v>
      </c>
      <c r="AC23" s="54" t="s">
        <v>100</v>
      </c>
      <c r="AD23" s="55">
        <f>+IF(AC23='Tabla Valoración controles'!$D$13,'Tabla Valoración controles'!$F$13,'Tabla Valoración controles'!$F$14)</f>
        <v>0</v>
      </c>
      <c r="AE23" s="99">
        <f t="shared" si="0"/>
        <v>0.4</v>
      </c>
      <c r="AF23" s="99">
        <f>+AE23*AG22</f>
        <v>0.192</v>
      </c>
      <c r="AG23" s="99">
        <f>+AG22-AF23</f>
        <v>0.28799999999999998</v>
      </c>
      <c r="AH23" s="54" t="s">
        <v>349</v>
      </c>
      <c r="AI23" s="50">
        <f>+IF(AH23=CONTROLES!$C$50,CONTROLES!$D$50,CONTROLES!$D$51)</f>
        <v>15</v>
      </c>
      <c r="AJ23" s="182" t="s">
        <v>355</v>
      </c>
      <c r="AK23" s="182">
        <f>+IF(AJ23=CONTROLES!$C$52,CONTROLES!$D$52,CONTROLES!$D$53)</f>
        <v>15</v>
      </c>
      <c r="AL23" s="182" t="s">
        <v>358</v>
      </c>
      <c r="AM23" s="182">
        <f>+IF(AL23=CONTROLES!$C$54,CONTROLES!$D$54,CONTROLES!$D$55)</f>
        <v>15</v>
      </c>
      <c r="AN23" s="183" t="str">
        <f t="shared" si="2"/>
        <v>Preventivo</v>
      </c>
      <c r="AO23" s="183" t="str">
        <f>+IF(AN23=CONTROLES!$F$54,CONTROLES!$G$54,CONTROLES!$G$55)</f>
        <v>Prevenir</v>
      </c>
      <c r="AP23" s="182">
        <f>+IF(AO23=CONTROLES!$C$56,CONTROLES!$D$56,IF(AO23=CONTROLES!$C$57,CONTROLES!$D$57,CONTROLES!$D$58))</f>
        <v>15</v>
      </c>
      <c r="AQ23" s="182" t="s">
        <v>365</v>
      </c>
      <c r="AR23" s="182">
        <f>+IF(AQ23=CONTROLES!$C$59,CONTROLES!$D$59,CONTROLES!$D$60)</f>
        <v>15</v>
      </c>
      <c r="AS23" s="182" t="s">
        <v>368</v>
      </c>
      <c r="AT23" s="182">
        <f>+IF(AS23=CONTROLES!$C$61,CONTROLES!$D$61,CONTROLES!$D$62)</f>
        <v>15</v>
      </c>
      <c r="AU23" s="182" t="s">
        <v>371</v>
      </c>
      <c r="AV23" s="50">
        <f>+IF(AU23=CONTROLES!$C$63,CONTROLES!$D$63,IF(AU23=CONTROLES!$C$64,CONTROLES!$D$64,CONTROLES!$D$65))</f>
        <v>10</v>
      </c>
      <c r="AW23" s="50">
        <f t="shared" si="1"/>
        <v>100</v>
      </c>
      <c r="AX23" s="50" t="str">
        <f t="shared" si="3"/>
        <v>Fuerte</v>
      </c>
      <c r="AY23" s="254"/>
      <c r="AZ23" s="254"/>
      <c r="BA23" s="254"/>
      <c r="BB23" s="254"/>
      <c r="BC23" s="255"/>
      <c r="BD23" s="271"/>
      <c r="BE23" s="246"/>
      <c r="BF23" s="137" t="s">
        <v>541</v>
      </c>
      <c r="BG23" s="137" t="s">
        <v>536</v>
      </c>
      <c r="BH23" s="189" t="s">
        <v>326</v>
      </c>
      <c r="BI23" s="194">
        <v>44956</v>
      </c>
      <c r="BJ23" s="194">
        <v>45260</v>
      </c>
      <c r="BK23" s="193" t="s">
        <v>618</v>
      </c>
      <c r="BL23" s="193" t="s">
        <v>612</v>
      </c>
      <c r="BM23" s="190" t="s">
        <v>236</v>
      </c>
      <c r="BN23" s="244"/>
      <c r="BO23" s="131"/>
      <c r="BP23" s="132"/>
      <c r="BQ23" s="132"/>
      <c r="BR23" s="132"/>
      <c r="BS23" s="138"/>
      <c r="BT23" s="138"/>
      <c r="BU23" s="138"/>
      <c r="BV23" s="138"/>
      <c r="BW23" s="138"/>
      <c r="BX23" s="131"/>
      <c r="BY23" s="132"/>
      <c r="BZ23" s="132"/>
      <c r="CA23" s="132"/>
      <c r="CB23" s="138"/>
      <c r="CC23" s="138"/>
      <c r="CD23" s="138"/>
      <c r="CE23" s="138"/>
      <c r="CF23" s="138"/>
      <c r="CG23" s="131"/>
      <c r="CH23" s="132"/>
      <c r="CI23" s="132"/>
      <c r="CJ23" s="132"/>
      <c r="CK23" s="138"/>
      <c r="CL23" s="138"/>
      <c r="CM23" s="138"/>
      <c r="CN23" s="138"/>
      <c r="CO23" s="138"/>
      <c r="CP23" s="131"/>
      <c r="CQ23" s="132"/>
      <c r="CR23" s="132"/>
      <c r="CS23" s="132"/>
      <c r="CT23" s="138"/>
      <c r="CU23" s="138"/>
      <c r="CV23" s="138"/>
      <c r="CW23" s="138"/>
      <c r="CX23" s="138"/>
      <c r="CY23" s="131"/>
      <c r="CZ23" s="132"/>
      <c r="DA23" s="132"/>
      <c r="DB23" s="132"/>
      <c r="DC23" s="138"/>
      <c r="DD23" s="138"/>
      <c r="DE23" s="138"/>
      <c r="DF23" s="138"/>
      <c r="DG23" s="138"/>
      <c r="DH23" s="131"/>
      <c r="DI23" s="132"/>
      <c r="DJ23" s="132"/>
      <c r="DK23" s="132"/>
      <c r="DL23" s="138"/>
      <c r="DM23" s="138"/>
      <c r="DN23" s="138"/>
      <c r="DO23" s="138"/>
      <c r="DP23" s="138"/>
      <c r="DQ23" s="131"/>
      <c r="DR23" s="132"/>
      <c r="DS23" s="132"/>
      <c r="DT23" s="132"/>
      <c r="DU23" s="138"/>
      <c r="DV23" s="138"/>
      <c r="DW23" s="138"/>
      <c r="DX23" s="138"/>
      <c r="DY23" s="138"/>
      <c r="DZ23" s="131"/>
      <c r="EA23" s="132"/>
      <c r="EB23" s="132"/>
      <c r="EC23" s="132"/>
      <c r="ED23" s="138"/>
      <c r="EE23" s="138"/>
      <c r="EF23" s="138"/>
      <c r="EG23" s="138"/>
      <c r="EH23" s="138"/>
      <c r="EI23" s="131"/>
      <c r="EJ23" s="132"/>
      <c r="EK23" s="132"/>
      <c r="EL23" s="132"/>
      <c r="EM23" s="138"/>
      <c r="EN23" s="138"/>
      <c r="EO23" s="138"/>
      <c r="EP23" s="138"/>
      <c r="EQ23" s="138"/>
      <c r="ER23" s="131"/>
      <c r="ES23" s="132"/>
      <c r="ET23" s="132"/>
      <c r="EU23" s="132"/>
      <c r="EV23" s="138"/>
      <c r="EW23" s="138"/>
      <c r="EX23" s="138"/>
      <c r="EY23" s="138"/>
      <c r="EZ23" s="138"/>
      <c r="FA23" s="131"/>
      <c r="FB23" s="132"/>
      <c r="FC23" s="132"/>
      <c r="FD23" s="132"/>
      <c r="FE23" s="138"/>
      <c r="FF23" s="138"/>
      <c r="FG23" s="138"/>
      <c r="FH23" s="138"/>
      <c r="FI23" s="138"/>
      <c r="FJ23" s="131"/>
      <c r="FK23" s="132"/>
      <c r="FL23" s="132"/>
      <c r="FM23" s="132"/>
      <c r="FN23" s="138"/>
      <c r="FO23" s="138"/>
      <c r="FP23" s="138"/>
      <c r="FQ23" s="138"/>
      <c r="FR23" s="138"/>
      <c r="FS23" s="138"/>
      <c r="FT23" s="131"/>
      <c r="FU23" s="134"/>
      <c r="FV23" s="134"/>
      <c r="FW23" s="134"/>
      <c r="FX23" s="135"/>
      <c r="FY23" s="134"/>
      <c r="FZ23" s="138"/>
      <c r="GA23" s="138"/>
      <c r="GB23" s="134"/>
      <c r="GC23" s="134"/>
      <c r="GD23" s="134"/>
      <c r="GE23" s="134"/>
      <c r="GF23" s="134"/>
      <c r="GG23" s="131"/>
      <c r="GH23" s="134"/>
      <c r="GI23" s="134"/>
      <c r="GJ23" s="134"/>
      <c r="GK23" s="135"/>
      <c r="GL23" s="134"/>
      <c r="GM23" s="138"/>
      <c r="GN23" s="138"/>
      <c r="GO23" s="134"/>
      <c r="GP23" s="134"/>
      <c r="GQ23" s="134"/>
      <c r="GR23" s="134"/>
      <c r="GS23" s="134"/>
      <c r="GT23" s="131"/>
      <c r="GU23" s="134"/>
      <c r="GV23" s="134"/>
      <c r="GW23" s="134"/>
      <c r="GX23" s="135"/>
      <c r="GY23" s="134"/>
      <c r="GZ23" s="138"/>
      <c r="HA23" s="138"/>
      <c r="HB23" s="134"/>
      <c r="HC23" s="134"/>
      <c r="HD23" s="134"/>
      <c r="HE23" s="134"/>
    </row>
    <row r="24" spans="1:213" ht="57" x14ac:dyDescent="0.2">
      <c r="A24" s="274"/>
      <c r="B24" s="277"/>
      <c r="C24" s="280"/>
      <c r="D24" s="280"/>
      <c r="E24" s="277"/>
      <c r="F24" s="289"/>
      <c r="G24" s="289"/>
      <c r="H24" s="290"/>
      <c r="I24" s="277"/>
      <c r="J24" s="282"/>
      <c r="K24" s="259"/>
      <c r="L24" s="262"/>
      <c r="M24" s="265"/>
      <c r="N24" s="259"/>
      <c r="O24" s="268"/>
      <c r="P24" s="268"/>
      <c r="Q24" s="271"/>
      <c r="R24" s="173"/>
      <c r="S24" s="174"/>
      <c r="T24" s="203">
        <f>VLOOKUP(U24,FORMULAS!$A$15:$B$18,2,0)</f>
        <v>0</v>
      </c>
      <c r="U24" s="54" t="s">
        <v>157</v>
      </c>
      <c r="V24" s="55">
        <f>+IF(U24='Tabla Valoración controles'!$D$4,'Tabla Valoración controles'!$F$4,IF('208-PLA-Ft-78 Mapa Gestión'!U24='Tabla Valoración controles'!$D$5,'Tabla Valoración controles'!$F$5,IF(U24=FORMULAS!$A$10,0,'Tabla Valoración controles'!$F$6)))</f>
        <v>0</v>
      </c>
      <c r="W24" s="54"/>
      <c r="X24" s="56">
        <f>+IF(W24='Tabla Valoración controles'!$D$7,'Tabla Valoración controles'!$F$7,IF(U24=FORMULAS!$A$10,0,'Tabla Valoración controles'!$F$8))</f>
        <v>0</v>
      </c>
      <c r="Y24" s="54"/>
      <c r="Z24" s="55">
        <f>+IF(Y24='Tabla Valoración controles'!$D$9,'Tabla Valoración controles'!$F$9,IF(U24=FORMULAS!$A$10,0,'Tabla Valoración controles'!$F$10))</f>
        <v>0</v>
      </c>
      <c r="AA24" s="54"/>
      <c r="AB24" s="55">
        <f>+IF(AA24='Tabla Valoración controles'!$D$9,'Tabla Valoración controles'!$F$9,IF(W24=FORMULAS!$A$10,0,'Tabla Valoración controles'!$F$10))</f>
        <v>0</v>
      </c>
      <c r="AC24" s="54"/>
      <c r="AD24" s="55">
        <f>+IF(AC24='Tabla Valoración controles'!$D$13,'Tabla Valoración controles'!$F$13,'Tabla Valoración controles'!$F$14)</f>
        <v>0</v>
      </c>
      <c r="AE24" s="99">
        <f t="shared" si="0"/>
        <v>0</v>
      </c>
      <c r="AF24" s="99">
        <f>+AF23*AE24</f>
        <v>0</v>
      </c>
      <c r="AG24" s="99">
        <f t="shared" ref="AG24:AG27" si="10">+AG23-AF24</f>
        <v>0.28799999999999998</v>
      </c>
      <c r="AH24" s="54"/>
      <c r="AI24" s="50">
        <f>+IF(AH24=CONTROLES!$C$50,CONTROLES!$D$50,CONTROLES!$D$51)</f>
        <v>0</v>
      </c>
      <c r="AJ24" s="182"/>
      <c r="AK24" s="182">
        <f>+IF(AJ24=CONTROLES!$C$52,CONTROLES!$D$52,CONTROLES!$D$53)</f>
        <v>0</v>
      </c>
      <c r="AL24" s="182"/>
      <c r="AM24" s="182">
        <f>+IF(AL24=CONTROLES!$C$54,CONTROLES!$D$54,CONTROLES!$D$55)</f>
        <v>0</v>
      </c>
      <c r="AN24" s="183" t="str">
        <f t="shared" si="2"/>
        <v>Tipo Control</v>
      </c>
      <c r="AO24" s="183" t="str">
        <f>+IF(AN24=CONTROLES!$F$54,CONTROLES!$G$54,CONTROLES!$G$55)</f>
        <v>Detectar</v>
      </c>
      <c r="AP24" s="182">
        <f>+IF(AO24=CONTROLES!$C$56,CONTROLES!$D$56,IF(AO24=CONTROLES!$C$57,CONTROLES!$D$57,CONTROLES!$D$58))</f>
        <v>10</v>
      </c>
      <c r="AQ24" s="182"/>
      <c r="AR24" s="182">
        <f>+IF(AQ24=CONTROLES!$C$59,CONTROLES!$D$59,CONTROLES!$D$60)</f>
        <v>0</v>
      </c>
      <c r="AS24" s="182"/>
      <c r="AT24" s="182">
        <f>+IF(AS24=CONTROLES!$C$61,CONTROLES!$D$61,CONTROLES!$D$62)</f>
        <v>0</v>
      </c>
      <c r="AU24" s="182"/>
      <c r="AV24" s="50">
        <f>+IF(AU24=CONTROLES!$C$63,CONTROLES!$D$63,IF(AU24=CONTROLES!$C$64,CONTROLES!$D$64,CONTROLES!$D$65))</f>
        <v>0</v>
      </c>
      <c r="AW24" s="50">
        <f t="shared" si="1"/>
        <v>10</v>
      </c>
      <c r="AX24" s="50" t="str">
        <f t="shared" si="3"/>
        <v>Débil</v>
      </c>
      <c r="AY24" s="254"/>
      <c r="AZ24" s="254"/>
      <c r="BA24" s="254"/>
      <c r="BB24" s="254"/>
      <c r="BC24" s="255"/>
      <c r="BD24" s="271"/>
      <c r="BE24" s="246"/>
      <c r="BF24" s="137"/>
      <c r="BG24" s="137"/>
      <c r="BH24" s="189"/>
      <c r="BI24" s="137"/>
      <c r="BJ24" s="137"/>
      <c r="BK24" s="137"/>
      <c r="BL24" s="137"/>
      <c r="BM24" s="190" t="s">
        <v>234</v>
      </c>
      <c r="BN24" s="244"/>
      <c r="BO24" s="131"/>
      <c r="BP24" s="137"/>
      <c r="BQ24" s="137"/>
      <c r="BR24" s="137"/>
      <c r="BS24" s="135"/>
      <c r="BT24" s="135"/>
      <c r="BU24" s="135"/>
      <c r="BV24" s="135"/>
      <c r="BW24" s="135"/>
      <c r="BX24" s="131"/>
      <c r="BY24" s="137"/>
      <c r="BZ24" s="137"/>
      <c r="CA24" s="137"/>
      <c r="CB24" s="135"/>
      <c r="CC24" s="135"/>
      <c r="CD24" s="135"/>
      <c r="CE24" s="135"/>
      <c r="CF24" s="135"/>
      <c r="CG24" s="131"/>
      <c r="CH24" s="137"/>
      <c r="CI24" s="137"/>
      <c r="CJ24" s="137"/>
      <c r="CK24" s="135"/>
      <c r="CL24" s="135"/>
      <c r="CM24" s="135"/>
      <c r="CN24" s="135"/>
      <c r="CO24" s="135"/>
      <c r="CP24" s="131"/>
      <c r="CQ24" s="137"/>
      <c r="CR24" s="137"/>
      <c r="CS24" s="137"/>
      <c r="CT24" s="135"/>
      <c r="CU24" s="135"/>
      <c r="CV24" s="135"/>
      <c r="CW24" s="135"/>
      <c r="CX24" s="135"/>
      <c r="CY24" s="131"/>
      <c r="CZ24" s="137"/>
      <c r="DA24" s="137"/>
      <c r="DB24" s="137"/>
      <c r="DC24" s="135"/>
      <c r="DD24" s="135"/>
      <c r="DE24" s="135"/>
      <c r="DF24" s="135"/>
      <c r="DG24" s="135"/>
      <c r="DH24" s="131"/>
      <c r="DI24" s="137"/>
      <c r="DJ24" s="137"/>
      <c r="DK24" s="137"/>
      <c r="DL24" s="135"/>
      <c r="DM24" s="135"/>
      <c r="DN24" s="135"/>
      <c r="DO24" s="135"/>
      <c r="DP24" s="135"/>
      <c r="DQ24" s="131"/>
      <c r="DR24" s="137"/>
      <c r="DS24" s="137"/>
      <c r="DT24" s="137"/>
      <c r="DU24" s="135"/>
      <c r="DV24" s="135"/>
      <c r="DW24" s="135"/>
      <c r="DX24" s="135"/>
      <c r="DY24" s="135"/>
      <c r="DZ24" s="131"/>
      <c r="EA24" s="137"/>
      <c r="EB24" s="137"/>
      <c r="EC24" s="137"/>
      <c r="ED24" s="135"/>
      <c r="EE24" s="135"/>
      <c r="EF24" s="135"/>
      <c r="EG24" s="135"/>
      <c r="EH24" s="135"/>
      <c r="EI24" s="131"/>
      <c r="EJ24" s="137"/>
      <c r="EK24" s="137"/>
      <c r="EL24" s="137"/>
      <c r="EM24" s="135"/>
      <c r="EN24" s="135"/>
      <c r="EO24" s="135"/>
      <c r="EP24" s="135"/>
      <c r="EQ24" s="135"/>
      <c r="ER24" s="131"/>
      <c r="ES24" s="137"/>
      <c r="ET24" s="137"/>
      <c r="EU24" s="137"/>
      <c r="EV24" s="135"/>
      <c r="EW24" s="135"/>
      <c r="EX24" s="135"/>
      <c r="EY24" s="135"/>
      <c r="EZ24" s="135"/>
      <c r="FA24" s="131"/>
      <c r="FB24" s="137"/>
      <c r="FC24" s="137"/>
      <c r="FD24" s="137"/>
      <c r="FE24" s="135"/>
      <c r="FF24" s="135"/>
      <c r="FG24" s="135"/>
      <c r="FH24" s="135"/>
      <c r="FI24" s="135"/>
      <c r="FJ24" s="131"/>
      <c r="FK24" s="137"/>
      <c r="FL24" s="137"/>
      <c r="FM24" s="137"/>
      <c r="FN24" s="135"/>
      <c r="FO24" s="135"/>
      <c r="FP24" s="135"/>
      <c r="FQ24" s="135"/>
      <c r="FR24" s="135"/>
      <c r="FS24" s="135"/>
      <c r="FT24" s="131"/>
      <c r="FU24" s="134"/>
      <c r="FV24" s="134"/>
      <c r="FW24" s="134"/>
      <c r="FX24" s="135"/>
      <c r="FY24" s="134"/>
      <c r="FZ24" s="135"/>
      <c r="GA24" s="135"/>
      <c r="GB24" s="134"/>
      <c r="GC24" s="134"/>
      <c r="GD24" s="134"/>
      <c r="GE24" s="134"/>
      <c r="GF24" s="134"/>
      <c r="GG24" s="131"/>
      <c r="GH24" s="134"/>
      <c r="GI24" s="134"/>
      <c r="GJ24" s="134"/>
      <c r="GK24" s="135"/>
      <c r="GL24" s="134"/>
      <c r="GM24" s="135"/>
      <c r="GN24" s="135"/>
      <c r="GO24" s="134"/>
      <c r="GP24" s="134"/>
      <c r="GQ24" s="134"/>
      <c r="GR24" s="134"/>
      <c r="GS24" s="134"/>
      <c r="GT24" s="131"/>
      <c r="GU24" s="134"/>
      <c r="GV24" s="134"/>
      <c r="GW24" s="134"/>
      <c r="GX24" s="135"/>
      <c r="GY24" s="134"/>
      <c r="GZ24" s="135"/>
      <c r="HA24" s="135"/>
      <c r="HB24" s="134"/>
      <c r="HC24" s="134"/>
      <c r="HD24" s="134"/>
      <c r="HE24" s="134"/>
    </row>
    <row r="25" spans="1:213" ht="57" x14ac:dyDescent="0.2">
      <c r="A25" s="274"/>
      <c r="B25" s="277"/>
      <c r="C25" s="280"/>
      <c r="D25" s="280"/>
      <c r="E25" s="277"/>
      <c r="F25" s="289"/>
      <c r="G25" s="289"/>
      <c r="H25" s="290"/>
      <c r="I25" s="277"/>
      <c r="J25" s="282"/>
      <c r="K25" s="259"/>
      <c r="L25" s="262"/>
      <c r="M25" s="265"/>
      <c r="N25" s="259"/>
      <c r="O25" s="268"/>
      <c r="P25" s="268"/>
      <c r="Q25" s="271"/>
      <c r="R25" s="173"/>
      <c r="S25" s="174"/>
      <c r="T25" s="203">
        <f>VLOOKUP(U25,FORMULAS!$A$15:$B$18,2,0)</f>
        <v>0</v>
      </c>
      <c r="U25" s="54" t="s">
        <v>157</v>
      </c>
      <c r="V25" s="55">
        <f>+IF(U25='Tabla Valoración controles'!$D$4,'Tabla Valoración controles'!$F$4,IF('208-PLA-Ft-78 Mapa Gestión'!U25='Tabla Valoración controles'!$D$5,'Tabla Valoración controles'!$F$5,IF(U25=FORMULAS!$A$10,0,'Tabla Valoración controles'!$F$6)))</f>
        <v>0</v>
      </c>
      <c r="W25" s="54"/>
      <c r="X25" s="56">
        <f>+IF(W25='Tabla Valoración controles'!$D$7,'Tabla Valoración controles'!$F$7,IF(U25=FORMULAS!$A$10,0,'Tabla Valoración controles'!$F$8))</f>
        <v>0</v>
      </c>
      <c r="Y25" s="54"/>
      <c r="Z25" s="55">
        <f>+IF(Y25='Tabla Valoración controles'!$D$9,'Tabla Valoración controles'!$F$9,IF(U25=FORMULAS!$A$10,0,'Tabla Valoración controles'!$F$10))</f>
        <v>0</v>
      </c>
      <c r="AA25" s="54"/>
      <c r="AB25" s="55">
        <f>+IF(AA25='Tabla Valoración controles'!$D$9,'Tabla Valoración controles'!$F$9,IF(W25=FORMULAS!$A$10,0,'Tabla Valoración controles'!$F$10))</f>
        <v>0</v>
      </c>
      <c r="AC25" s="54"/>
      <c r="AD25" s="55">
        <f>+IF(AC25='Tabla Valoración controles'!$D$13,'Tabla Valoración controles'!$F$13,'Tabla Valoración controles'!$F$14)</f>
        <v>0</v>
      </c>
      <c r="AE25" s="99">
        <f t="shared" si="0"/>
        <v>0</v>
      </c>
      <c r="AF25" s="99">
        <f>+AF24*AE25</f>
        <v>0</v>
      </c>
      <c r="AG25" s="99">
        <f t="shared" si="10"/>
        <v>0.28799999999999998</v>
      </c>
      <c r="AH25" s="54"/>
      <c r="AI25" s="50">
        <f>+IF(AH25=CONTROLES!$C$50,CONTROLES!$D$50,CONTROLES!$D$51)</f>
        <v>0</v>
      </c>
      <c r="AJ25" s="182"/>
      <c r="AK25" s="182">
        <f>+IF(AJ25=CONTROLES!$C$52,CONTROLES!$D$52,CONTROLES!$D$53)</f>
        <v>0</v>
      </c>
      <c r="AL25" s="182"/>
      <c r="AM25" s="182">
        <f>+IF(AL25=CONTROLES!$C$54,CONTROLES!$D$54,CONTROLES!$D$55)</f>
        <v>0</v>
      </c>
      <c r="AN25" s="183" t="str">
        <f t="shared" si="2"/>
        <v>Tipo Control</v>
      </c>
      <c r="AO25" s="183" t="str">
        <f>+IF(AN25=CONTROLES!$F$54,CONTROLES!$G$54,CONTROLES!$G$55)</f>
        <v>Detectar</v>
      </c>
      <c r="AP25" s="182">
        <f>+IF(AO25=CONTROLES!$C$56,CONTROLES!$D$56,IF(AO25=CONTROLES!$C$57,CONTROLES!$D$57,CONTROLES!$D$58))</f>
        <v>10</v>
      </c>
      <c r="AQ25" s="182"/>
      <c r="AR25" s="182">
        <f>+IF(AQ25=CONTROLES!$C$59,CONTROLES!$D$59,CONTROLES!$D$60)</f>
        <v>0</v>
      </c>
      <c r="AS25" s="182"/>
      <c r="AT25" s="182">
        <f>+IF(AS25=CONTROLES!$C$61,CONTROLES!$D$61,CONTROLES!$D$62)</f>
        <v>0</v>
      </c>
      <c r="AU25" s="182"/>
      <c r="AV25" s="50">
        <f>+IF(AU25=CONTROLES!$C$63,CONTROLES!$D$63,IF(AU25=CONTROLES!$C$64,CONTROLES!$D$64,CONTROLES!$D$65))</f>
        <v>0</v>
      </c>
      <c r="AW25" s="50">
        <f t="shared" si="1"/>
        <v>10</v>
      </c>
      <c r="AX25" s="50" t="str">
        <f t="shared" si="3"/>
        <v>Débil</v>
      </c>
      <c r="AY25" s="254"/>
      <c r="AZ25" s="254"/>
      <c r="BA25" s="254"/>
      <c r="BB25" s="254"/>
      <c r="BC25" s="255"/>
      <c r="BD25" s="271"/>
      <c r="BE25" s="246"/>
      <c r="BF25" s="137"/>
      <c r="BG25" s="137"/>
      <c r="BH25" s="189"/>
      <c r="BI25" s="137"/>
      <c r="BJ25" s="137"/>
      <c r="BK25" s="137"/>
      <c r="BL25" s="137"/>
      <c r="BM25" s="190" t="s">
        <v>234</v>
      </c>
      <c r="BN25" s="244"/>
      <c r="BO25" s="131"/>
      <c r="BP25" s="137"/>
      <c r="BQ25" s="137"/>
      <c r="BR25" s="137"/>
      <c r="BS25" s="135"/>
      <c r="BT25" s="135"/>
      <c r="BU25" s="135"/>
      <c r="BV25" s="135"/>
      <c r="BW25" s="135"/>
      <c r="BX25" s="131"/>
      <c r="BY25" s="137"/>
      <c r="BZ25" s="137"/>
      <c r="CA25" s="137"/>
      <c r="CB25" s="135"/>
      <c r="CC25" s="135"/>
      <c r="CD25" s="135"/>
      <c r="CE25" s="135"/>
      <c r="CF25" s="135"/>
      <c r="CG25" s="131"/>
      <c r="CH25" s="137"/>
      <c r="CI25" s="137"/>
      <c r="CJ25" s="137"/>
      <c r="CK25" s="135"/>
      <c r="CL25" s="135"/>
      <c r="CM25" s="135"/>
      <c r="CN25" s="135"/>
      <c r="CO25" s="135"/>
      <c r="CP25" s="131"/>
      <c r="CQ25" s="137"/>
      <c r="CR25" s="137"/>
      <c r="CS25" s="137"/>
      <c r="CT25" s="135"/>
      <c r="CU25" s="135"/>
      <c r="CV25" s="135"/>
      <c r="CW25" s="135"/>
      <c r="CX25" s="135"/>
      <c r="CY25" s="131"/>
      <c r="CZ25" s="137"/>
      <c r="DA25" s="137"/>
      <c r="DB25" s="137"/>
      <c r="DC25" s="135"/>
      <c r="DD25" s="135"/>
      <c r="DE25" s="135"/>
      <c r="DF25" s="135"/>
      <c r="DG25" s="135"/>
      <c r="DH25" s="131"/>
      <c r="DI25" s="137"/>
      <c r="DJ25" s="137"/>
      <c r="DK25" s="137"/>
      <c r="DL25" s="135"/>
      <c r="DM25" s="135"/>
      <c r="DN25" s="135"/>
      <c r="DO25" s="135"/>
      <c r="DP25" s="135"/>
      <c r="DQ25" s="131"/>
      <c r="DR25" s="137"/>
      <c r="DS25" s="137"/>
      <c r="DT25" s="137"/>
      <c r="DU25" s="135"/>
      <c r="DV25" s="135"/>
      <c r="DW25" s="135"/>
      <c r="DX25" s="135"/>
      <c r="DY25" s="135"/>
      <c r="DZ25" s="131"/>
      <c r="EA25" s="137"/>
      <c r="EB25" s="137"/>
      <c r="EC25" s="137"/>
      <c r="ED25" s="135"/>
      <c r="EE25" s="135"/>
      <c r="EF25" s="135"/>
      <c r="EG25" s="135"/>
      <c r="EH25" s="135"/>
      <c r="EI25" s="131"/>
      <c r="EJ25" s="137"/>
      <c r="EK25" s="137"/>
      <c r="EL25" s="137"/>
      <c r="EM25" s="135"/>
      <c r="EN25" s="135"/>
      <c r="EO25" s="135"/>
      <c r="EP25" s="135"/>
      <c r="EQ25" s="135"/>
      <c r="ER25" s="131"/>
      <c r="ES25" s="137"/>
      <c r="ET25" s="137"/>
      <c r="EU25" s="137"/>
      <c r="EV25" s="135"/>
      <c r="EW25" s="135"/>
      <c r="EX25" s="135"/>
      <c r="EY25" s="135"/>
      <c r="EZ25" s="135"/>
      <c r="FA25" s="131"/>
      <c r="FB25" s="137"/>
      <c r="FC25" s="137"/>
      <c r="FD25" s="137"/>
      <c r="FE25" s="135"/>
      <c r="FF25" s="135"/>
      <c r="FG25" s="135"/>
      <c r="FH25" s="135"/>
      <c r="FI25" s="135"/>
      <c r="FJ25" s="131"/>
      <c r="FK25" s="137"/>
      <c r="FL25" s="137"/>
      <c r="FM25" s="137"/>
      <c r="FN25" s="135"/>
      <c r="FO25" s="135"/>
      <c r="FP25" s="135"/>
      <c r="FQ25" s="135"/>
      <c r="FR25" s="135"/>
      <c r="FS25" s="135"/>
      <c r="FT25" s="131"/>
      <c r="FU25" s="134"/>
      <c r="FV25" s="134"/>
      <c r="FW25" s="134"/>
      <c r="FX25" s="135"/>
      <c r="FY25" s="134"/>
      <c r="FZ25" s="135"/>
      <c r="GA25" s="135"/>
      <c r="GB25" s="134"/>
      <c r="GC25" s="134"/>
      <c r="GD25" s="134"/>
      <c r="GE25" s="134"/>
      <c r="GF25" s="134"/>
      <c r="GG25" s="131"/>
      <c r="GH25" s="134"/>
      <c r="GI25" s="134"/>
      <c r="GJ25" s="134"/>
      <c r="GK25" s="135"/>
      <c r="GL25" s="134"/>
      <c r="GM25" s="135"/>
      <c r="GN25" s="135"/>
      <c r="GO25" s="134"/>
      <c r="GP25" s="134"/>
      <c r="GQ25" s="134"/>
      <c r="GR25" s="134"/>
      <c r="GS25" s="134"/>
      <c r="GT25" s="131"/>
      <c r="GU25" s="134"/>
      <c r="GV25" s="134"/>
      <c r="GW25" s="134"/>
      <c r="GX25" s="135"/>
      <c r="GY25" s="134"/>
      <c r="GZ25" s="135"/>
      <c r="HA25" s="135"/>
      <c r="HB25" s="134"/>
      <c r="HC25" s="134"/>
      <c r="HD25" s="134"/>
      <c r="HE25" s="134"/>
    </row>
    <row r="26" spans="1:213" ht="57" x14ac:dyDescent="0.2">
      <c r="A26" s="274"/>
      <c r="B26" s="277"/>
      <c r="C26" s="280"/>
      <c r="D26" s="280"/>
      <c r="E26" s="277"/>
      <c r="F26" s="289"/>
      <c r="G26" s="289"/>
      <c r="H26" s="290"/>
      <c r="I26" s="277"/>
      <c r="J26" s="282"/>
      <c r="K26" s="259"/>
      <c r="L26" s="262"/>
      <c r="M26" s="265"/>
      <c r="N26" s="259"/>
      <c r="O26" s="268"/>
      <c r="P26" s="268"/>
      <c r="Q26" s="271"/>
      <c r="R26" s="173"/>
      <c r="S26" s="174"/>
      <c r="T26" s="203">
        <f>VLOOKUP(U26,FORMULAS!$A$15:$B$18,2,0)</f>
        <v>0</v>
      </c>
      <c r="U26" s="54" t="s">
        <v>157</v>
      </c>
      <c r="V26" s="55">
        <f>+IF(U26='Tabla Valoración controles'!$D$4,'Tabla Valoración controles'!$F$4,IF('208-PLA-Ft-78 Mapa Gestión'!U26='Tabla Valoración controles'!$D$5,'Tabla Valoración controles'!$F$5,IF(U26=FORMULAS!$A$10,0,'Tabla Valoración controles'!$F$6)))</f>
        <v>0</v>
      </c>
      <c r="W26" s="54"/>
      <c r="X26" s="56">
        <f>+IF(W26='Tabla Valoración controles'!$D$7,'Tabla Valoración controles'!$F$7,IF(U26=FORMULAS!$A$10,0,'Tabla Valoración controles'!$F$8))</f>
        <v>0</v>
      </c>
      <c r="Y26" s="54"/>
      <c r="Z26" s="55">
        <f>+IF(Y26='Tabla Valoración controles'!$D$9,'Tabla Valoración controles'!$F$9,IF(U26=FORMULAS!$A$10,0,'Tabla Valoración controles'!$F$10))</f>
        <v>0</v>
      </c>
      <c r="AA26" s="54"/>
      <c r="AB26" s="55">
        <f>+IF(AA26='Tabla Valoración controles'!$D$9,'Tabla Valoración controles'!$F$9,IF(W26=FORMULAS!$A$10,0,'Tabla Valoración controles'!$F$10))</f>
        <v>0</v>
      </c>
      <c r="AC26" s="54"/>
      <c r="AD26" s="55">
        <f>+IF(AC26='Tabla Valoración controles'!$D$13,'Tabla Valoración controles'!$F$13,'Tabla Valoración controles'!$F$14)</f>
        <v>0</v>
      </c>
      <c r="AE26" s="99">
        <f t="shared" si="0"/>
        <v>0</v>
      </c>
      <c r="AF26" s="99">
        <f t="shared" ref="AF26:AF27" si="11">+AF25*AE26</f>
        <v>0</v>
      </c>
      <c r="AG26" s="99">
        <f t="shared" si="10"/>
        <v>0.28799999999999998</v>
      </c>
      <c r="AH26" s="54"/>
      <c r="AI26" s="50">
        <f>+IF(AH26=CONTROLES!$C$50,CONTROLES!$D$50,CONTROLES!$D$51)</f>
        <v>0</v>
      </c>
      <c r="AJ26" s="182"/>
      <c r="AK26" s="182">
        <f>+IF(AJ26=CONTROLES!$C$52,CONTROLES!$D$52,CONTROLES!$D$53)</f>
        <v>0</v>
      </c>
      <c r="AL26" s="182"/>
      <c r="AM26" s="182">
        <f>+IF(AL26=CONTROLES!$C$54,CONTROLES!$D$54,CONTROLES!$D$55)</f>
        <v>0</v>
      </c>
      <c r="AN26" s="183" t="str">
        <f t="shared" si="2"/>
        <v>Tipo Control</v>
      </c>
      <c r="AO26" s="183" t="str">
        <f>+IF(AN26=CONTROLES!$F$54,CONTROLES!$G$54,CONTROLES!$G$55)</f>
        <v>Detectar</v>
      </c>
      <c r="AP26" s="182">
        <f>+IF(AO26=CONTROLES!$C$56,CONTROLES!$D$56,IF(AO26=CONTROLES!$C$57,CONTROLES!$D$57,CONTROLES!$D$58))</f>
        <v>10</v>
      </c>
      <c r="AQ26" s="182"/>
      <c r="AR26" s="182">
        <f>+IF(AQ26=CONTROLES!$C$59,CONTROLES!$D$59,CONTROLES!$D$60)</f>
        <v>0</v>
      </c>
      <c r="AS26" s="182"/>
      <c r="AT26" s="182">
        <f>+IF(AS26=CONTROLES!$C$61,CONTROLES!$D$61,CONTROLES!$D$62)</f>
        <v>0</v>
      </c>
      <c r="AU26" s="182"/>
      <c r="AV26" s="50">
        <f>+IF(AU26=CONTROLES!$C$63,CONTROLES!$D$63,IF(AU26=CONTROLES!$C$64,CONTROLES!$D$64,CONTROLES!$D$65))</f>
        <v>0</v>
      </c>
      <c r="AW26" s="50">
        <f t="shared" si="1"/>
        <v>10</v>
      </c>
      <c r="AX26" s="50" t="str">
        <f t="shared" si="3"/>
        <v>Débil</v>
      </c>
      <c r="AY26" s="254"/>
      <c r="AZ26" s="254"/>
      <c r="BA26" s="254"/>
      <c r="BB26" s="254"/>
      <c r="BC26" s="255"/>
      <c r="BD26" s="271"/>
      <c r="BE26" s="246"/>
      <c r="BF26" s="137"/>
      <c r="BG26" s="137"/>
      <c r="BH26" s="189"/>
      <c r="BI26" s="137"/>
      <c r="BJ26" s="137"/>
      <c r="BK26" s="137"/>
      <c r="BL26" s="137"/>
      <c r="BM26" s="190" t="s">
        <v>234</v>
      </c>
      <c r="BN26" s="244"/>
      <c r="BO26" s="131"/>
      <c r="BP26" s="137"/>
      <c r="BQ26" s="137"/>
      <c r="BR26" s="137"/>
      <c r="BS26" s="135"/>
      <c r="BT26" s="135"/>
      <c r="BU26" s="135"/>
      <c r="BV26" s="135"/>
      <c r="BW26" s="135"/>
      <c r="BX26" s="131"/>
      <c r="BY26" s="137"/>
      <c r="BZ26" s="137"/>
      <c r="CA26" s="137"/>
      <c r="CB26" s="135"/>
      <c r="CC26" s="135"/>
      <c r="CD26" s="135"/>
      <c r="CE26" s="135"/>
      <c r="CF26" s="135"/>
      <c r="CG26" s="131"/>
      <c r="CH26" s="137"/>
      <c r="CI26" s="137"/>
      <c r="CJ26" s="137"/>
      <c r="CK26" s="135"/>
      <c r="CL26" s="135"/>
      <c r="CM26" s="135"/>
      <c r="CN26" s="135"/>
      <c r="CO26" s="135"/>
      <c r="CP26" s="131"/>
      <c r="CQ26" s="137"/>
      <c r="CR26" s="137"/>
      <c r="CS26" s="137"/>
      <c r="CT26" s="135"/>
      <c r="CU26" s="135"/>
      <c r="CV26" s="135"/>
      <c r="CW26" s="135"/>
      <c r="CX26" s="135"/>
      <c r="CY26" s="131"/>
      <c r="CZ26" s="137"/>
      <c r="DA26" s="137"/>
      <c r="DB26" s="137"/>
      <c r="DC26" s="135"/>
      <c r="DD26" s="135"/>
      <c r="DE26" s="135"/>
      <c r="DF26" s="135"/>
      <c r="DG26" s="135"/>
      <c r="DH26" s="131"/>
      <c r="DI26" s="137"/>
      <c r="DJ26" s="137"/>
      <c r="DK26" s="137"/>
      <c r="DL26" s="135"/>
      <c r="DM26" s="135"/>
      <c r="DN26" s="135"/>
      <c r="DO26" s="135"/>
      <c r="DP26" s="135"/>
      <c r="DQ26" s="131"/>
      <c r="DR26" s="137"/>
      <c r="DS26" s="137"/>
      <c r="DT26" s="137"/>
      <c r="DU26" s="135"/>
      <c r="DV26" s="135"/>
      <c r="DW26" s="135"/>
      <c r="DX26" s="135"/>
      <c r="DY26" s="135"/>
      <c r="DZ26" s="131"/>
      <c r="EA26" s="137"/>
      <c r="EB26" s="137"/>
      <c r="EC26" s="137"/>
      <c r="ED26" s="135"/>
      <c r="EE26" s="135"/>
      <c r="EF26" s="135"/>
      <c r="EG26" s="135"/>
      <c r="EH26" s="135"/>
      <c r="EI26" s="131"/>
      <c r="EJ26" s="137"/>
      <c r="EK26" s="137"/>
      <c r="EL26" s="137"/>
      <c r="EM26" s="135"/>
      <c r="EN26" s="135"/>
      <c r="EO26" s="135"/>
      <c r="EP26" s="135"/>
      <c r="EQ26" s="135"/>
      <c r="ER26" s="131"/>
      <c r="ES26" s="137"/>
      <c r="ET26" s="137"/>
      <c r="EU26" s="137"/>
      <c r="EV26" s="135"/>
      <c r="EW26" s="135"/>
      <c r="EX26" s="135"/>
      <c r="EY26" s="135"/>
      <c r="EZ26" s="135"/>
      <c r="FA26" s="131"/>
      <c r="FB26" s="137"/>
      <c r="FC26" s="137"/>
      <c r="FD26" s="137"/>
      <c r="FE26" s="135"/>
      <c r="FF26" s="135"/>
      <c r="FG26" s="135"/>
      <c r="FH26" s="135"/>
      <c r="FI26" s="135"/>
      <c r="FJ26" s="131"/>
      <c r="FK26" s="137"/>
      <c r="FL26" s="137"/>
      <c r="FM26" s="137"/>
      <c r="FN26" s="135"/>
      <c r="FO26" s="135"/>
      <c r="FP26" s="135"/>
      <c r="FQ26" s="135"/>
      <c r="FR26" s="135"/>
      <c r="FS26" s="135"/>
      <c r="FT26" s="131"/>
      <c r="FU26" s="134"/>
      <c r="FV26" s="134"/>
      <c r="FW26" s="134"/>
      <c r="FX26" s="135"/>
      <c r="FY26" s="134"/>
      <c r="FZ26" s="135"/>
      <c r="GA26" s="135"/>
      <c r="GB26" s="134"/>
      <c r="GC26" s="134"/>
      <c r="GD26" s="134"/>
      <c r="GE26" s="134"/>
      <c r="GF26" s="134"/>
      <c r="GG26" s="131"/>
      <c r="GH26" s="134"/>
      <c r="GI26" s="134"/>
      <c r="GJ26" s="134"/>
      <c r="GK26" s="135"/>
      <c r="GL26" s="134"/>
      <c r="GM26" s="135"/>
      <c r="GN26" s="135"/>
      <c r="GO26" s="134"/>
      <c r="GP26" s="134"/>
      <c r="GQ26" s="134"/>
      <c r="GR26" s="134"/>
      <c r="GS26" s="134"/>
      <c r="GT26" s="131"/>
      <c r="GU26" s="134"/>
      <c r="GV26" s="134"/>
      <c r="GW26" s="134"/>
      <c r="GX26" s="135"/>
      <c r="GY26" s="134"/>
      <c r="GZ26" s="135"/>
      <c r="HA26" s="135"/>
      <c r="HB26" s="134"/>
      <c r="HC26" s="134"/>
      <c r="HD26" s="134"/>
      <c r="HE26" s="134"/>
    </row>
    <row r="27" spans="1:213" ht="57" x14ac:dyDescent="0.2">
      <c r="A27" s="275"/>
      <c r="B27" s="278"/>
      <c r="C27" s="281"/>
      <c r="D27" s="281"/>
      <c r="E27" s="278"/>
      <c r="F27" s="289"/>
      <c r="G27" s="289"/>
      <c r="H27" s="290"/>
      <c r="I27" s="278"/>
      <c r="J27" s="282"/>
      <c r="K27" s="260"/>
      <c r="L27" s="263"/>
      <c r="M27" s="266"/>
      <c r="N27" s="260"/>
      <c r="O27" s="269"/>
      <c r="P27" s="269"/>
      <c r="Q27" s="272"/>
      <c r="R27" s="173"/>
      <c r="S27" s="174"/>
      <c r="T27" s="203">
        <f>VLOOKUP(U27,FORMULAS!$A$15:$B$18,2,0)</f>
        <v>0</v>
      </c>
      <c r="U27" s="54" t="s">
        <v>157</v>
      </c>
      <c r="V27" s="55">
        <f>+IF(U27='Tabla Valoración controles'!$D$4,'Tabla Valoración controles'!$F$4,IF('208-PLA-Ft-78 Mapa Gestión'!U27='Tabla Valoración controles'!$D$5,'Tabla Valoración controles'!$F$5,IF(U27=FORMULAS!$A$10,0,'Tabla Valoración controles'!$F$6)))</f>
        <v>0</v>
      </c>
      <c r="W27" s="54"/>
      <c r="X27" s="56">
        <f>+IF(W27='Tabla Valoración controles'!$D$7,'Tabla Valoración controles'!$F$7,IF(U27=FORMULAS!$A$10,0,'Tabla Valoración controles'!$F$8))</f>
        <v>0</v>
      </c>
      <c r="Y27" s="54"/>
      <c r="Z27" s="55">
        <f>+IF(Y27='Tabla Valoración controles'!$D$9,'Tabla Valoración controles'!$F$9,IF(U27=FORMULAS!$A$10,0,'Tabla Valoración controles'!$F$10))</f>
        <v>0</v>
      </c>
      <c r="AA27" s="54"/>
      <c r="AB27" s="55">
        <f>+IF(AA27='Tabla Valoración controles'!$D$9,'Tabla Valoración controles'!$F$9,IF(W27=FORMULAS!$A$10,0,'Tabla Valoración controles'!$F$10))</f>
        <v>0</v>
      </c>
      <c r="AC27" s="54"/>
      <c r="AD27" s="55">
        <f>+IF(AC27='Tabla Valoración controles'!$D$13,'Tabla Valoración controles'!$F$13,'Tabla Valoración controles'!$F$14)</f>
        <v>0</v>
      </c>
      <c r="AE27" s="99">
        <f t="shared" si="0"/>
        <v>0</v>
      </c>
      <c r="AF27" s="99">
        <f t="shared" si="11"/>
        <v>0</v>
      </c>
      <c r="AG27" s="99">
        <f t="shared" si="10"/>
        <v>0.28799999999999998</v>
      </c>
      <c r="AH27" s="54"/>
      <c r="AI27" s="50">
        <f>+IF(AH27=CONTROLES!$C$50,CONTROLES!$D$50,CONTROLES!$D$51)</f>
        <v>0</v>
      </c>
      <c r="AJ27" s="182"/>
      <c r="AK27" s="182">
        <f>+IF(AJ27=CONTROLES!$C$52,CONTROLES!$D$52,CONTROLES!$D$53)</f>
        <v>0</v>
      </c>
      <c r="AL27" s="182"/>
      <c r="AM27" s="182">
        <f>+IF(AL27=CONTROLES!$C$54,CONTROLES!$D$54,CONTROLES!$D$55)</f>
        <v>0</v>
      </c>
      <c r="AN27" s="183" t="str">
        <f t="shared" si="2"/>
        <v>Tipo Control</v>
      </c>
      <c r="AO27" s="183" t="str">
        <f>+IF(AN27=CONTROLES!$F$54,CONTROLES!$G$54,CONTROLES!$G$55)</f>
        <v>Detectar</v>
      </c>
      <c r="AP27" s="182">
        <f>+IF(AO27=CONTROLES!$C$56,CONTROLES!$D$56,IF(AO27=CONTROLES!$C$57,CONTROLES!$D$57,CONTROLES!$D$58))</f>
        <v>10</v>
      </c>
      <c r="AQ27" s="182"/>
      <c r="AR27" s="182">
        <f>+IF(AQ27=CONTROLES!$C$59,CONTROLES!$D$59,CONTROLES!$D$60)</f>
        <v>0</v>
      </c>
      <c r="AS27" s="182"/>
      <c r="AT27" s="182">
        <f>+IF(AS27=CONTROLES!$C$61,CONTROLES!$D$61,CONTROLES!$D$62)</f>
        <v>0</v>
      </c>
      <c r="AU27" s="182"/>
      <c r="AV27" s="50">
        <f>+IF(AU27=CONTROLES!$C$63,CONTROLES!$D$63,IF(AU27=CONTROLES!$C$64,CONTROLES!$D$64,CONTROLES!$D$65))</f>
        <v>0</v>
      </c>
      <c r="AW27" s="50">
        <f t="shared" si="1"/>
        <v>10</v>
      </c>
      <c r="AX27" s="50" t="str">
        <f t="shared" si="3"/>
        <v>Débil</v>
      </c>
      <c r="AY27" s="254"/>
      <c r="AZ27" s="254"/>
      <c r="BA27" s="254"/>
      <c r="BB27" s="254"/>
      <c r="BC27" s="255"/>
      <c r="BD27" s="272"/>
      <c r="BE27" s="247"/>
      <c r="BF27" s="137"/>
      <c r="BG27" s="137"/>
      <c r="BH27" s="189"/>
      <c r="BI27" s="137"/>
      <c r="BJ27" s="137"/>
      <c r="BK27" s="137"/>
      <c r="BL27" s="137"/>
      <c r="BM27" s="190" t="s">
        <v>234</v>
      </c>
      <c r="BN27" s="244"/>
      <c r="BO27" s="131"/>
      <c r="BP27" s="137"/>
      <c r="BQ27" s="137"/>
      <c r="BR27" s="137"/>
      <c r="BS27" s="135"/>
      <c r="BT27" s="135"/>
      <c r="BU27" s="135"/>
      <c r="BV27" s="135"/>
      <c r="BW27" s="135"/>
      <c r="BX27" s="131"/>
      <c r="BY27" s="137"/>
      <c r="BZ27" s="137"/>
      <c r="CA27" s="137"/>
      <c r="CB27" s="135"/>
      <c r="CC27" s="135"/>
      <c r="CD27" s="135"/>
      <c r="CE27" s="135"/>
      <c r="CF27" s="135"/>
      <c r="CG27" s="131"/>
      <c r="CH27" s="137"/>
      <c r="CI27" s="137"/>
      <c r="CJ27" s="137"/>
      <c r="CK27" s="135"/>
      <c r="CL27" s="135"/>
      <c r="CM27" s="135"/>
      <c r="CN27" s="135"/>
      <c r="CO27" s="135"/>
      <c r="CP27" s="131"/>
      <c r="CQ27" s="137"/>
      <c r="CR27" s="137"/>
      <c r="CS27" s="137"/>
      <c r="CT27" s="135"/>
      <c r="CU27" s="135"/>
      <c r="CV27" s="135"/>
      <c r="CW27" s="135"/>
      <c r="CX27" s="135"/>
      <c r="CY27" s="131"/>
      <c r="CZ27" s="137"/>
      <c r="DA27" s="137"/>
      <c r="DB27" s="137"/>
      <c r="DC27" s="135"/>
      <c r="DD27" s="135"/>
      <c r="DE27" s="135"/>
      <c r="DF27" s="135"/>
      <c r="DG27" s="135"/>
      <c r="DH27" s="131"/>
      <c r="DI27" s="137"/>
      <c r="DJ27" s="137"/>
      <c r="DK27" s="137"/>
      <c r="DL27" s="135"/>
      <c r="DM27" s="135"/>
      <c r="DN27" s="135"/>
      <c r="DO27" s="135"/>
      <c r="DP27" s="135"/>
      <c r="DQ27" s="131"/>
      <c r="DR27" s="137"/>
      <c r="DS27" s="137"/>
      <c r="DT27" s="137"/>
      <c r="DU27" s="135"/>
      <c r="DV27" s="135"/>
      <c r="DW27" s="135"/>
      <c r="DX27" s="135"/>
      <c r="DY27" s="135"/>
      <c r="DZ27" s="131"/>
      <c r="EA27" s="137"/>
      <c r="EB27" s="137"/>
      <c r="EC27" s="137"/>
      <c r="ED27" s="135"/>
      <c r="EE27" s="135"/>
      <c r="EF27" s="135"/>
      <c r="EG27" s="135"/>
      <c r="EH27" s="135"/>
      <c r="EI27" s="131"/>
      <c r="EJ27" s="137"/>
      <c r="EK27" s="137"/>
      <c r="EL27" s="137"/>
      <c r="EM27" s="135"/>
      <c r="EN27" s="135"/>
      <c r="EO27" s="135"/>
      <c r="EP27" s="135"/>
      <c r="EQ27" s="135"/>
      <c r="ER27" s="131"/>
      <c r="ES27" s="137"/>
      <c r="ET27" s="137"/>
      <c r="EU27" s="137"/>
      <c r="EV27" s="135"/>
      <c r="EW27" s="135"/>
      <c r="EX27" s="135"/>
      <c r="EY27" s="135"/>
      <c r="EZ27" s="135"/>
      <c r="FA27" s="131"/>
      <c r="FB27" s="137"/>
      <c r="FC27" s="137"/>
      <c r="FD27" s="137"/>
      <c r="FE27" s="135"/>
      <c r="FF27" s="135"/>
      <c r="FG27" s="135"/>
      <c r="FH27" s="135"/>
      <c r="FI27" s="135"/>
      <c r="FJ27" s="131"/>
      <c r="FK27" s="137"/>
      <c r="FL27" s="137"/>
      <c r="FM27" s="137"/>
      <c r="FN27" s="135"/>
      <c r="FO27" s="135"/>
      <c r="FP27" s="135"/>
      <c r="FQ27" s="135"/>
      <c r="FR27" s="135"/>
      <c r="FS27" s="135"/>
      <c r="FT27" s="131"/>
      <c r="FU27" s="134"/>
      <c r="FV27" s="134"/>
      <c r="FW27" s="134"/>
      <c r="FX27" s="135"/>
      <c r="FY27" s="134"/>
      <c r="FZ27" s="135"/>
      <c r="GA27" s="135"/>
      <c r="GB27" s="134"/>
      <c r="GC27" s="134"/>
      <c r="GD27" s="134"/>
      <c r="GE27" s="134"/>
      <c r="GF27" s="134"/>
      <c r="GG27" s="131"/>
      <c r="GH27" s="134"/>
      <c r="GI27" s="134"/>
      <c r="GJ27" s="134"/>
      <c r="GK27" s="135"/>
      <c r="GL27" s="134"/>
      <c r="GM27" s="135"/>
      <c r="GN27" s="135"/>
      <c r="GO27" s="134"/>
      <c r="GP27" s="134"/>
      <c r="GQ27" s="134"/>
      <c r="GR27" s="134"/>
      <c r="GS27" s="134"/>
      <c r="GT27" s="131"/>
      <c r="GU27" s="134"/>
      <c r="GV27" s="134"/>
      <c r="GW27" s="134"/>
      <c r="GX27" s="135"/>
      <c r="GY27" s="134"/>
      <c r="GZ27" s="135"/>
      <c r="HA27" s="135"/>
      <c r="HB27" s="134"/>
      <c r="HC27" s="134"/>
      <c r="HD27" s="134"/>
      <c r="HE27" s="134"/>
    </row>
    <row r="28" spans="1:213" ht="117" customHeight="1" x14ac:dyDescent="0.2">
      <c r="A28" s="273">
        <v>4</v>
      </c>
      <c r="B28" s="276" t="s">
        <v>265</v>
      </c>
      <c r="C28" s="279" t="str">
        <f>VLOOKUP(B28,FORMULAS!$A$30:$B$52,2,0)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8" s="279" t="str">
        <f>VLOOKUP(B28,FORMULAS!$A$30:$C$46,3,0)</f>
        <v>Director de Reasentamientos</v>
      </c>
      <c r="E28" s="276" t="s">
        <v>258</v>
      </c>
      <c r="F28" s="289" t="s">
        <v>392</v>
      </c>
      <c r="G28" s="289" t="s">
        <v>393</v>
      </c>
      <c r="H28" s="290" t="s">
        <v>762</v>
      </c>
      <c r="I28" s="276" t="s">
        <v>259</v>
      </c>
      <c r="J28" s="282">
        <v>10</v>
      </c>
      <c r="K28" s="258" t="str">
        <f>+IF(L28=FORMULAS!$N$2,FORMULAS!$O$2,IF('208-PLA-Ft-78 Mapa Gestión'!L28:L33=FORMULAS!$N$3,FORMULAS!$O$3,IF('208-PLA-Ft-78 Mapa Gestión'!L28:L33=FORMULAS!$N$4,FORMULAS!$O$4,IF('208-PLA-Ft-78 Mapa Gestión'!L28:L33=FORMULAS!$N$5,FORMULAS!$O$5,IF('208-PLA-Ft-78 Mapa Gestión'!L28:L33=FORMULAS!$N$6,FORMULAS!$O$6)))))</f>
        <v>Baja</v>
      </c>
      <c r="L28" s="261">
        <f>+IF(J28&lt;=FORMULAS!$M$2,FORMULAS!$N$2,IF('208-PLA-Ft-78 Mapa Gestión'!J28&lt;=FORMULAS!$M$3,FORMULAS!$N$3,IF('208-PLA-Ft-78 Mapa Gestión'!J28&lt;=FORMULAS!$M$4,FORMULAS!$N$4,IF('208-PLA-Ft-78 Mapa Gestión'!J28&lt;=FORMULAS!$M$5,FORMULAS!$N$5,FORMULAS!$N$6))))</f>
        <v>0.4</v>
      </c>
      <c r="M28" s="264" t="s">
        <v>91</v>
      </c>
      <c r="N28" s="258" t="str">
        <f>+IF(M28=FORMULAS!$H$2,FORMULAS!$I$2,IF('208-PLA-Ft-78 Mapa Gestión'!M28:M33=FORMULAS!$H$3,FORMULAS!$I$3,IF('208-PLA-Ft-78 Mapa Gestión'!M28:M33=FORMULAS!$H$4,FORMULAS!$I$4,IF('208-PLA-Ft-78 Mapa Gestión'!M28:M33=FORMULAS!$H$5,FORMULAS!$I$5,IF('208-PLA-Ft-78 Mapa Gestión'!M28:M33=FORMULAS!$H$6,FORMULAS!$I$6,IF('208-PLA-Ft-78 Mapa Gestión'!M28:M33=FORMULAS!$H$7,FORMULAS!$I$7,IF('208-PLA-Ft-78 Mapa Gestión'!M28:M33=FORMULAS!$H$8,FORMULAS!$I$8,IF('208-PLA-Ft-78 Mapa Gestión'!M28:M33=FORMULAS!$H$9,FORMULAS!$I$9,IF('208-PLA-Ft-78 Mapa Gestión'!M28:M33=FORMULAS!$H$10,FORMULAS!$I$10,IF('208-PLA-Ft-78 Mapa Gestión'!M28:M33=FORMULAS!$H$11,FORMULAS!$I$11))))))))))</f>
        <v>Moderado</v>
      </c>
      <c r="O28" s="267">
        <f>VLOOKUP(N28,FORMULAS!$I$1:$J$6,2,0)</f>
        <v>0.6</v>
      </c>
      <c r="P28" s="267" t="str">
        <f t="shared" ref="P28" si="12">CONCATENATE(N28,K28)</f>
        <v>ModeradoBaja</v>
      </c>
      <c r="Q28" s="270" t="str">
        <f>VLOOKUP(P28,FORMULAS!$K$17:$L$42,2,0)</f>
        <v>Moderado</v>
      </c>
      <c r="R28" s="173">
        <v>1</v>
      </c>
      <c r="S28" s="174" t="s">
        <v>484</v>
      </c>
      <c r="T28" s="203" t="str">
        <f>VLOOKUP(U28,FORMULAS!$A$15:$B$18,2,0)</f>
        <v>Probabilidad</v>
      </c>
      <c r="U28" s="54" t="s">
        <v>13</v>
      </c>
      <c r="V28" s="55">
        <f>+IF(U28='Tabla Valoración controles'!$D$4,'Tabla Valoración controles'!$F$4,IF('208-PLA-Ft-78 Mapa Gestión'!U28='Tabla Valoración controles'!$D$5,'Tabla Valoración controles'!$F$5,IF(U28=FORMULAS!$A$10,0,'Tabla Valoración controles'!$F$6)))</f>
        <v>0.25</v>
      </c>
      <c r="W28" s="54" t="s">
        <v>8</v>
      </c>
      <c r="X28" s="56">
        <f>+IF(W28='Tabla Valoración controles'!$D$7,'Tabla Valoración controles'!$F$7,IF(U28=FORMULAS!$A$10,0,'Tabla Valoración controles'!$F$8))</f>
        <v>0.15</v>
      </c>
      <c r="Y28" s="54" t="s">
        <v>18</v>
      </c>
      <c r="Z28" s="55">
        <f>+IF(Y28='Tabla Valoración controles'!$D$9,'Tabla Valoración controles'!$F$9,IF(U28=FORMULAS!$A$10,0,'Tabla Valoración controles'!$F$10))</f>
        <v>0</v>
      </c>
      <c r="AA28" s="54" t="s">
        <v>21</v>
      </c>
      <c r="AB28" s="55">
        <f>+IF(AA28='Tabla Valoración controles'!$D$9,'Tabla Valoración controles'!$F$9,IF(W28=FORMULAS!$A$10,0,'Tabla Valoración controles'!$F$10))</f>
        <v>0</v>
      </c>
      <c r="AC28" s="54" t="s">
        <v>100</v>
      </c>
      <c r="AD28" s="55">
        <f>+IF(AC28='Tabla Valoración controles'!$D$13,'Tabla Valoración controles'!$F$13,'Tabla Valoración controles'!$F$14)</f>
        <v>0</v>
      </c>
      <c r="AE28" s="99">
        <f t="shared" si="0"/>
        <v>0.4</v>
      </c>
      <c r="AF28" s="99">
        <f>+IF(T28=FORMULAS!$A$8,'208-PLA-Ft-78 Mapa Gestión'!AE28*'208-PLA-Ft-78 Mapa Gestión'!L28:L33,'208-PLA-Ft-78 Mapa Gestión'!AE28*'208-PLA-Ft-78 Mapa Gestión'!O28:O33)</f>
        <v>0.16000000000000003</v>
      </c>
      <c r="AG28" s="99">
        <f>+IF(T28=FORMULAS!$A$8,'208-PLA-Ft-78 Mapa Gestión'!L28:L33-'208-PLA-Ft-78 Mapa Gestión'!AF28,0)</f>
        <v>0.24</v>
      </c>
      <c r="AH28" s="54" t="s">
        <v>349</v>
      </c>
      <c r="AI28" s="50">
        <f>+IF(AH28=CONTROLES!$C$50,CONTROLES!$D$50,CONTROLES!$D$51)</f>
        <v>15</v>
      </c>
      <c r="AJ28" s="182" t="s">
        <v>355</v>
      </c>
      <c r="AK28" s="182">
        <f>+IF(AJ28=CONTROLES!$C$52,CONTROLES!$D$52,CONTROLES!$D$53)</f>
        <v>15</v>
      </c>
      <c r="AL28" s="182" t="s">
        <v>358</v>
      </c>
      <c r="AM28" s="182">
        <f>+IF(AL28=CONTROLES!$C$54,CONTROLES!$D$54,CONTROLES!$D$55)</f>
        <v>15</v>
      </c>
      <c r="AN28" s="183" t="str">
        <f t="shared" si="2"/>
        <v>Preventivo</v>
      </c>
      <c r="AO28" s="183" t="str">
        <f>+IF(AN28=CONTROLES!$F$54,CONTROLES!$G$54,CONTROLES!$G$55)</f>
        <v>Prevenir</v>
      </c>
      <c r="AP28" s="182">
        <f>+IF(AO28=CONTROLES!$C$56,CONTROLES!$D$56,IF(AO28=CONTROLES!$C$57,CONTROLES!$D$57,CONTROLES!$D$58))</f>
        <v>15</v>
      </c>
      <c r="AQ28" s="182" t="s">
        <v>365</v>
      </c>
      <c r="AR28" s="182">
        <f>+IF(AQ28=CONTROLES!$C$59,CONTROLES!$D$59,CONTROLES!$D$60)</f>
        <v>15</v>
      </c>
      <c r="AS28" s="182" t="s">
        <v>368</v>
      </c>
      <c r="AT28" s="182">
        <f>+IF(AS28=CONTROLES!$C$61,CONTROLES!$D$61,CONTROLES!$D$62)</f>
        <v>15</v>
      </c>
      <c r="AU28" s="182" t="s">
        <v>371</v>
      </c>
      <c r="AV28" s="50">
        <f>+IF(AU28=CONTROLES!$C$63,CONTROLES!$D$63,IF(AU28=CONTROLES!$C$64,CONTROLES!$D$64,CONTROLES!$D$65))</f>
        <v>10</v>
      </c>
      <c r="AW28" s="50">
        <f t="shared" si="1"/>
        <v>100</v>
      </c>
      <c r="AX28" s="50" t="str">
        <f t="shared" si="3"/>
        <v>Fuerte</v>
      </c>
      <c r="AY28" s="253">
        <f>+AG33</f>
        <v>0.24</v>
      </c>
      <c r="AZ28" s="253" t="str">
        <f>+IF(AY28&lt;=FORMULAS!$N$2,FORMULAS!$O$2,IF(AY28&lt;=FORMULAS!$N$3,FORMULAS!$O$3,IF(AY28&lt;=FORMULAS!$N$4,FORMULAS!$O$4,IF(AY28&lt;=FORMULAS!$N$5,FORMULAS!$O$5,FORMULAS!O24))))</f>
        <v>Baja</v>
      </c>
      <c r="BA28" s="253" t="str">
        <f>+IF(T28=FORMULAS!$A$9,AG33,'208-PLA-Ft-78 Mapa Gestión'!N28:N33)</f>
        <v>Moderado</v>
      </c>
      <c r="BB28" s="253">
        <f>+IF(T28=FORMULAS!B27,'208-PLA-Ft-78 Mapa Gestión'!AG33,'208-PLA-Ft-78 Mapa Gestión'!O28:O33)</f>
        <v>0.6</v>
      </c>
      <c r="BC28" s="255" t="str">
        <f t="shared" ref="BC28" si="13">CONCATENATE(BA28,AZ28)</f>
        <v>ModeradoBaja</v>
      </c>
      <c r="BD28" s="270" t="str">
        <f>VLOOKUP(BC28,FORMULAS!$K$17:$L$42,2,0)</f>
        <v>Moderado</v>
      </c>
      <c r="BE28" s="245" t="s">
        <v>163</v>
      </c>
      <c r="BF28" s="137" t="s">
        <v>542</v>
      </c>
      <c r="BG28" s="137" t="s">
        <v>543</v>
      </c>
      <c r="BH28" s="189" t="s">
        <v>322</v>
      </c>
      <c r="BI28" s="192">
        <v>44958</v>
      </c>
      <c r="BJ28" s="192">
        <v>45260</v>
      </c>
      <c r="BK28" s="195" t="s">
        <v>618</v>
      </c>
      <c r="BL28" s="137" t="s">
        <v>620</v>
      </c>
      <c r="BM28" s="190" t="s">
        <v>236</v>
      </c>
      <c r="BN28" s="244" t="s">
        <v>621</v>
      </c>
      <c r="BO28" s="131"/>
      <c r="BP28" s="137"/>
      <c r="BQ28" s="137"/>
      <c r="BR28" s="137"/>
      <c r="BS28" s="137"/>
      <c r="BT28" s="137"/>
      <c r="BU28" s="137"/>
      <c r="BV28" s="137"/>
      <c r="BW28" s="137"/>
      <c r="BX28" s="131"/>
      <c r="BY28" s="137"/>
      <c r="BZ28" s="137"/>
      <c r="CA28" s="137"/>
      <c r="CB28" s="137"/>
      <c r="CC28" s="137"/>
      <c r="CD28" s="137"/>
      <c r="CE28" s="137"/>
      <c r="CF28" s="137"/>
      <c r="CG28" s="131"/>
      <c r="CH28" s="137"/>
      <c r="CI28" s="137"/>
      <c r="CJ28" s="137"/>
      <c r="CK28" s="137"/>
      <c r="CL28" s="137"/>
      <c r="CM28" s="137"/>
      <c r="CN28" s="137"/>
      <c r="CO28" s="137"/>
      <c r="CP28" s="131"/>
      <c r="CQ28" s="137"/>
      <c r="CR28" s="137"/>
      <c r="CS28" s="137"/>
      <c r="CT28" s="137"/>
      <c r="CU28" s="137"/>
      <c r="CV28" s="137"/>
      <c r="CW28" s="137"/>
      <c r="CX28" s="137"/>
      <c r="CY28" s="131"/>
      <c r="CZ28" s="137"/>
      <c r="DA28" s="137"/>
      <c r="DB28" s="137"/>
      <c r="DC28" s="137"/>
      <c r="DD28" s="137"/>
      <c r="DE28" s="137"/>
      <c r="DF28" s="137"/>
      <c r="DG28" s="137"/>
      <c r="DH28" s="131"/>
      <c r="DI28" s="137"/>
      <c r="DJ28" s="137"/>
      <c r="DK28" s="137"/>
      <c r="DL28" s="137"/>
      <c r="DM28" s="137"/>
      <c r="DN28" s="137"/>
      <c r="DO28" s="137"/>
      <c r="DP28" s="137"/>
      <c r="DQ28" s="131"/>
      <c r="DR28" s="137"/>
      <c r="DS28" s="137"/>
      <c r="DT28" s="137"/>
      <c r="DU28" s="137"/>
      <c r="DV28" s="137"/>
      <c r="DW28" s="137"/>
      <c r="DX28" s="137"/>
      <c r="DY28" s="137"/>
      <c r="DZ28" s="131"/>
      <c r="EA28" s="137"/>
      <c r="EB28" s="137"/>
      <c r="EC28" s="137"/>
      <c r="ED28" s="137"/>
      <c r="EE28" s="137"/>
      <c r="EF28" s="137"/>
      <c r="EG28" s="137"/>
      <c r="EH28" s="137"/>
      <c r="EI28" s="131"/>
      <c r="EJ28" s="137"/>
      <c r="EK28" s="137"/>
      <c r="EL28" s="137"/>
      <c r="EM28" s="137"/>
      <c r="EN28" s="137"/>
      <c r="EO28" s="137"/>
      <c r="EP28" s="137"/>
      <c r="EQ28" s="137"/>
      <c r="ER28" s="131"/>
      <c r="ES28" s="137"/>
      <c r="ET28" s="137"/>
      <c r="EU28" s="137"/>
      <c r="EV28" s="137"/>
      <c r="EW28" s="137"/>
      <c r="EX28" s="137"/>
      <c r="EY28" s="137"/>
      <c r="EZ28" s="137"/>
      <c r="FA28" s="131"/>
      <c r="FB28" s="137"/>
      <c r="FC28" s="137"/>
      <c r="FD28" s="137"/>
      <c r="FE28" s="137"/>
      <c r="FF28" s="137"/>
      <c r="FG28" s="137"/>
      <c r="FH28" s="137"/>
      <c r="FI28" s="137"/>
      <c r="FJ28" s="131"/>
      <c r="FK28" s="137"/>
      <c r="FL28" s="137"/>
      <c r="FM28" s="137"/>
      <c r="FN28" s="137"/>
      <c r="FO28" s="137"/>
      <c r="FP28" s="137"/>
      <c r="FQ28" s="137"/>
      <c r="FR28" s="137"/>
      <c r="FS28" s="137"/>
      <c r="FT28" s="131"/>
      <c r="FU28" s="134"/>
      <c r="FV28" s="134"/>
      <c r="FW28" s="134"/>
      <c r="FX28" s="135"/>
      <c r="FY28" s="134"/>
      <c r="FZ28" s="137"/>
      <c r="GA28" s="137"/>
      <c r="GB28" s="134"/>
      <c r="GC28" s="134"/>
      <c r="GD28" s="134"/>
      <c r="GE28" s="134"/>
      <c r="GF28" s="134"/>
      <c r="GG28" s="131"/>
      <c r="GH28" s="134"/>
      <c r="GI28" s="134"/>
      <c r="GJ28" s="134"/>
      <c r="GK28" s="135"/>
      <c r="GL28" s="134"/>
      <c r="GM28" s="137"/>
      <c r="GN28" s="137"/>
      <c r="GO28" s="134"/>
      <c r="GP28" s="134"/>
      <c r="GQ28" s="134"/>
      <c r="GR28" s="134"/>
      <c r="GS28" s="134"/>
      <c r="GT28" s="131"/>
      <c r="GU28" s="134"/>
      <c r="GV28" s="134"/>
      <c r="GW28" s="134"/>
      <c r="GX28" s="135"/>
      <c r="GY28" s="134"/>
      <c r="GZ28" s="137"/>
      <c r="HA28" s="137"/>
      <c r="HB28" s="134"/>
      <c r="HC28" s="134"/>
      <c r="HD28" s="134"/>
      <c r="HE28" s="134"/>
    </row>
    <row r="29" spans="1:213" ht="57" x14ac:dyDescent="0.2">
      <c r="A29" s="274"/>
      <c r="B29" s="277"/>
      <c r="C29" s="280"/>
      <c r="D29" s="280"/>
      <c r="E29" s="277"/>
      <c r="F29" s="289"/>
      <c r="G29" s="289"/>
      <c r="H29" s="290"/>
      <c r="I29" s="277"/>
      <c r="J29" s="282"/>
      <c r="K29" s="259"/>
      <c r="L29" s="262"/>
      <c r="M29" s="265"/>
      <c r="N29" s="259"/>
      <c r="O29" s="268"/>
      <c r="P29" s="268"/>
      <c r="Q29" s="271"/>
      <c r="R29" s="173"/>
      <c r="S29" s="174"/>
      <c r="T29" s="203">
        <f>VLOOKUP(U29,FORMULAS!$A$15:$B$18,2,0)</f>
        <v>0</v>
      </c>
      <c r="U29" s="54" t="s">
        <v>157</v>
      </c>
      <c r="V29" s="55">
        <f>+IF(U29='Tabla Valoración controles'!$D$4,'Tabla Valoración controles'!$F$4,IF('208-PLA-Ft-78 Mapa Gestión'!U29='Tabla Valoración controles'!$D$5,'Tabla Valoración controles'!$F$5,IF(U29=FORMULAS!$A$10,0,'Tabla Valoración controles'!$F$6)))</f>
        <v>0</v>
      </c>
      <c r="W29" s="54"/>
      <c r="X29" s="56">
        <f>+IF(W29='Tabla Valoración controles'!$D$7,'Tabla Valoración controles'!$F$7,IF(U29=FORMULAS!$A$10,0,'Tabla Valoración controles'!$F$8))</f>
        <v>0</v>
      </c>
      <c r="Y29" s="54"/>
      <c r="Z29" s="55">
        <f>+IF(Y29='Tabla Valoración controles'!$D$9,'Tabla Valoración controles'!$F$9,IF(U29=FORMULAS!$A$10,0,'Tabla Valoración controles'!$F$10))</f>
        <v>0</v>
      </c>
      <c r="AA29" s="54"/>
      <c r="AB29" s="55">
        <f>+IF(AA29='Tabla Valoración controles'!$D$9,'Tabla Valoración controles'!$F$9,IF(W29=FORMULAS!$A$10,0,'Tabla Valoración controles'!$F$10))</f>
        <v>0</v>
      </c>
      <c r="AC29" s="54"/>
      <c r="AD29" s="55">
        <f>+IF(AC29='Tabla Valoración controles'!$D$13,'Tabla Valoración controles'!$F$13,'Tabla Valoración controles'!$F$14)</f>
        <v>0</v>
      </c>
      <c r="AE29" s="99">
        <f t="shared" si="0"/>
        <v>0</v>
      </c>
      <c r="AF29" s="99">
        <f t="shared" ref="AF29" si="14">+AE29*AG28</f>
        <v>0</v>
      </c>
      <c r="AG29" s="99">
        <f t="shared" ref="AG29:AG92" si="15">+AG28-AF29</f>
        <v>0.24</v>
      </c>
      <c r="AH29" s="54"/>
      <c r="AI29" s="50">
        <f>+IF(AH29=CONTROLES!$C$50,CONTROLES!$D$50,CONTROLES!$D$51)</f>
        <v>0</v>
      </c>
      <c r="AJ29" s="182"/>
      <c r="AK29" s="182">
        <f>+IF(AJ29=CONTROLES!$C$52,CONTROLES!$D$52,CONTROLES!$D$53)</f>
        <v>0</v>
      </c>
      <c r="AL29" s="182"/>
      <c r="AM29" s="182">
        <f>+IF(AL29=CONTROLES!$C$54,CONTROLES!$D$54,CONTROLES!$D$55)</f>
        <v>0</v>
      </c>
      <c r="AN29" s="183" t="str">
        <f t="shared" si="2"/>
        <v>Tipo Control</v>
      </c>
      <c r="AO29" s="183" t="str">
        <f>+IF(AN29=CONTROLES!$F$54,CONTROLES!$G$54,CONTROLES!$G$55)</f>
        <v>Detectar</v>
      </c>
      <c r="AP29" s="182">
        <f>+IF(AO29=CONTROLES!$C$56,CONTROLES!$D$56,IF(AO29=CONTROLES!$C$57,CONTROLES!$D$57,CONTROLES!$D$58))</f>
        <v>10</v>
      </c>
      <c r="AQ29" s="182"/>
      <c r="AR29" s="182">
        <f>+IF(AQ29=CONTROLES!$C$59,CONTROLES!$D$59,CONTROLES!$D$60)</f>
        <v>0</v>
      </c>
      <c r="AS29" s="182"/>
      <c r="AT29" s="182">
        <f>+IF(AS29=CONTROLES!$C$61,CONTROLES!$D$61,CONTROLES!$D$62)</f>
        <v>0</v>
      </c>
      <c r="AU29" s="182"/>
      <c r="AV29" s="50">
        <f>+IF(AU29=CONTROLES!$C$63,CONTROLES!$D$63,IF(AU29=CONTROLES!$C$64,CONTROLES!$D$64,CONTROLES!$D$65))</f>
        <v>0</v>
      </c>
      <c r="AW29" s="50">
        <f t="shared" si="1"/>
        <v>10</v>
      </c>
      <c r="AX29" s="50" t="str">
        <f t="shared" si="3"/>
        <v>Débil</v>
      </c>
      <c r="AY29" s="254"/>
      <c r="AZ29" s="254"/>
      <c r="BA29" s="254"/>
      <c r="BB29" s="254"/>
      <c r="BC29" s="255"/>
      <c r="BD29" s="271"/>
      <c r="BE29" s="246"/>
      <c r="BF29" s="137"/>
      <c r="BG29" s="137"/>
      <c r="BH29" s="189"/>
      <c r="BI29" s="192"/>
      <c r="BJ29" s="192"/>
      <c r="BK29" s="195"/>
      <c r="BL29" s="137"/>
      <c r="BM29" s="190" t="s">
        <v>234</v>
      </c>
      <c r="BN29" s="244"/>
      <c r="BO29" s="131"/>
      <c r="BP29" s="137"/>
      <c r="BQ29" s="137"/>
      <c r="BR29" s="137"/>
      <c r="BS29" s="135"/>
      <c r="BT29" s="135"/>
      <c r="BU29" s="135"/>
      <c r="BV29" s="135"/>
      <c r="BW29" s="135"/>
      <c r="BX29" s="131"/>
      <c r="BY29" s="137"/>
      <c r="BZ29" s="137"/>
      <c r="CA29" s="137"/>
      <c r="CB29" s="135"/>
      <c r="CC29" s="135"/>
      <c r="CD29" s="135"/>
      <c r="CE29" s="135"/>
      <c r="CF29" s="135"/>
      <c r="CG29" s="131"/>
      <c r="CH29" s="137"/>
      <c r="CI29" s="137"/>
      <c r="CJ29" s="137"/>
      <c r="CK29" s="135"/>
      <c r="CL29" s="135"/>
      <c r="CM29" s="135"/>
      <c r="CN29" s="135"/>
      <c r="CO29" s="135"/>
      <c r="CP29" s="131"/>
      <c r="CQ29" s="137"/>
      <c r="CR29" s="137"/>
      <c r="CS29" s="137"/>
      <c r="CT29" s="135"/>
      <c r="CU29" s="135"/>
      <c r="CV29" s="135"/>
      <c r="CW29" s="135"/>
      <c r="CX29" s="135"/>
      <c r="CY29" s="131"/>
      <c r="CZ29" s="137"/>
      <c r="DA29" s="137"/>
      <c r="DB29" s="137"/>
      <c r="DC29" s="135"/>
      <c r="DD29" s="135"/>
      <c r="DE29" s="135"/>
      <c r="DF29" s="135"/>
      <c r="DG29" s="135"/>
      <c r="DH29" s="131"/>
      <c r="DI29" s="137"/>
      <c r="DJ29" s="137"/>
      <c r="DK29" s="137"/>
      <c r="DL29" s="135"/>
      <c r="DM29" s="135"/>
      <c r="DN29" s="135"/>
      <c r="DO29" s="135"/>
      <c r="DP29" s="135"/>
      <c r="DQ29" s="131"/>
      <c r="DR29" s="137"/>
      <c r="DS29" s="137"/>
      <c r="DT29" s="137"/>
      <c r="DU29" s="135"/>
      <c r="DV29" s="135"/>
      <c r="DW29" s="135"/>
      <c r="DX29" s="135"/>
      <c r="DY29" s="135"/>
      <c r="DZ29" s="131"/>
      <c r="EA29" s="137"/>
      <c r="EB29" s="137"/>
      <c r="EC29" s="137"/>
      <c r="ED29" s="135"/>
      <c r="EE29" s="135"/>
      <c r="EF29" s="135"/>
      <c r="EG29" s="135"/>
      <c r="EH29" s="135"/>
      <c r="EI29" s="131"/>
      <c r="EJ29" s="137"/>
      <c r="EK29" s="137"/>
      <c r="EL29" s="137"/>
      <c r="EM29" s="135"/>
      <c r="EN29" s="135"/>
      <c r="EO29" s="135"/>
      <c r="EP29" s="135"/>
      <c r="EQ29" s="135"/>
      <c r="ER29" s="131"/>
      <c r="ES29" s="137"/>
      <c r="ET29" s="137"/>
      <c r="EU29" s="137"/>
      <c r="EV29" s="135"/>
      <c r="EW29" s="135"/>
      <c r="EX29" s="135"/>
      <c r="EY29" s="135"/>
      <c r="EZ29" s="135"/>
      <c r="FA29" s="131"/>
      <c r="FB29" s="137"/>
      <c r="FC29" s="137"/>
      <c r="FD29" s="137"/>
      <c r="FE29" s="135"/>
      <c r="FF29" s="135"/>
      <c r="FG29" s="135"/>
      <c r="FH29" s="135"/>
      <c r="FI29" s="135"/>
      <c r="FJ29" s="131"/>
      <c r="FK29" s="137"/>
      <c r="FL29" s="137"/>
      <c r="FM29" s="137"/>
      <c r="FN29" s="135"/>
      <c r="FO29" s="135"/>
      <c r="FP29" s="135"/>
      <c r="FQ29" s="135"/>
      <c r="FR29" s="135"/>
      <c r="FS29" s="135"/>
      <c r="FT29" s="131"/>
      <c r="FU29" s="134"/>
      <c r="FV29" s="134"/>
      <c r="FW29" s="134"/>
      <c r="FX29" s="135"/>
      <c r="FY29" s="134"/>
      <c r="FZ29" s="135"/>
      <c r="GA29" s="135"/>
      <c r="GB29" s="134"/>
      <c r="GC29" s="134"/>
      <c r="GD29" s="134"/>
      <c r="GE29" s="134"/>
      <c r="GF29" s="134"/>
      <c r="GG29" s="131"/>
      <c r="GH29" s="134"/>
      <c r="GI29" s="134"/>
      <c r="GJ29" s="134"/>
      <c r="GK29" s="135"/>
      <c r="GL29" s="134"/>
      <c r="GM29" s="135"/>
      <c r="GN29" s="135"/>
      <c r="GO29" s="134"/>
      <c r="GP29" s="134"/>
      <c r="GQ29" s="134"/>
      <c r="GR29" s="134"/>
      <c r="GS29" s="134"/>
      <c r="GT29" s="131"/>
      <c r="GU29" s="134"/>
      <c r="GV29" s="134"/>
      <c r="GW29" s="134"/>
      <c r="GX29" s="135"/>
      <c r="GY29" s="134"/>
      <c r="GZ29" s="135"/>
      <c r="HA29" s="135"/>
      <c r="HB29" s="134"/>
      <c r="HC29" s="134"/>
      <c r="HD29" s="134"/>
      <c r="HE29" s="134"/>
    </row>
    <row r="30" spans="1:213" ht="57" x14ac:dyDescent="0.2">
      <c r="A30" s="274"/>
      <c r="B30" s="277"/>
      <c r="C30" s="280"/>
      <c r="D30" s="280"/>
      <c r="E30" s="277"/>
      <c r="F30" s="289"/>
      <c r="G30" s="289"/>
      <c r="H30" s="290"/>
      <c r="I30" s="277"/>
      <c r="J30" s="282"/>
      <c r="K30" s="259"/>
      <c r="L30" s="262"/>
      <c r="M30" s="265"/>
      <c r="N30" s="259"/>
      <c r="O30" s="268"/>
      <c r="P30" s="268"/>
      <c r="Q30" s="271"/>
      <c r="R30" s="173"/>
      <c r="S30" s="174"/>
      <c r="T30" s="203">
        <f>VLOOKUP(U30,FORMULAS!$A$15:$B$18,2,0)</f>
        <v>0</v>
      </c>
      <c r="U30" s="54" t="s">
        <v>157</v>
      </c>
      <c r="V30" s="55">
        <f>+IF(U30='Tabla Valoración controles'!$D$4,'Tabla Valoración controles'!$F$4,IF('208-PLA-Ft-78 Mapa Gestión'!U30='Tabla Valoración controles'!$D$5,'Tabla Valoración controles'!$F$5,IF(U30=FORMULAS!$A$10,0,'Tabla Valoración controles'!$F$6)))</f>
        <v>0</v>
      </c>
      <c r="W30" s="54"/>
      <c r="X30" s="56">
        <f>+IF(W30='Tabla Valoración controles'!$D$7,'Tabla Valoración controles'!$F$7,IF(U30=FORMULAS!$A$10,0,'Tabla Valoración controles'!$F$8))</f>
        <v>0</v>
      </c>
      <c r="Y30" s="54"/>
      <c r="Z30" s="55">
        <f>+IF(Y30='Tabla Valoración controles'!$D$9,'Tabla Valoración controles'!$F$9,IF(U30=FORMULAS!$A$10,0,'Tabla Valoración controles'!$F$10))</f>
        <v>0</v>
      </c>
      <c r="AA30" s="54"/>
      <c r="AB30" s="55">
        <f>+IF(AA30='Tabla Valoración controles'!$D$9,'Tabla Valoración controles'!$F$9,IF(W30=FORMULAS!$A$10,0,'Tabla Valoración controles'!$F$10))</f>
        <v>0</v>
      </c>
      <c r="AC30" s="54"/>
      <c r="AD30" s="55">
        <f>+IF(AC30='Tabla Valoración controles'!$D$13,'Tabla Valoración controles'!$F$13,'Tabla Valoración controles'!$F$14)</f>
        <v>0</v>
      </c>
      <c r="AE30" s="99">
        <f t="shared" si="0"/>
        <v>0</v>
      </c>
      <c r="AF30" s="99">
        <f t="shared" ref="AF30:AF33" si="16">+AF29*AE30</f>
        <v>0</v>
      </c>
      <c r="AG30" s="99">
        <f t="shared" si="15"/>
        <v>0.24</v>
      </c>
      <c r="AH30" s="54"/>
      <c r="AI30" s="50">
        <f>+IF(AH30=CONTROLES!$C$50,CONTROLES!$D$50,CONTROLES!$D$51)</f>
        <v>0</v>
      </c>
      <c r="AJ30" s="182"/>
      <c r="AK30" s="182">
        <f>+IF(AJ30=CONTROLES!$C$52,CONTROLES!$D$52,CONTROLES!$D$53)</f>
        <v>0</v>
      </c>
      <c r="AL30" s="182"/>
      <c r="AM30" s="182">
        <f>+IF(AL30=CONTROLES!$C$54,CONTROLES!$D$54,CONTROLES!$D$55)</f>
        <v>0</v>
      </c>
      <c r="AN30" s="183" t="str">
        <f t="shared" si="2"/>
        <v>Tipo Control</v>
      </c>
      <c r="AO30" s="183" t="str">
        <f>+IF(AN30=CONTROLES!$F$54,CONTROLES!$G$54,CONTROLES!$G$55)</f>
        <v>Detectar</v>
      </c>
      <c r="AP30" s="182">
        <f>+IF(AO30=CONTROLES!$C$56,CONTROLES!$D$56,IF(AO30=CONTROLES!$C$57,CONTROLES!$D$57,CONTROLES!$D$58))</f>
        <v>10</v>
      </c>
      <c r="AQ30" s="182"/>
      <c r="AR30" s="182">
        <f>+IF(AQ30=CONTROLES!$C$59,CONTROLES!$D$59,CONTROLES!$D$60)</f>
        <v>0</v>
      </c>
      <c r="AS30" s="182"/>
      <c r="AT30" s="182">
        <f>+IF(AS30=CONTROLES!$C$61,CONTROLES!$D$61,CONTROLES!$D$62)</f>
        <v>0</v>
      </c>
      <c r="AU30" s="182"/>
      <c r="AV30" s="50">
        <f>+IF(AU30=CONTROLES!$C$63,CONTROLES!$D$63,IF(AU30=CONTROLES!$C$64,CONTROLES!$D$64,CONTROLES!$D$65))</f>
        <v>0</v>
      </c>
      <c r="AW30" s="50">
        <f t="shared" si="1"/>
        <v>10</v>
      </c>
      <c r="AX30" s="50" t="str">
        <f t="shared" si="3"/>
        <v>Débil</v>
      </c>
      <c r="AY30" s="254"/>
      <c r="AZ30" s="254"/>
      <c r="BA30" s="254"/>
      <c r="BB30" s="254"/>
      <c r="BC30" s="255"/>
      <c r="BD30" s="271"/>
      <c r="BE30" s="246"/>
      <c r="BF30" s="137"/>
      <c r="BG30" s="137"/>
      <c r="BH30" s="189"/>
      <c r="BI30" s="192"/>
      <c r="BJ30" s="192"/>
      <c r="BK30" s="195"/>
      <c r="BL30" s="137"/>
      <c r="BM30" s="190" t="s">
        <v>234</v>
      </c>
      <c r="BN30" s="244"/>
      <c r="BO30" s="131"/>
      <c r="BP30" s="137"/>
      <c r="BQ30" s="137"/>
      <c r="BR30" s="137"/>
      <c r="BS30" s="135"/>
      <c r="BT30" s="135"/>
      <c r="BU30" s="135"/>
      <c r="BV30" s="135"/>
      <c r="BW30" s="135"/>
      <c r="BX30" s="131"/>
      <c r="BY30" s="137"/>
      <c r="BZ30" s="137"/>
      <c r="CA30" s="137"/>
      <c r="CB30" s="135"/>
      <c r="CC30" s="135"/>
      <c r="CD30" s="135"/>
      <c r="CE30" s="135"/>
      <c r="CF30" s="135"/>
      <c r="CG30" s="131"/>
      <c r="CH30" s="137"/>
      <c r="CI30" s="137"/>
      <c r="CJ30" s="137"/>
      <c r="CK30" s="135"/>
      <c r="CL30" s="135"/>
      <c r="CM30" s="135"/>
      <c r="CN30" s="135"/>
      <c r="CO30" s="135"/>
      <c r="CP30" s="131"/>
      <c r="CQ30" s="137"/>
      <c r="CR30" s="137"/>
      <c r="CS30" s="137"/>
      <c r="CT30" s="135"/>
      <c r="CU30" s="135"/>
      <c r="CV30" s="135"/>
      <c r="CW30" s="135"/>
      <c r="CX30" s="135"/>
      <c r="CY30" s="131"/>
      <c r="CZ30" s="137"/>
      <c r="DA30" s="137"/>
      <c r="DB30" s="137"/>
      <c r="DC30" s="135"/>
      <c r="DD30" s="135"/>
      <c r="DE30" s="135"/>
      <c r="DF30" s="135"/>
      <c r="DG30" s="135"/>
      <c r="DH30" s="131"/>
      <c r="DI30" s="137"/>
      <c r="DJ30" s="137"/>
      <c r="DK30" s="137"/>
      <c r="DL30" s="135"/>
      <c r="DM30" s="135"/>
      <c r="DN30" s="135"/>
      <c r="DO30" s="135"/>
      <c r="DP30" s="135"/>
      <c r="DQ30" s="131"/>
      <c r="DR30" s="137"/>
      <c r="DS30" s="137"/>
      <c r="DT30" s="137"/>
      <c r="DU30" s="135"/>
      <c r="DV30" s="135"/>
      <c r="DW30" s="135"/>
      <c r="DX30" s="135"/>
      <c r="DY30" s="135"/>
      <c r="DZ30" s="131"/>
      <c r="EA30" s="137"/>
      <c r="EB30" s="137"/>
      <c r="EC30" s="137"/>
      <c r="ED30" s="135"/>
      <c r="EE30" s="135"/>
      <c r="EF30" s="135"/>
      <c r="EG30" s="135"/>
      <c r="EH30" s="135"/>
      <c r="EI30" s="131"/>
      <c r="EJ30" s="137"/>
      <c r="EK30" s="137"/>
      <c r="EL30" s="137"/>
      <c r="EM30" s="135"/>
      <c r="EN30" s="135"/>
      <c r="EO30" s="135"/>
      <c r="EP30" s="135"/>
      <c r="EQ30" s="135"/>
      <c r="ER30" s="131"/>
      <c r="ES30" s="137"/>
      <c r="ET30" s="137"/>
      <c r="EU30" s="137"/>
      <c r="EV30" s="135"/>
      <c r="EW30" s="135"/>
      <c r="EX30" s="135"/>
      <c r="EY30" s="135"/>
      <c r="EZ30" s="135"/>
      <c r="FA30" s="131"/>
      <c r="FB30" s="137"/>
      <c r="FC30" s="137"/>
      <c r="FD30" s="137"/>
      <c r="FE30" s="135"/>
      <c r="FF30" s="135"/>
      <c r="FG30" s="135"/>
      <c r="FH30" s="135"/>
      <c r="FI30" s="135"/>
      <c r="FJ30" s="131"/>
      <c r="FK30" s="137"/>
      <c r="FL30" s="137"/>
      <c r="FM30" s="137"/>
      <c r="FN30" s="135"/>
      <c r="FO30" s="135"/>
      <c r="FP30" s="135"/>
      <c r="FQ30" s="135"/>
      <c r="FR30" s="135"/>
      <c r="FS30" s="135"/>
      <c r="FT30" s="131"/>
      <c r="FU30" s="134"/>
      <c r="FV30" s="134"/>
      <c r="FW30" s="134"/>
      <c r="FX30" s="135"/>
      <c r="FY30" s="134"/>
      <c r="FZ30" s="135"/>
      <c r="GA30" s="135"/>
      <c r="GB30" s="134"/>
      <c r="GC30" s="134"/>
      <c r="GD30" s="134"/>
      <c r="GE30" s="134"/>
      <c r="GF30" s="134"/>
      <c r="GG30" s="131"/>
      <c r="GH30" s="134"/>
      <c r="GI30" s="134"/>
      <c r="GJ30" s="134"/>
      <c r="GK30" s="135"/>
      <c r="GL30" s="134"/>
      <c r="GM30" s="135"/>
      <c r="GN30" s="135"/>
      <c r="GO30" s="134"/>
      <c r="GP30" s="134"/>
      <c r="GQ30" s="134"/>
      <c r="GR30" s="134"/>
      <c r="GS30" s="134"/>
      <c r="GT30" s="131"/>
      <c r="GU30" s="134"/>
      <c r="GV30" s="134"/>
      <c r="GW30" s="134"/>
      <c r="GX30" s="135"/>
      <c r="GY30" s="134"/>
      <c r="GZ30" s="135"/>
      <c r="HA30" s="135"/>
      <c r="HB30" s="134"/>
      <c r="HC30" s="134"/>
      <c r="HD30" s="134"/>
      <c r="HE30" s="134"/>
    </row>
    <row r="31" spans="1:213" ht="57" x14ac:dyDescent="0.2">
      <c r="A31" s="274"/>
      <c r="B31" s="277"/>
      <c r="C31" s="280"/>
      <c r="D31" s="280"/>
      <c r="E31" s="277"/>
      <c r="F31" s="289"/>
      <c r="G31" s="289"/>
      <c r="H31" s="290"/>
      <c r="I31" s="277"/>
      <c r="J31" s="282"/>
      <c r="K31" s="259"/>
      <c r="L31" s="262"/>
      <c r="M31" s="265"/>
      <c r="N31" s="259"/>
      <c r="O31" s="268"/>
      <c r="P31" s="268"/>
      <c r="Q31" s="271"/>
      <c r="R31" s="173"/>
      <c r="S31" s="174"/>
      <c r="T31" s="203">
        <f>VLOOKUP(U31,FORMULAS!$A$15:$B$18,2,0)</f>
        <v>0</v>
      </c>
      <c r="U31" s="54" t="s">
        <v>157</v>
      </c>
      <c r="V31" s="55">
        <f>+IF(U31='Tabla Valoración controles'!$D$4,'Tabla Valoración controles'!$F$4,IF('208-PLA-Ft-78 Mapa Gestión'!U31='Tabla Valoración controles'!$D$5,'Tabla Valoración controles'!$F$5,IF(U31=FORMULAS!$A$10,0,'Tabla Valoración controles'!$F$6)))</f>
        <v>0</v>
      </c>
      <c r="W31" s="54"/>
      <c r="X31" s="56">
        <f>+IF(W31='Tabla Valoración controles'!$D$7,'Tabla Valoración controles'!$F$7,IF(U31=FORMULAS!$A$10,0,'Tabla Valoración controles'!$F$8))</f>
        <v>0</v>
      </c>
      <c r="Y31" s="54"/>
      <c r="Z31" s="55">
        <f>+IF(Y31='Tabla Valoración controles'!$D$9,'Tabla Valoración controles'!$F$9,IF(U31=FORMULAS!$A$10,0,'Tabla Valoración controles'!$F$10))</f>
        <v>0</v>
      </c>
      <c r="AA31" s="54"/>
      <c r="AB31" s="55">
        <f>+IF(AA31='Tabla Valoración controles'!$D$9,'Tabla Valoración controles'!$F$9,IF(W31=FORMULAS!$A$10,0,'Tabla Valoración controles'!$F$10))</f>
        <v>0</v>
      </c>
      <c r="AC31" s="54"/>
      <c r="AD31" s="55">
        <f>+IF(AC31='Tabla Valoración controles'!$D$13,'Tabla Valoración controles'!$F$13,'Tabla Valoración controles'!$F$14)</f>
        <v>0</v>
      </c>
      <c r="AE31" s="99">
        <f t="shared" si="0"/>
        <v>0</v>
      </c>
      <c r="AF31" s="99">
        <f t="shared" si="16"/>
        <v>0</v>
      </c>
      <c r="AG31" s="99">
        <f t="shared" si="15"/>
        <v>0.24</v>
      </c>
      <c r="AH31" s="54"/>
      <c r="AI31" s="50">
        <f>+IF(AH31=CONTROLES!$C$50,CONTROLES!$D$50,CONTROLES!$D$51)</f>
        <v>0</v>
      </c>
      <c r="AJ31" s="182"/>
      <c r="AK31" s="182">
        <f>+IF(AJ31=CONTROLES!$C$52,CONTROLES!$D$52,CONTROLES!$D$53)</f>
        <v>0</v>
      </c>
      <c r="AL31" s="182"/>
      <c r="AM31" s="182">
        <f>+IF(AL31=CONTROLES!$C$54,CONTROLES!$D$54,CONTROLES!$D$55)</f>
        <v>0</v>
      </c>
      <c r="AN31" s="183" t="str">
        <f t="shared" si="2"/>
        <v>Tipo Control</v>
      </c>
      <c r="AO31" s="183" t="str">
        <f>+IF(AN31=CONTROLES!$F$54,CONTROLES!$G$54,CONTROLES!$G$55)</f>
        <v>Detectar</v>
      </c>
      <c r="AP31" s="182">
        <f>+IF(AO31=CONTROLES!$C$56,CONTROLES!$D$56,IF(AO31=CONTROLES!$C$57,CONTROLES!$D$57,CONTROLES!$D$58))</f>
        <v>10</v>
      </c>
      <c r="AQ31" s="182"/>
      <c r="AR31" s="182">
        <f>+IF(AQ31=CONTROLES!$C$59,CONTROLES!$D$59,CONTROLES!$D$60)</f>
        <v>0</v>
      </c>
      <c r="AS31" s="182"/>
      <c r="AT31" s="182">
        <f>+IF(AS31=CONTROLES!$C$61,CONTROLES!$D$61,CONTROLES!$D$62)</f>
        <v>0</v>
      </c>
      <c r="AU31" s="182"/>
      <c r="AV31" s="50">
        <f>+IF(AU31=CONTROLES!$C$63,CONTROLES!$D$63,IF(AU31=CONTROLES!$C$64,CONTROLES!$D$64,CONTROLES!$D$65))</f>
        <v>0</v>
      </c>
      <c r="AW31" s="50">
        <f t="shared" si="1"/>
        <v>10</v>
      </c>
      <c r="AX31" s="50" t="str">
        <f t="shared" si="3"/>
        <v>Débil</v>
      </c>
      <c r="AY31" s="254"/>
      <c r="AZ31" s="254"/>
      <c r="BA31" s="254"/>
      <c r="BB31" s="254"/>
      <c r="BC31" s="255"/>
      <c r="BD31" s="271"/>
      <c r="BE31" s="246"/>
      <c r="BF31" s="137"/>
      <c r="BG31" s="137"/>
      <c r="BH31" s="189"/>
      <c r="BI31" s="192"/>
      <c r="BJ31" s="192"/>
      <c r="BK31" s="195"/>
      <c r="BL31" s="137"/>
      <c r="BM31" s="190" t="s">
        <v>234</v>
      </c>
      <c r="BN31" s="244"/>
      <c r="BO31" s="131"/>
      <c r="BP31" s="137"/>
      <c r="BQ31" s="137"/>
      <c r="BR31" s="137"/>
      <c r="BS31" s="135"/>
      <c r="BT31" s="135"/>
      <c r="BU31" s="135"/>
      <c r="BV31" s="135"/>
      <c r="BW31" s="135"/>
      <c r="BX31" s="131"/>
      <c r="BY31" s="137"/>
      <c r="BZ31" s="137"/>
      <c r="CA31" s="137"/>
      <c r="CB31" s="135"/>
      <c r="CC31" s="135"/>
      <c r="CD31" s="135"/>
      <c r="CE31" s="135"/>
      <c r="CF31" s="135"/>
      <c r="CG31" s="131"/>
      <c r="CH31" s="137"/>
      <c r="CI31" s="137"/>
      <c r="CJ31" s="137"/>
      <c r="CK31" s="135"/>
      <c r="CL31" s="135"/>
      <c r="CM31" s="135"/>
      <c r="CN31" s="135"/>
      <c r="CO31" s="135"/>
      <c r="CP31" s="131"/>
      <c r="CQ31" s="137"/>
      <c r="CR31" s="137"/>
      <c r="CS31" s="137"/>
      <c r="CT31" s="135"/>
      <c r="CU31" s="135"/>
      <c r="CV31" s="135"/>
      <c r="CW31" s="135"/>
      <c r="CX31" s="135"/>
      <c r="CY31" s="131"/>
      <c r="CZ31" s="137"/>
      <c r="DA31" s="137"/>
      <c r="DB31" s="137"/>
      <c r="DC31" s="135"/>
      <c r="DD31" s="135"/>
      <c r="DE31" s="135"/>
      <c r="DF31" s="135"/>
      <c r="DG31" s="135"/>
      <c r="DH31" s="131"/>
      <c r="DI31" s="137"/>
      <c r="DJ31" s="137"/>
      <c r="DK31" s="137"/>
      <c r="DL31" s="135"/>
      <c r="DM31" s="135"/>
      <c r="DN31" s="135"/>
      <c r="DO31" s="135"/>
      <c r="DP31" s="135"/>
      <c r="DQ31" s="131"/>
      <c r="DR31" s="137"/>
      <c r="DS31" s="137"/>
      <c r="DT31" s="137"/>
      <c r="DU31" s="135"/>
      <c r="DV31" s="135"/>
      <c r="DW31" s="135"/>
      <c r="DX31" s="135"/>
      <c r="DY31" s="135"/>
      <c r="DZ31" s="131"/>
      <c r="EA31" s="137"/>
      <c r="EB31" s="137"/>
      <c r="EC31" s="137"/>
      <c r="ED31" s="135"/>
      <c r="EE31" s="135"/>
      <c r="EF31" s="135"/>
      <c r="EG31" s="135"/>
      <c r="EH31" s="135"/>
      <c r="EI31" s="131"/>
      <c r="EJ31" s="137"/>
      <c r="EK31" s="137"/>
      <c r="EL31" s="137"/>
      <c r="EM31" s="135"/>
      <c r="EN31" s="135"/>
      <c r="EO31" s="135"/>
      <c r="EP31" s="135"/>
      <c r="EQ31" s="135"/>
      <c r="ER31" s="131"/>
      <c r="ES31" s="137"/>
      <c r="ET31" s="137"/>
      <c r="EU31" s="137"/>
      <c r="EV31" s="135"/>
      <c r="EW31" s="135"/>
      <c r="EX31" s="135"/>
      <c r="EY31" s="135"/>
      <c r="EZ31" s="135"/>
      <c r="FA31" s="131"/>
      <c r="FB31" s="137"/>
      <c r="FC31" s="137"/>
      <c r="FD31" s="137"/>
      <c r="FE31" s="135"/>
      <c r="FF31" s="135"/>
      <c r="FG31" s="135"/>
      <c r="FH31" s="135"/>
      <c r="FI31" s="135"/>
      <c r="FJ31" s="131"/>
      <c r="FK31" s="137"/>
      <c r="FL31" s="137"/>
      <c r="FM31" s="137"/>
      <c r="FN31" s="135"/>
      <c r="FO31" s="135"/>
      <c r="FP31" s="135"/>
      <c r="FQ31" s="135"/>
      <c r="FR31" s="135"/>
      <c r="FS31" s="135"/>
      <c r="FT31" s="131"/>
      <c r="FU31" s="134"/>
      <c r="FV31" s="134"/>
      <c r="FW31" s="134"/>
      <c r="FX31" s="135"/>
      <c r="FY31" s="134"/>
      <c r="FZ31" s="135"/>
      <c r="GA31" s="135"/>
      <c r="GB31" s="134"/>
      <c r="GC31" s="134"/>
      <c r="GD31" s="134"/>
      <c r="GE31" s="134"/>
      <c r="GF31" s="134"/>
      <c r="GG31" s="131"/>
      <c r="GH31" s="134"/>
      <c r="GI31" s="134"/>
      <c r="GJ31" s="134"/>
      <c r="GK31" s="135"/>
      <c r="GL31" s="134"/>
      <c r="GM31" s="135"/>
      <c r="GN31" s="135"/>
      <c r="GO31" s="134"/>
      <c r="GP31" s="134"/>
      <c r="GQ31" s="134"/>
      <c r="GR31" s="134"/>
      <c r="GS31" s="134"/>
      <c r="GT31" s="131"/>
      <c r="GU31" s="134"/>
      <c r="GV31" s="134"/>
      <c r="GW31" s="134"/>
      <c r="GX31" s="135"/>
      <c r="GY31" s="134"/>
      <c r="GZ31" s="135"/>
      <c r="HA31" s="135"/>
      <c r="HB31" s="134"/>
      <c r="HC31" s="134"/>
      <c r="HD31" s="134"/>
      <c r="HE31" s="134"/>
    </row>
    <row r="32" spans="1:213" ht="57" x14ac:dyDescent="0.2">
      <c r="A32" s="274"/>
      <c r="B32" s="277"/>
      <c r="C32" s="280"/>
      <c r="D32" s="280"/>
      <c r="E32" s="277"/>
      <c r="F32" s="289"/>
      <c r="G32" s="289"/>
      <c r="H32" s="290"/>
      <c r="I32" s="277"/>
      <c r="J32" s="282"/>
      <c r="K32" s="259"/>
      <c r="L32" s="262"/>
      <c r="M32" s="265"/>
      <c r="N32" s="259"/>
      <c r="O32" s="268"/>
      <c r="P32" s="268"/>
      <c r="Q32" s="271"/>
      <c r="R32" s="173"/>
      <c r="S32" s="174"/>
      <c r="T32" s="203">
        <f>VLOOKUP(U32,FORMULAS!$A$15:$B$18,2,0)</f>
        <v>0</v>
      </c>
      <c r="U32" s="54" t="s">
        <v>157</v>
      </c>
      <c r="V32" s="55">
        <f>+IF(U32='Tabla Valoración controles'!$D$4,'Tabla Valoración controles'!$F$4,IF('208-PLA-Ft-78 Mapa Gestión'!U32='Tabla Valoración controles'!$D$5,'Tabla Valoración controles'!$F$5,IF(U32=FORMULAS!$A$10,0,'Tabla Valoración controles'!$F$6)))</f>
        <v>0</v>
      </c>
      <c r="W32" s="54"/>
      <c r="X32" s="56">
        <f>+IF(W32='Tabla Valoración controles'!$D$7,'Tabla Valoración controles'!$F$7,IF(U32=FORMULAS!$A$10,0,'Tabla Valoración controles'!$F$8))</f>
        <v>0</v>
      </c>
      <c r="Y32" s="54"/>
      <c r="Z32" s="55">
        <f>+IF(Y32='Tabla Valoración controles'!$D$9,'Tabla Valoración controles'!$F$9,IF(U32=FORMULAS!$A$10,0,'Tabla Valoración controles'!$F$10))</f>
        <v>0</v>
      </c>
      <c r="AA32" s="54"/>
      <c r="AB32" s="55">
        <f>+IF(AA32='Tabla Valoración controles'!$D$9,'Tabla Valoración controles'!$F$9,IF(W32=FORMULAS!$A$10,0,'Tabla Valoración controles'!$F$10))</f>
        <v>0</v>
      </c>
      <c r="AC32" s="54"/>
      <c r="AD32" s="55">
        <f>+IF(AC32='Tabla Valoración controles'!$D$13,'Tabla Valoración controles'!$F$13,'Tabla Valoración controles'!$F$14)</f>
        <v>0</v>
      </c>
      <c r="AE32" s="99">
        <f t="shared" si="0"/>
        <v>0</v>
      </c>
      <c r="AF32" s="99">
        <f t="shared" si="16"/>
        <v>0</v>
      </c>
      <c r="AG32" s="99">
        <f t="shared" si="15"/>
        <v>0.24</v>
      </c>
      <c r="AH32" s="54"/>
      <c r="AI32" s="50">
        <f>+IF(AH32=CONTROLES!$C$50,CONTROLES!$D$50,CONTROLES!$D$51)</f>
        <v>0</v>
      </c>
      <c r="AJ32" s="182"/>
      <c r="AK32" s="182">
        <f>+IF(AJ32=CONTROLES!$C$52,CONTROLES!$D$52,CONTROLES!$D$53)</f>
        <v>0</v>
      </c>
      <c r="AL32" s="182"/>
      <c r="AM32" s="182">
        <f>+IF(AL32=CONTROLES!$C$54,CONTROLES!$D$54,CONTROLES!$D$55)</f>
        <v>0</v>
      </c>
      <c r="AN32" s="183" t="str">
        <f t="shared" si="2"/>
        <v>Tipo Control</v>
      </c>
      <c r="AO32" s="183" t="str">
        <f>+IF(AN32=CONTROLES!$F$54,CONTROLES!$G$54,CONTROLES!$G$55)</f>
        <v>Detectar</v>
      </c>
      <c r="AP32" s="182">
        <f>+IF(AO32=CONTROLES!$C$56,CONTROLES!$D$56,IF(AO32=CONTROLES!$C$57,CONTROLES!$D$57,CONTROLES!$D$58))</f>
        <v>10</v>
      </c>
      <c r="AQ32" s="182"/>
      <c r="AR32" s="182">
        <f>+IF(AQ32=CONTROLES!$C$59,CONTROLES!$D$59,CONTROLES!$D$60)</f>
        <v>0</v>
      </c>
      <c r="AS32" s="182"/>
      <c r="AT32" s="182">
        <f>+IF(AS32=CONTROLES!$C$61,CONTROLES!$D$61,CONTROLES!$D$62)</f>
        <v>0</v>
      </c>
      <c r="AU32" s="182"/>
      <c r="AV32" s="50">
        <f>+IF(AU32=CONTROLES!$C$63,CONTROLES!$D$63,IF(AU32=CONTROLES!$C$64,CONTROLES!$D$64,CONTROLES!$D$65))</f>
        <v>0</v>
      </c>
      <c r="AW32" s="50">
        <f t="shared" si="1"/>
        <v>10</v>
      </c>
      <c r="AX32" s="50" t="str">
        <f t="shared" si="3"/>
        <v>Débil</v>
      </c>
      <c r="AY32" s="254"/>
      <c r="AZ32" s="254"/>
      <c r="BA32" s="254"/>
      <c r="BB32" s="254"/>
      <c r="BC32" s="255"/>
      <c r="BD32" s="271"/>
      <c r="BE32" s="246"/>
      <c r="BF32" s="137"/>
      <c r="BG32" s="137"/>
      <c r="BH32" s="189"/>
      <c r="BI32" s="192"/>
      <c r="BJ32" s="192"/>
      <c r="BK32" s="195"/>
      <c r="BL32" s="137"/>
      <c r="BM32" s="190" t="s">
        <v>234</v>
      </c>
      <c r="BN32" s="244"/>
      <c r="BO32" s="131"/>
      <c r="BP32" s="137"/>
      <c r="BQ32" s="137"/>
      <c r="BR32" s="137"/>
      <c r="BS32" s="135"/>
      <c r="BT32" s="135"/>
      <c r="BU32" s="135"/>
      <c r="BV32" s="135"/>
      <c r="BW32" s="135"/>
      <c r="BX32" s="131"/>
      <c r="BY32" s="137"/>
      <c r="BZ32" s="137"/>
      <c r="CA32" s="137"/>
      <c r="CB32" s="135"/>
      <c r="CC32" s="135"/>
      <c r="CD32" s="135"/>
      <c r="CE32" s="135"/>
      <c r="CF32" s="135"/>
      <c r="CG32" s="131"/>
      <c r="CH32" s="137"/>
      <c r="CI32" s="137"/>
      <c r="CJ32" s="137"/>
      <c r="CK32" s="135"/>
      <c r="CL32" s="135"/>
      <c r="CM32" s="135"/>
      <c r="CN32" s="135"/>
      <c r="CO32" s="135"/>
      <c r="CP32" s="131"/>
      <c r="CQ32" s="137"/>
      <c r="CR32" s="137"/>
      <c r="CS32" s="137"/>
      <c r="CT32" s="135"/>
      <c r="CU32" s="135"/>
      <c r="CV32" s="135"/>
      <c r="CW32" s="135"/>
      <c r="CX32" s="135"/>
      <c r="CY32" s="131"/>
      <c r="CZ32" s="137"/>
      <c r="DA32" s="137"/>
      <c r="DB32" s="137"/>
      <c r="DC32" s="135"/>
      <c r="DD32" s="135"/>
      <c r="DE32" s="135"/>
      <c r="DF32" s="135"/>
      <c r="DG32" s="135"/>
      <c r="DH32" s="131"/>
      <c r="DI32" s="137"/>
      <c r="DJ32" s="137"/>
      <c r="DK32" s="137"/>
      <c r="DL32" s="135"/>
      <c r="DM32" s="135"/>
      <c r="DN32" s="135"/>
      <c r="DO32" s="135"/>
      <c r="DP32" s="135"/>
      <c r="DQ32" s="131"/>
      <c r="DR32" s="137"/>
      <c r="DS32" s="137"/>
      <c r="DT32" s="137"/>
      <c r="DU32" s="135"/>
      <c r="DV32" s="135"/>
      <c r="DW32" s="135"/>
      <c r="DX32" s="135"/>
      <c r="DY32" s="135"/>
      <c r="DZ32" s="131"/>
      <c r="EA32" s="137"/>
      <c r="EB32" s="137"/>
      <c r="EC32" s="137"/>
      <c r="ED32" s="135"/>
      <c r="EE32" s="135"/>
      <c r="EF32" s="135"/>
      <c r="EG32" s="135"/>
      <c r="EH32" s="135"/>
      <c r="EI32" s="131"/>
      <c r="EJ32" s="137"/>
      <c r="EK32" s="137"/>
      <c r="EL32" s="137"/>
      <c r="EM32" s="135"/>
      <c r="EN32" s="135"/>
      <c r="EO32" s="135"/>
      <c r="EP32" s="135"/>
      <c r="EQ32" s="135"/>
      <c r="ER32" s="131"/>
      <c r="ES32" s="137"/>
      <c r="ET32" s="137"/>
      <c r="EU32" s="137"/>
      <c r="EV32" s="135"/>
      <c r="EW32" s="135"/>
      <c r="EX32" s="135"/>
      <c r="EY32" s="135"/>
      <c r="EZ32" s="135"/>
      <c r="FA32" s="131"/>
      <c r="FB32" s="137"/>
      <c r="FC32" s="137"/>
      <c r="FD32" s="137"/>
      <c r="FE32" s="135"/>
      <c r="FF32" s="135"/>
      <c r="FG32" s="135"/>
      <c r="FH32" s="135"/>
      <c r="FI32" s="135"/>
      <c r="FJ32" s="131"/>
      <c r="FK32" s="137"/>
      <c r="FL32" s="137"/>
      <c r="FM32" s="137"/>
      <c r="FN32" s="135"/>
      <c r="FO32" s="135"/>
      <c r="FP32" s="135"/>
      <c r="FQ32" s="135"/>
      <c r="FR32" s="135"/>
      <c r="FS32" s="135"/>
      <c r="FT32" s="131"/>
      <c r="FU32" s="134"/>
      <c r="FV32" s="134"/>
      <c r="FW32" s="134"/>
      <c r="FX32" s="135"/>
      <c r="FY32" s="134"/>
      <c r="FZ32" s="135"/>
      <c r="GA32" s="135"/>
      <c r="GB32" s="134"/>
      <c r="GC32" s="134"/>
      <c r="GD32" s="134"/>
      <c r="GE32" s="134"/>
      <c r="GF32" s="134"/>
      <c r="GG32" s="131"/>
      <c r="GH32" s="134"/>
      <c r="GI32" s="134"/>
      <c r="GJ32" s="134"/>
      <c r="GK32" s="135"/>
      <c r="GL32" s="134"/>
      <c r="GM32" s="135"/>
      <c r="GN32" s="135"/>
      <c r="GO32" s="134"/>
      <c r="GP32" s="134"/>
      <c r="GQ32" s="134"/>
      <c r="GR32" s="134"/>
      <c r="GS32" s="134"/>
      <c r="GT32" s="131"/>
      <c r="GU32" s="134"/>
      <c r="GV32" s="134"/>
      <c r="GW32" s="134"/>
      <c r="GX32" s="135"/>
      <c r="GY32" s="134"/>
      <c r="GZ32" s="135"/>
      <c r="HA32" s="135"/>
      <c r="HB32" s="134"/>
      <c r="HC32" s="134"/>
      <c r="HD32" s="134"/>
      <c r="HE32" s="134"/>
    </row>
    <row r="33" spans="1:213" ht="57" x14ac:dyDescent="0.2">
      <c r="A33" s="275"/>
      <c r="B33" s="278"/>
      <c r="C33" s="281"/>
      <c r="D33" s="281"/>
      <c r="E33" s="278"/>
      <c r="F33" s="289"/>
      <c r="G33" s="289"/>
      <c r="H33" s="290"/>
      <c r="I33" s="278"/>
      <c r="J33" s="282"/>
      <c r="K33" s="260"/>
      <c r="L33" s="263"/>
      <c r="M33" s="266"/>
      <c r="N33" s="260"/>
      <c r="O33" s="269"/>
      <c r="P33" s="269"/>
      <c r="Q33" s="272"/>
      <c r="R33" s="173"/>
      <c r="S33" s="174"/>
      <c r="T33" s="203">
        <f>VLOOKUP(U33,FORMULAS!$A$15:$B$18,2,0)</f>
        <v>0</v>
      </c>
      <c r="U33" s="54" t="s">
        <v>157</v>
      </c>
      <c r="V33" s="55">
        <f>+IF(U33='Tabla Valoración controles'!$D$4,'Tabla Valoración controles'!$F$4,IF('208-PLA-Ft-78 Mapa Gestión'!U33='Tabla Valoración controles'!$D$5,'Tabla Valoración controles'!$F$5,IF(U33=FORMULAS!$A$10,0,'Tabla Valoración controles'!$F$6)))</f>
        <v>0</v>
      </c>
      <c r="W33" s="54"/>
      <c r="X33" s="56">
        <f>+IF(W33='Tabla Valoración controles'!$D$7,'Tabla Valoración controles'!$F$7,IF(U33=FORMULAS!$A$10,0,'Tabla Valoración controles'!$F$8))</f>
        <v>0</v>
      </c>
      <c r="Y33" s="54"/>
      <c r="Z33" s="55">
        <f>+IF(Y33='Tabla Valoración controles'!$D$9,'Tabla Valoración controles'!$F$9,IF(U33=FORMULAS!$A$10,0,'Tabla Valoración controles'!$F$10))</f>
        <v>0</v>
      </c>
      <c r="AA33" s="54"/>
      <c r="AB33" s="55">
        <f>+IF(AA33='Tabla Valoración controles'!$D$9,'Tabla Valoración controles'!$F$9,IF(W33=FORMULAS!$A$10,0,'Tabla Valoración controles'!$F$10))</f>
        <v>0</v>
      </c>
      <c r="AC33" s="54"/>
      <c r="AD33" s="55">
        <f>+IF(AC33='Tabla Valoración controles'!$D$13,'Tabla Valoración controles'!$F$13,'Tabla Valoración controles'!$F$14)</f>
        <v>0</v>
      </c>
      <c r="AE33" s="99">
        <f t="shared" si="0"/>
        <v>0</v>
      </c>
      <c r="AF33" s="99">
        <f t="shared" si="16"/>
        <v>0</v>
      </c>
      <c r="AG33" s="99">
        <f t="shared" si="15"/>
        <v>0.24</v>
      </c>
      <c r="AH33" s="54"/>
      <c r="AI33" s="50">
        <f>+IF(AH33=CONTROLES!$C$50,CONTROLES!$D$50,CONTROLES!$D$51)</f>
        <v>0</v>
      </c>
      <c r="AJ33" s="182"/>
      <c r="AK33" s="182">
        <f>+IF(AJ33=CONTROLES!$C$52,CONTROLES!$D$52,CONTROLES!$D$53)</f>
        <v>0</v>
      </c>
      <c r="AL33" s="182"/>
      <c r="AM33" s="182">
        <f>+IF(AL33=CONTROLES!$C$54,CONTROLES!$D$54,CONTROLES!$D$55)</f>
        <v>0</v>
      </c>
      <c r="AN33" s="183" t="str">
        <f t="shared" si="2"/>
        <v>Tipo Control</v>
      </c>
      <c r="AO33" s="183" t="str">
        <f>+IF(AN33=CONTROLES!$F$54,CONTROLES!$G$54,CONTROLES!$G$55)</f>
        <v>Detectar</v>
      </c>
      <c r="AP33" s="182">
        <f>+IF(AO33=CONTROLES!$C$56,CONTROLES!$D$56,IF(AO33=CONTROLES!$C$57,CONTROLES!$D$57,CONTROLES!$D$58))</f>
        <v>10</v>
      </c>
      <c r="AQ33" s="182"/>
      <c r="AR33" s="182">
        <f>+IF(AQ33=CONTROLES!$C$59,CONTROLES!$D$59,CONTROLES!$D$60)</f>
        <v>0</v>
      </c>
      <c r="AS33" s="182"/>
      <c r="AT33" s="182">
        <f>+IF(AS33=CONTROLES!$C$61,CONTROLES!$D$61,CONTROLES!$D$62)</f>
        <v>0</v>
      </c>
      <c r="AU33" s="182"/>
      <c r="AV33" s="50">
        <f>+IF(AU33=CONTROLES!$C$63,CONTROLES!$D$63,IF(AU33=CONTROLES!$C$64,CONTROLES!$D$64,CONTROLES!$D$65))</f>
        <v>0</v>
      </c>
      <c r="AW33" s="50">
        <f t="shared" si="1"/>
        <v>10</v>
      </c>
      <c r="AX33" s="50" t="str">
        <f t="shared" si="3"/>
        <v>Débil</v>
      </c>
      <c r="AY33" s="254"/>
      <c r="AZ33" s="254"/>
      <c r="BA33" s="254"/>
      <c r="BB33" s="254"/>
      <c r="BC33" s="255"/>
      <c r="BD33" s="272"/>
      <c r="BE33" s="247"/>
      <c r="BF33" s="137"/>
      <c r="BG33" s="137"/>
      <c r="BH33" s="189"/>
      <c r="BI33" s="192"/>
      <c r="BJ33" s="192"/>
      <c r="BK33" s="195"/>
      <c r="BL33" s="137"/>
      <c r="BM33" s="190" t="s">
        <v>234</v>
      </c>
      <c r="BN33" s="244"/>
      <c r="BO33" s="131"/>
      <c r="BP33" s="137"/>
      <c r="BQ33" s="137"/>
      <c r="BR33" s="137"/>
      <c r="BS33" s="135"/>
      <c r="BT33" s="135"/>
      <c r="BU33" s="135"/>
      <c r="BV33" s="135"/>
      <c r="BW33" s="135"/>
      <c r="BX33" s="131"/>
      <c r="BY33" s="137"/>
      <c r="BZ33" s="137"/>
      <c r="CA33" s="137"/>
      <c r="CB33" s="135"/>
      <c r="CC33" s="135"/>
      <c r="CD33" s="135"/>
      <c r="CE33" s="135"/>
      <c r="CF33" s="135"/>
      <c r="CG33" s="131"/>
      <c r="CH33" s="137"/>
      <c r="CI33" s="137"/>
      <c r="CJ33" s="137"/>
      <c r="CK33" s="135"/>
      <c r="CL33" s="135"/>
      <c r="CM33" s="135"/>
      <c r="CN33" s="135"/>
      <c r="CO33" s="135"/>
      <c r="CP33" s="131"/>
      <c r="CQ33" s="137"/>
      <c r="CR33" s="137"/>
      <c r="CS33" s="137"/>
      <c r="CT33" s="135"/>
      <c r="CU33" s="135"/>
      <c r="CV33" s="135"/>
      <c r="CW33" s="135"/>
      <c r="CX33" s="135"/>
      <c r="CY33" s="131"/>
      <c r="CZ33" s="137"/>
      <c r="DA33" s="137"/>
      <c r="DB33" s="137"/>
      <c r="DC33" s="135"/>
      <c r="DD33" s="135"/>
      <c r="DE33" s="135"/>
      <c r="DF33" s="135"/>
      <c r="DG33" s="135"/>
      <c r="DH33" s="131"/>
      <c r="DI33" s="137"/>
      <c r="DJ33" s="137"/>
      <c r="DK33" s="137"/>
      <c r="DL33" s="135"/>
      <c r="DM33" s="135"/>
      <c r="DN33" s="135"/>
      <c r="DO33" s="135"/>
      <c r="DP33" s="135"/>
      <c r="DQ33" s="131"/>
      <c r="DR33" s="137"/>
      <c r="DS33" s="137"/>
      <c r="DT33" s="137"/>
      <c r="DU33" s="135"/>
      <c r="DV33" s="135"/>
      <c r="DW33" s="135"/>
      <c r="DX33" s="135"/>
      <c r="DY33" s="135"/>
      <c r="DZ33" s="131"/>
      <c r="EA33" s="137"/>
      <c r="EB33" s="137"/>
      <c r="EC33" s="137"/>
      <c r="ED33" s="135"/>
      <c r="EE33" s="135"/>
      <c r="EF33" s="135"/>
      <c r="EG33" s="135"/>
      <c r="EH33" s="135"/>
      <c r="EI33" s="131"/>
      <c r="EJ33" s="137"/>
      <c r="EK33" s="137"/>
      <c r="EL33" s="137"/>
      <c r="EM33" s="135"/>
      <c r="EN33" s="135"/>
      <c r="EO33" s="135"/>
      <c r="EP33" s="135"/>
      <c r="EQ33" s="135"/>
      <c r="ER33" s="131"/>
      <c r="ES33" s="137"/>
      <c r="ET33" s="137"/>
      <c r="EU33" s="137"/>
      <c r="EV33" s="135"/>
      <c r="EW33" s="135"/>
      <c r="EX33" s="135"/>
      <c r="EY33" s="135"/>
      <c r="EZ33" s="135"/>
      <c r="FA33" s="131"/>
      <c r="FB33" s="137"/>
      <c r="FC33" s="137"/>
      <c r="FD33" s="137"/>
      <c r="FE33" s="135"/>
      <c r="FF33" s="135"/>
      <c r="FG33" s="135"/>
      <c r="FH33" s="135"/>
      <c r="FI33" s="135"/>
      <c r="FJ33" s="131"/>
      <c r="FK33" s="137"/>
      <c r="FL33" s="137"/>
      <c r="FM33" s="137"/>
      <c r="FN33" s="135"/>
      <c r="FO33" s="135"/>
      <c r="FP33" s="135"/>
      <c r="FQ33" s="135"/>
      <c r="FR33" s="135"/>
      <c r="FS33" s="135"/>
      <c r="FT33" s="131"/>
      <c r="FU33" s="134"/>
      <c r="FV33" s="134"/>
      <c r="FW33" s="134"/>
      <c r="FX33" s="135"/>
      <c r="FY33" s="134"/>
      <c r="FZ33" s="135"/>
      <c r="GA33" s="135"/>
      <c r="GB33" s="134"/>
      <c r="GC33" s="134"/>
      <c r="GD33" s="134"/>
      <c r="GE33" s="134"/>
      <c r="GF33" s="134"/>
      <c r="GG33" s="131"/>
      <c r="GH33" s="134"/>
      <c r="GI33" s="134"/>
      <c r="GJ33" s="134"/>
      <c r="GK33" s="135"/>
      <c r="GL33" s="134"/>
      <c r="GM33" s="135"/>
      <c r="GN33" s="135"/>
      <c r="GO33" s="134"/>
      <c r="GP33" s="134"/>
      <c r="GQ33" s="134"/>
      <c r="GR33" s="134"/>
      <c r="GS33" s="134"/>
      <c r="GT33" s="131"/>
      <c r="GU33" s="134"/>
      <c r="GV33" s="134"/>
      <c r="GW33" s="134"/>
      <c r="GX33" s="135"/>
      <c r="GY33" s="134"/>
      <c r="GZ33" s="135"/>
      <c r="HA33" s="135"/>
      <c r="HB33" s="134"/>
      <c r="HC33" s="134"/>
      <c r="HD33" s="134"/>
      <c r="HE33" s="134"/>
    </row>
    <row r="34" spans="1:213" ht="129.75" customHeight="1" x14ac:dyDescent="0.2">
      <c r="A34" s="273">
        <v>5</v>
      </c>
      <c r="B34" s="276" t="s">
        <v>265</v>
      </c>
      <c r="C34" s="279" t="str">
        <f>VLOOKUP(B34,FORMULAS!$A$30:$B$52,2,0)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34" s="279" t="str">
        <f>VLOOKUP(B34,FORMULAS!$A$30:$C$46,3,0)</f>
        <v>Director de Reasentamientos</v>
      </c>
      <c r="E34" s="276" t="s">
        <v>258</v>
      </c>
      <c r="F34" s="289" t="s">
        <v>394</v>
      </c>
      <c r="G34" s="289" t="s">
        <v>395</v>
      </c>
      <c r="H34" s="347" t="s">
        <v>763</v>
      </c>
      <c r="I34" s="276" t="s">
        <v>259</v>
      </c>
      <c r="J34" s="282">
        <v>500</v>
      </c>
      <c r="K34" s="258" t="str">
        <f>+IF(L34=FORMULAS!$N$2,FORMULAS!$O$2,IF('208-PLA-Ft-78 Mapa Gestión'!L34:L39=FORMULAS!$N$3,FORMULAS!$O$3,IF('208-PLA-Ft-78 Mapa Gestión'!L34:L39=FORMULAS!$N$4,FORMULAS!$O$4,IF('208-PLA-Ft-78 Mapa Gestión'!L34:L39=FORMULAS!$N$5,FORMULAS!$O$5,IF('208-PLA-Ft-78 Mapa Gestión'!L34:L39=FORMULAS!$N$6,FORMULAS!$O$6)))))</f>
        <v>Media</v>
      </c>
      <c r="L34" s="261">
        <f>+IF(J34&lt;=FORMULAS!$M$2,FORMULAS!$N$2,IF('208-PLA-Ft-78 Mapa Gestión'!J34&lt;=FORMULAS!$M$3,FORMULAS!$N$3,IF('208-PLA-Ft-78 Mapa Gestión'!J34&lt;=FORMULAS!$M$4,FORMULAS!$N$4,IF('208-PLA-Ft-78 Mapa Gestión'!J34&lt;=FORMULAS!$M$5,FORMULAS!$N$5,FORMULAS!$N$6))))</f>
        <v>0.6</v>
      </c>
      <c r="M34" s="264" t="s">
        <v>91</v>
      </c>
      <c r="N34" s="258" t="str">
        <f>+IF(M34=FORMULAS!$H$2,FORMULAS!$I$2,IF('208-PLA-Ft-78 Mapa Gestión'!M34:M39=FORMULAS!$H$3,FORMULAS!$I$3,IF('208-PLA-Ft-78 Mapa Gestión'!M34:M39=FORMULAS!$H$4,FORMULAS!$I$4,IF('208-PLA-Ft-78 Mapa Gestión'!M34:M39=FORMULAS!$H$5,FORMULAS!$I$5,IF('208-PLA-Ft-78 Mapa Gestión'!M34:M39=FORMULAS!$H$6,FORMULAS!$I$6,IF('208-PLA-Ft-78 Mapa Gestión'!M34:M39=FORMULAS!$H$7,FORMULAS!$I$7,IF('208-PLA-Ft-78 Mapa Gestión'!M34:M39=FORMULAS!$H$8,FORMULAS!$I$8,IF('208-PLA-Ft-78 Mapa Gestión'!M34:M39=FORMULAS!$H$9,FORMULAS!$I$9,IF('208-PLA-Ft-78 Mapa Gestión'!M34:M39=FORMULAS!$H$10,FORMULAS!$I$10,IF('208-PLA-Ft-78 Mapa Gestión'!M34:M39=FORMULAS!$H$11,FORMULAS!$I$11))))))))))</f>
        <v>Moderado</v>
      </c>
      <c r="O34" s="267">
        <f>VLOOKUP(N34,FORMULAS!$I$1:$J$6,2,0)</f>
        <v>0.6</v>
      </c>
      <c r="P34" s="267" t="str">
        <f t="shared" ref="P34" si="17">CONCATENATE(N34,K34)</f>
        <v>ModeradoMedia</v>
      </c>
      <c r="Q34" s="270" t="str">
        <f>VLOOKUP(P34,FORMULAS!$K$17:$L$42,2,0)</f>
        <v>Moderado</v>
      </c>
      <c r="R34" s="173">
        <v>1</v>
      </c>
      <c r="S34" s="174" t="s">
        <v>485</v>
      </c>
      <c r="T34" s="203" t="str">
        <f>VLOOKUP(U34,FORMULAS!$A$15:$B$18,2,0)</f>
        <v>Probabilidad</v>
      </c>
      <c r="U34" s="54" t="s">
        <v>13</v>
      </c>
      <c r="V34" s="55">
        <f>+IF(U34='Tabla Valoración controles'!$D$4,'Tabla Valoración controles'!$F$4,IF('208-PLA-Ft-78 Mapa Gestión'!U34='Tabla Valoración controles'!$D$5,'Tabla Valoración controles'!$F$5,IF(U34=FORMULAS!$A$10,0,'Tabla Valoración controles'!$F$6)))</f>
        <v>0.25</v>
      </c>
      <c r="W34" s="54" t="s">
        <v>8</v>
      </c>
      <c r="X34" s="56">
        <f>+IF(W34='Tabla Valoración controles'!$D$7,'Tabla Valoración controles'!$F$7,IF(U34=FORMULAS!$A$10,0,'Tabla Valoración controles'!$F$8))</f>
        <v>0.15</v>
      </c>
      <c r="Y34" s="54" t="s">
        <v>18</v>
      </c>
      <c r="Z34" s="55">
        <f>+IF(Y34='Tabla Valoración controles'!$D$9,'Tabla Valoración controles'!$F$9,IF(U34=FORMULAS!$A$10,0,'Tabla Valoración controles'!$F$10))</f>
        <v>0</v>
      </c>
      <c r="AA34" s="54" t="s">
        <v>21</v>
      </c>
      <c r="AB34" s="55">
        <f>+IF(AA34='Tabla Valoración controles'!$D$9,'Tabla Valoración controles'!$F$9,IF(W34=FORMULAS!$A$10,0,'Tabla Valoración controles'!$F$10))</f>
        <v>0</v>
      </c>
      <c r="AC34" s="54" t="s">
        <v>100</v>
      </c>
      <c r="AD34" s="55">
        <f>+IF(AC34='Tabla Valoración controles'!$D$13,'Tabla Valoración controles'!$F$13,'Tabla Valoración controles'!$F$14)</f>
        <v>0</v>
      </c>
      <c r="AE34" s="99">
        <f t="shared" si="0"/>
        <v>0.4</v>
      </c>
      <c r="AF34" s="99">
        <f>+IF(T34=FORMULAS!$A$8,'208-PLA-Ft-78 Mapa Gestión'!AE34*'208-PLA-Ft-78 Mapa Gestión'!L34:L39,'208-PLA-Ft-78 Mapa Gestión'!AE34*'208-PLA-Ft-78 Mapa Gestión'!O34:O39)</f>
        <v>0.24</v>
      </c>
      <c r="AG34" s="99">
        <f>+IF(T34=FORMULAS!$A$8,'208-PLA-Ft-78 Mapa Gestión'!L34:L39-'208-PLA-Ft-78 Mapa Gestión'!AF34,0)</f>
        <v>0.36</v>
      </c>
      <c r="AH34" s="54" t="s">
        <v>349</v>
      </c>
      <c r="AI34" s="50">
        <f>+IF(AH34=CONTROLES!$C$50,CONTROLES!$D$50,CONTROLES!$D$51)</f>
        <v>15</v>
      </c>
      <c r="AJ34" s="182" t="s">
        <v>355</v>
      </c>
      <c r="AK34" s="182">
        <f>+IF(AJ34=CONTROLES!$C$52,CONTROLES!$D$52,CONTROLES!$D$53)</f>
        <v>15</v>
      </c>
      <c r="AL34" s="182" t="s">
        <v>358</v>
      </c>
      <c r="AM34" s="182">
        <f>+IF(AL34=CONTROLES!$C$54,CONTROLES!$D$54,CONTROLES!$D$55)</f>
        <v>15</v>
      </c>
      <c r="AN34" s="183" t="str">
        <f t="shared" si="2"/>
        <v>Preventivo</v>
      </c>
      <c r="AO34" s="183" t="str">
        <f>+IF(AN34=CONTROLES!$F$54,CONTROLES!$G$54,CONTROLES!$G$55)</f>
        <v>Prevenir</v>
      </c>
      <c r="AP34" s="182">
        <f>+IF(AO34=CONTROLES!$C$56,CONTROLES!$D$56,IF(AO34=CONTROLES!$C$57,CONTROLES!$D$57,CONTROLES!$D$58))</f>
        <v>15</v>
      </c>
      <c r="AQ34" s="182" t="s">
        <v>365</v>
      </c>
      <c r="AR34" s="182">
        <f>+IF(AQ34=CONTROLES!$C$59,CONTROLES!$D$59,CONTROLES!$D$60)</f>
        <v>15</v>
      </c>
      <c r="AS34" s="182" t="s">
        <v>368</v>
      </c>
      <c r="AT34" s="182">
        <f>+IF(AS34=CONTROLES!$C$61,CONTROLES!$D$61,CONTROLES!$D$62)</f>
        <v>15</v>
      </c>
      <c r="AU34" s="182" t="s">
        <v>371</v>
      </c>
      <c r="AV34" s="50">
        <f>+IF(AU34=CONTROLES!$C$63,CONTROLES!$D$63,IF(AU34=CONTROLES!$C$64,CONTROLES!$D$64,CONTROLES!$D$65))</f>
        <v>10</v>
      </c>
      <c r="AW34" s="50">
        <f t="shared" si="1"/>
        <v>100</v>
      </c>
      <c r="AX34" s="50" t="str">
        <f t="shared" si="3"/>
        <v>Fuerte</v>
      </c>
      <c r="AY34" s="253">
        <f>+AG39</f>
        <v>0.216</v>
      </c>
      <c r="AZ34" s="253" t="str">
        <f>+IF(AY34&lt;=FORMULAS!$N$2,FORMULAS!$O$2,IF(AY34&lt;=FORMULAS!$N$3,FORMULAS!$O$3,IF(AY34&lt;=FORMULAS!$N$4,FORMULAS!$O$4,IF(AY34&lt;=FORMULAS!$N$5,FORMULAS!$O$5,FORMULAS!O30))))</f>
        <v>Baja</v>
      </c>
      <c r="BA34" s="253" t="str">
        <f>+IF(T34=FORMULAS!$A$9,AG39,'208-PLA-Ft-78 Mapa Gestión'!N34:N39)</f>
        <v>Moderado</v>
      </c>
      <c r="BB34" s="253">
        <f>+IF(T34=FORMULAS!B33,'208-PLA-Ft-78 Mapa Gestión'!AG39,'208-PLA-Ft-78 Mapa Gestión'!O34:O39)</f>
        <v>0.6</v>
      </c>
      <c r="BC34" s="255" t="str">
        <f t="shared" ref="BC34" si="18">CONCATENATE(BA34,AZ34)</f>
        <v>ModeradoBaja</v>
      </c>
      <c r="BD34" s="270" t="str">
        <f>VLOOKUP(BC34,FORMULAS!$K$17:$L$42,2,0)</f>
        <v>Moderado</v>
      </c>
      <c r="BE34" s="245" t="s">
        <v>163</v>
      </c>
      <c r="BF34" s="137" t="s">
        <v>544</v>
      </c>
      <c r="BG34" s="137" t="s">
        <v>543</v>
      </c>
      <c r="BH34" s="189" t="s">
        <v>322</v>
      </c>
      <c r="BI34" s="192">
        <v>44951</v>
      </c>
      <c r="BJ34" s="192">
        <v>45260</v>
      </c>
      <c r="BK34" s="192" t="s">
        <v>618</v>
      </c>
      <c r="BL34" s="192" t="s">
        <v>620</v>
      </c>
      <c r="BM34" s="190" t="s">
        <v>236</v>
      </c>
      <c r="BN34" s="293" t="s">
        <v>622</v>
      </c>
      <c r="BO34" s="139"/>
      <c r="BP34" s="137"/>
      <c r="BQ34" s="137"/>
      <c r="BR34" s="137"/>
      <c r="BS34" s="140"/>
      <c r="BT34" s="140"/>
      <c r="BU34" s="140"/>
      <c r="BV34" s="140"/>
      <c r="BW34" s="140"/>
      <c r="BX34" s="139"/>
      <c r="BY34" s="137"/>
      <c r="BZ34" s="137"/>
      <c r="CA34" s="137"/>
      <c r="CB34" s="140"/>
      <c r="CC34" s="140"/>
      <c r="CD34" s="140"/>
      <c r="CE34" s="140"/>
      <c r="CF34" s="140"/>
      <c r="CG34" s="139"/>
      <c r="CH34" s="137"/>
      <c r="CI34" s="137"/>
      <c r="CJ34" s="137"/>
      <c r="CK34" s="140"/>
      <c r="CL34" s="140"/>
      <c r="CM34" s="140"/>
      <c r="CN34" s="140"/>
      <c r="CO34" s="140"/>
      <c r="CP34" s="139"/>
      <c r="CQ34" s="137"/>
      <c r="CR34" s="137"/>
      <c r="CS34" s="137"/>
      <c r="CT34" s="140"/>
      <c r="CU34" s="140"/>
      <c r="CV34" s="140"/>
      <c r="CW34" s="140"/>
      <c r="CX34" s="140"/>
      <c r="CY34" s="139"/>
      <c r="CZ34" s="137"/>
      <c r="DA34" s="137"/>
      <c r="DB34" s="137"/>
      <c r="DC34" s="140"/>
      <c r="DD34" s="140"/>
      <c r="DE34" s="140"/>
      <c r="DF34" s="140"/>
      <c r="DG34" s="140"/>
      <c r="DH34" s="139"/>
      <c r="DI34" s="137"/>
      <c r="DJ34" s="137"/>
      <c r="DK34" s="137"/>
      <c r="DL34" s="140"/>
      <c r="DM34" s="140"/>
      <c r="DN34" s="140"/>
      <c r="DO34" s="140"/>
      <c r="DP34" s="140"/>
      <c r="DQ34" s="139"/>
      <c r="DR34" s="137"/>
      <c r="DS34" s="137"/>
      <c r="DT34" s="137"/>
      <c r="DU34" s="140"/>
      <c r="DV34" s="140"/>
      <c r="DW34" s="140"/>
      <c r="DX34" s="140"/>
      <c r="DY34" s="140"/>
      <c r="DZ34" s="139"/>
      <c r="EA34" s="137"/>
      <c r="EB34" s="137"/>
      <c r="EC34" s="137"/>
      <c r="ED34" s="140"/>
      <c r="EE34" s="140"/>
      <c r="EF34" s="140"/>
      <c r="EG34" s="140"/>
      <c r="EH34" s="140"/>
      <c r="EI34" s="139"/>
      <c r="EJ34" s="137"/>
      <c r="EK34" s="137"/>
      <c r="EL34" s="137"/>
      <c r="EM34" s="140"/>
      <c r="EN34" s="140"/>
      <c r="EO34" s="140"/>
      <c r="EP34" s="140"/>
      <c r="EQ34" s="140"/>
      <c r="ER34" s="139"/>
      <c r="ES34" s="137"/>
      <c r="ET34" s="137"/>
      <c r="EU34" s="137"/>
      <c r="EV34" s="140"/>
      <c r="EW34" s="140"/>
      <c r="EX34" s="140"/>
      <c r="EY34" s="140"/>
      <c r="EZ34" s="140"/>
      <c r="FA34" s="139"/>
      <c r="FB34" s="137"/>
      <c r="FC34" s="137"/>
      <c r="FD34" s="137"/>
      <c r="FE34" s="140"/>
      <c r="FF34" s="140"/>
      <c r="FG34" s="140"/>
      <c r="FH34" s="140"/>
      <c r="FI34" s="140"/>
      <c r="FJ34" s="139"/>
      <c r="FK34" s="137"/>
      <c r="FL34" s="137"/>
      <c r="FM34" s="137"/>
      <c r="FN34" s="140"/>
      <c r="FO34" s="140"/>
      <c r="FP34" s="140"/>
      <c r="FQ34" s="140"/>
      <c r="FR34" s="140"/>
      <c r="FS34" s="140"/>
      <c r="FT34" s="139"/>
      <c r="FU34" s="134"/>
      <c r="FV34" s="134"/>
      <c r="FW34" s="134"/>
      <c r="FX34" s="135"/>
      <c r="FY34" s="134"/>
      <c r="FZ34" s="140"/>
      <c r="GA34" s="140"/>
      <c r="GB34" s="134"/>
      <c r="GC34" s="134"/>
      <c r="GD34" s="134"/>
      <c r="GE34" s="134"/>
      <c r="GF34" s="134"/>
      <c r="GG34" s="139"/>
      <c r="GH34" s="134"/>
      <c r="GI34" s="134"/>
      <c r="GJ34" s="134"/>
      <c r="GK34" s="135"/>
      <c r="GL34" s="134"/>
      <c r="GM34" s="140"/>
      <c r="GN34" s="140"/>
      <c r="GO34" s="134"/>
      <c r="GP34" s="134"/>
      <c r="GQ34" s="134"/>
      <c r="GR34" s="134"/>
      <c r="GS34" s="134"/>
      <c r="GT34" s="139"/>
      <c r="GU34" s="134"/>
      <c r="GV34" s="134"/>
      <c r="GW34" s="134"/>
      <c r="GX34" s="135"/>
      <c r="GY34" s="134"/>
      <c r="GZ34" s="140"/>
      <c r="HA34" s="140"/>
      <c r="HB34" s="134"/>
      <c r="HC34" s="134"/>
      <c r="HD34" s="134"/>
      <c r="HE34" s="134"/>
    </row>
    <row r="35" spans="1:213" ht="102" x14ac:dyDescent="0.2">
      <c r="A35" s="274"/>
      <c r="B35" s="277"/>
      <c r="C35" s="280"/>
      <c r="D35" s="280"/>
      <c r="E35" s="277"/>
      <c r="F35" s="289"/>
      <c r="G35" s="289"/>
      <c r="H35" s="347"/>
      <c r="I35" s="277"/>
      <c r="J35" s="282"/>
      <c r="K35" s="259"/>
      <c r="L35" s="262"/>
      <c r="M35" s="265"/>
      <c r="N35" s="259"/>
      <c r="O35" s="268"/>
      <c r="P35" s="268"/>
      <c r="Q35" s="271"/>
      <c r="R35" s="173">
        <v>2</v>
      </c>
      <c r="S35" s="174" t="s">
        <v>486</v>
      </c>
      <c r="T35" s="203" t="str">
        <f>VLOOKUP(U35,FORMULAS!$A$15:$B$18,2,0)</f>
        <v>Probabilidad</v>
      </c>
      <c r="U35" s="54" t="s">
        <v>13</v>
      </c>
      <c r="V35" s="55">
        <f>+IF(U35='Tabla Valoración controles'!$D$4,'Tabla Valoración controles'!$F$4,IF('208-PLA-Ft-78 Mapa Gestión'!U35='Tabla Valoración controles'!$D$5,'Tabla Valoración controles'!$F$5,IF(U35=FORMULAS!$A$10,0,'Tabla Valoración controles'!$F$6)))</f>
        <v>0.25</v>
      </c>
      <c r="W35" s="54" t="s">
        <v>8</v>
      </c>
      <c r="X35" s="56">
        <f>+IF(W35='Tabla Valoración controles'!$D$7,'Tabla Valoración controles'!$F$7,IF(U35=FORMULAS!$A$10,0,'Tabla Valoración controles'!$F$8))</f>
        <v>0.15</v>
      </c>
      <c r="Y35" s="54" t="s">
        <v>18</v>
      </c>
      <c r="Z35" s="55">
        <f>+IF(Y35='Tabla Valoración controles'!$D$9,'Tabla Valoración controles'!$F$9,IF(U35=FORMULAS!$A$10,0,'Tabla Valoración controles'!$F$10))</f>
        <v>0</v>
      </c>
      <c r="AA35" s="54" t="s">
        <v>21</v>
      </c>
      <c r="AB35" s="55">
        <f>+IF(AA35='Tabla Valoración controles'!$D$9,'Tabla Valoración controles'!$F$9,IF(W35=FORMULAS!$A$10,0,'Tabla Valoración controles'!$F$10))</f>
        <v>0</v>
      </c>
      <c r="AC35" s="54" t="s">
        <v>100</v>
      </c>
      <c r="AD35" s="55">
        <f>+IF(AC35='Tabla Valoración controles'!$D$13,'Tabla Valoración controles'!$F$13,'Tabla Valoración controles'!$F$14)</f>
        <v>0</v>
      </c>
      <c r="AE35" s="99">
        <f t="shared" si="0"/>
        <v>0.4</v>
      </c>
      <c r="AF35" s="99">
        <f t="shared" ref="AF35" si="19">+AE35*AG34</f>
        <v>0.14399999999999999</v>
      </c>
      <c r="AG35" s="99">
        <f t="shared" ref="AG35" si="20">+AG34-AF35</f>
        <v>0.216</v>
      </c>
      <c r="AH35" s="54" t="s">
        <v>349</v>
      </c>
      <c r="AI35" s="50">
        <f>+IF(AH35=CONTROLES!$C$50,CONTROLES!$D$50,CONTROLES!$D$51)</f>
        <v>15</v>
      </c>
      <c r="AJ35" s="182" t="s">
        <v>355</v>
      </c>
      <c r="AK35" s="182">
        <f>+IF(AJ35=CONTROLES!$C$52,CONTROLES!$D$52,CONTROLES!$D$53)</f>
        <v>15</v>
      </c>
      <c r="AL35" s="182" t="s">
        <v>358</v>
      </c>
      <c r="AM35" s="182">
        <f>+IF(AL35=CONTROLES!$C$54,CONTROLES!$D$54,CONTROLES!$D$55)</f>
        <v>15</v>
      </c>
      <c r="AN35" s="183" t="str">
        <f t="shared" si="2"/>
        <v>Preventivo</v>
      </c>
      <c r="AO35" s="183" t="str">
        <f>+IF(AN35=CONTROLES!$F$54,CONTROLES!$G$54,CONTROLES!$G$55)</f>
        <v>Prevenir</v>
      </c>
      <c r="AP35" s="182">
        <f>+IF(AO35=CONTROLES!$C$56,CONTROLES!$D$56,IF(AO35=CONTROLES!$C$57,CONTROLES!$D$57,CONTROLES!$D$58))</f>
        <v>15</v>
      </c>
      <c r="AQ35" s="182" t="s">
        <v>365</v>
      </c>
      <c r="AR35" s="182">
        <f>+IF(AQ35=CONTROLES!$C$59,CONTROLES!$D$59,CONTROLES!$D$60)</f>
        <v>15</v>
      </c>
      <c r="AS35" s="182"/>
      <c r="AT35" s="182">
        <f>+IF(AS35=CONTROLES!$C$61,CONTROLES!$D$61,CONTROLES!$D$62)</f>
        <v>0</v>
      </c>
      <c r="AU35" s="182"/>
      <c r="AV35" s="50">
        <f>+IF(AU35=CONTROLES!$C$63,CONTROLES!$D$63,IF(AU35=CONTROLES!$C$64,CONTROLES!$D$64,CONTROLES!$D$65))</f>
        <v>0</v>
      </c>
      <c r="AW35" s="50">
        <f t="shared" si="1"/>
        <v>75</v>
      </c>
      <c r="AX35" s="50" t="str">
        <f t="shared" si="3"/>
        <v>Débil</v>
      </c>
      <c r="AY35" s="254"/>
      <c r="AZ35" s="254"/>
      <c r="BA35" s="254"/>
      <c r="BB35" s="254"/>
      <c r="BC35" s="255"/>
      <c r="BD35" s="271"/>
      <c r="BE35" s="246"/>
      <c r="BF35" s="137" t="s">
        <v>545</v>
      </c>
      <c r="BG35" s="137" t="s">
        <v>543</v>
      </c>
      <c r="BH35" s="189" t="s">
        <v>322</v>
      </c>
      <c r="BI35" s="192">
        <v>44958</v>
      </c>
      <c r="BJ35" s="192">
        <v>45260</v>
      </c>
      <c r="BK35" s="192" t="s">
        <v>618</v>
      </c>
      <c r="BL35" s="192" t="s">
        <v>620</v>
      </c>
      <c r="BM35" s="190" t="s">
        <v>236</v>
      </c>
      <c r="BN35" s="293"/>
      <c r="BO35" s="139"/>
      <c r="BP35" s="137"/>
      <c r="BQ35" s="137"/>
      <c r="BR35" s="137"/>
      <c r="BS35" s="137"/>
      <c r="BT35" s="137"/>
      <c r="BU35" s="137"/>
      <c r="BV35" s="137"/>
      <c r="BW35" s="137"/>
      <c r="BX35" s="139"/>
      <c r="BY35" s="137"/>
      <c r="BZ35" s="137"/>
      <c r="CA35" s="137"/>
      <c r="CB35" s="137"/>
      <c r="CC35" s="137"/>
      <c r="CD35" s="137"/>
      <c r="CE35" s="137"/>
      <c r="CF35" s="137"/>
      <c r="CG35" s="139"/>
      <c r="CH35" s="137"/>
      <c r="CI35" s="137"/>
      <c r="CJ35" s="137"/>
      <c r="CK35" s="137"/>
      <c r="CL35" s="137"/>
      <c r="CM35" s="137"/>
      <c r="CN35" s="137"/>
      <c r="CO35" s="137"/>
      <c r="CP35" s="139"/>
      <c r="CQ35" s="137"/>
      <c r="CR35" s="137"/>
      <c r="CS35" s="137"/>
      <c r="CT35" s="137"/>
      <c r="CU35" s="137"/>
      <c r="CV35" s="137"/>
      <c r="CW35" s="137"/>
      <c r="CX35" s="137"/>
      <c r="CY35" s="139"/>
      <c r="CZ35" s="137"/>
      <c r="DA35" s="137"/>
      <c r="DB35" s="137"/>
      <c r="DC35" s="137"/>
      <c r="DD35" s="137"/>
      <c r="DE35" s="137"/>
      <c r="DF35" s="137"/>
      <c r="DG35" s="137"/>
      <c r="DH35" s="139"/>
      <c r="DI35" s="137"/>
      <c r="DJ35" s="137"/>
      <c r="DK35" s="137"/>
      <c r="DL35" s="137"/>
      <c r="DM35" s="137"/>
      <c r="DN35" s="137"/>
      <c r="DO35" s="137"/>
      <c r="DP35" s="137"/>
      <c r="DQ35" s="139"/>
      <c r="DR35" s="137"/>
      <c r="DS35" s="137"/>
      <c r="DT35" s="137"/>
      <c r="DU35" s="137"/>
      <c r="DV35" s="137"/>
      <c r="DW35" s="137"/>
      <c r="DX35" s="137"/>
      <c r="DY35" s="137"/>
      <c r="DZ35" s="139"/>
      <c r="EA35" s="137"/>
      <c r="EB35" s="137"/>
      <c r="EC35" s="137"/>
      <c r="ED35" s="137"/>
      <c r="EE35" s="137"/>
      <c r="EF35" s="137"/>
      <c r="EG35" s="137"/>
      <c r="EH35" s="137"/>
      <c r="EI35" s="139"/>
      <c r="EJ35" s="137"/>
      <c r="EK35" s="137"/>
      <c r="EL35" s="137"/>
      <c r="EM35" s="137"/>
      <c r="EN35" s="137"/>
      <c r="EO35" s="137"/>
      <c r="EP35" s="137"/>
      <c r="EQ35" s="137"/>
      <c r="ER35" s="139"/>
      <c r="ES35" s="137"/>
      <c r="ET35" s="137"/>
      <c r="EU35" s="137"/>
      <c r="EV35" s="137"/>
      <c r="EW35" s="137"/>
      <c r="EX35" s="137"/>
      <c r="EY35" s="137"/>
      <c r="EZ35" s="137"/>
      <c r="FA35" s="139"/>
      <c r="FB35" s="137"/>
      <c r="FC35" s="137"/>
      <c r="FD35" s="137"/>
      <c r="FE35" s="137"/>
      <c r="FF35" s="137"/>
      <c r="FG35" s="137"/>
      <c r="FH35" s="137"/>
      <c r="FI35" s="137"/>
      <c r="FJ35" s="139"/>
      <c r="FK35" s="137"/>
      <c r="FL35" s="137"/>
      <c r="FM35" s="137"/>
      <c r="FN35" s="137"/>
      <c r="FO35" s="137"/>
      <c r="FP35" s="137"/>
      <c r="FQ35" s="137"/>
      <c r="FR35" s="137"/>
      <c r="FS35" s="137"/>
      <c r="FT35" s="139"/>
      <c r="FU35" s="134"/>
      <c r="FV35" s="134"/>
      <c r="FW35" s="134"/>
      <c r="FX35" s="135"/>
      <c r="FY35" s="134"/>
      <c r="FZ35" s="137"/>
      <c r="GA35" s="137"/>
      <c r="GB35" s="134"/>
      <c r="GC35" s="134"/>
      <c r="GD35" s="134"/>
      <c r="GE35" s="134"/>
      <c r="GF35" s="134"/>
      <c r="GG35" s="139"/>
      <c r="GH35" s="134"/>
      <c r="GI35" s="134"/>
      <c r="GJ35" s="134"/>
      <c r="GK35" s="135"/>
      <c r="GL35" s="134"/>
      <c r="GM35" s="137"/>
      <c r="GN35" s="137"/>
      <c r="GO35" s="134"/>
      <c r="GP35" s="134"/>
      <c r="GQ35" s="134"/>
      <c r="GR35" s="134"/>
      <c r="GS35" s="134"/>
      <c r="GT35" s="139"/>
      <c r="GU35" s="134"/>
      <c r="GV35" s="134"/>
      <c r="GW35" s="134"/>
      <c r="GX35" s="135"/>
      <c r="GY35" s="134"/>
      <c r="GZ35" s="137"/>
      <c r="HA35" s="137"/>
      <c r="HB35" s="134"/>
      <c r="HC35" s="134"/>
      <c r="HD35" s="134"/>
      <c r="HE35" s="134"/>
    </row>
    <row r="36" spans="1:213" ht="57" x14ac:dyDescent="0.2">
      <c r="A36" s="274"/>
      <c r="B36" s="277"/>
      <c r="C36" s="280"/>
      <c r="D36" s="280"/>
      <c r="E36" s="277"/>
      <c r="F36" s="289"/>
      <c r="G36" s="289"/>
      <c r="H36" s="347"/>
      <c r="I36" s="277"/>
      <c r="J36" s="282"/>
      <c r="K36" s="259"/>
      <c r="L36" s="262"/>
      <c r="M36" s="265"/>
      <c r="N36" s="259"/>
      <c r="O36" s="268"/>
      <c r="P36" s="268"/>
      <c r="Q36" s="271"/>
      <c r="R36" s="173"/>
      <c r="S36" s="174"/>
      <c r="T36" s="203">
        <f>VLOOKUP(U36,FORMULAS!$A$15:$B$18,2,0)</f>
        <v>0</v>
      </c>
      <c r="U36" s="54" t="s">
        <v>157</v>
      </c>
      <c r="V36" s="55">
        <f>+IF(U36='Tabla Valoración controles'!$D$4,'Tabla Valoración controles'!$F$4,IF('208-PLA-Ft-78 Mapa Gestión'!U36='Tabla Valoración controles'!$D$5,'Tabla Valoración controles'!$F$5,IF(U36=FORMULAS!$A$10,0,'Tabla Valoración controles'!$F$6)))</f>
        <v>0</v>
      </c>
      <c r="W36" s="54"/>
      <c r="X36" s="56">
        <f>+IF(W36='Tabla Valoración controles'!$D$7,'Tabla Valoración controles'!$F$7,IF(U36=FORMULAS!$A$10,0,'Tabla Valoración controles'!$F$8))</f>
        <v>0</v>
      </c>
      <c r="Y36" s="54"/>
      <c r="Z36" s="55">
        <f>+IF(Y36='Tabla Valoración controles'!$D$9,'Tabla Valoración controles'!$F$9,IF(U36=FORMULAS!$A$10,0,'Tabla Valoración controles'!$F$10))</f>
        <v>0</v>
      </c>
      <c r="AA36" s="54"/>
      <c r="AB36" s="55">
        <f>+IF(AA36='Tabla Valoración controles'!$D$9,'Tabla Valoración controles'!$F$9,IF(W36=FORMULAS!$A$10,0,'Tabla Valoración controles'!$F$10))</f>
        <v>0</v>
      </c>
      <c r="AC36" s="54"/>
      <c r="AD36" s="55">
        <f>+IF(AC36='Tabla Valoración controles'!$D$13,'Tabla Valoración controles'!$F$13,'Tabla Valoración controles'!$F$14)</f>
        <v>0</v>
      </c>
      <c r="AE36" s="99">
        <f t="shared" si="0"/>
        <v>0</v>
      </c>
      <c r="AF36" s="99">
        <f t="shared" ref="AF36:AF39" si="21">+AF35*AE36</f>
        <v>0</v>
      </c>
      <c r="AG36" s="99">
        <f t="shared" si="15"/>
        <v>0.216</v>
      </c>
      <c r="AH36" s="54"/>
      <c r="AI36" s="50">
        <f>+IF(AH36=CONTROLES!$C$50,CONTROLES!$D$50,CONTROLES!$D$51)</f>
        <v>0</v>
      </c>
      <c r="AJ36" s="182"/>
      <c r="AK36" s="182">
        <f>+IF(AJ36=CONTROLES!$C$52,CONTROLES!$D$52,CONTROLES!$D$53)</f>
        <v>0</v>
      </c>
      <c r="AL36" s="182"/>
      <c r="AM36" s="182">
        <f>+IF(AL36=CONTROLES!$C$54,CONTROLES!$D$54,CONTROLES!$D$55)</f>
        <v>0</v>
      </c>
      <c r="AN36" s="183" t="str">
        <f t="shared" si="2"/>
        <v>Tipo Control</v>
      </c>
      <c r="AO36" s="183" t="str">
        <f>+IF(AN36=CONTROLES!$F$54,CONTROLES!$G$54,CONTROLES!$G$55)</f>
        <v>Detectar</v>
      </c>
      <c r="AP36" s="182">
        <f>+IF(AO36=CONTROLES!$C$56,CONTROLES!$D$56,IF(AO36=CONTROLES!$C$57,CONTROLES!$D$57,CONTROLES!$D$58))</f>
        <v>10</v>
      </c>
      <c r="AQ36" s="182"/>
      <c r="AR36" s="182">
        <f>+IF(AQ36=CONTROLES!$C$59,CONTROLES!$D$59,CONTROLES!$D$60)</f>
        <v>0</v>
      </c>
      <c r="AS36" s="182"/>
      <c r="AT36" s="182">
        <f>+IF(AS36=CONTROLES!$C$61,CONTROLES!$D$61,CONTROLES!$D$62)</f>
        <v>0</v>
      </c>
      <c r="AU36" s="182"/>
      <c r="AV36" s="50">
        <f>+IF(AU36=CONTROLES!$C$63,CONTROLES!$D$63,IF(AU36=CONTROLES!$C$64,CONTROLES!$D$64,CONTROLES!$D$65))</f>
        <v>0</v>
      </c>
      <c r="AW36" s="50">
        <f t="shared" si="1"/>
        <v>10</v>
      </c>
      <c r="AX36" s="50" t="str">
        <f t="shared" si="3"/>
        <v>Débil</v>
      </c>
      <c r="AY36" s="254"/>
      <c r="AZ36" s="254"/>
      <c r="BA36" s="254"/>
      <c r="BB36" s="254"/>
      <c r="BC36" s="255"/>
      <c r="BD36" s="271"/>
      <c r="BE36" s="246"/>
      <c r="BF36" s="137"/>
      <c r="BG36" s="137"/>
      <c r="BH36" s="189"/>
      <c r="BI36" s="192"/>
      <c r="BJ36" s="192"/>
      <c r="BK36" s="192"/>
      <c r="BL36" s="192"/>
      <c r="BM36" s="190" t="s">
        <v>234</v>
      </c>
      <c r="BN36" s="293"/>
      <c r="BO36" s="139"/>
      <c r="BP36" s="137"/>
      <c r="BQ36" s="137"/>
      <c r="BR36" s="137"/>
      <c r="BS36" s="135"/>
      <c r="BT36" s="135"/>
      <c r="BU36" s="135"/>
      <c r="BV36" s="135"/>
      <c r="BW36" s="135"/>
      <c r="BX36" s="139"/>
      <c r="BY36" s="137"/>
      <c r="BZ36" s="137"/>
      <c r="CA36" s="137"/>
      <c r="CB36" s="135"/>
      <c r="CC36" s="135"/>
      <c r="CD36" s="135"/>
      <c r="CE36" s="135"/>
      <c r="CF36" s="135"/>
      <c r="CG36" s="139"/>
      <c r="CH36" s="137"/>
      <c r="CI36" s="137"/>
      <c r="CJ36" s="137"/>
      <c r="CK36" s="135"/>
      <c r="CL36" s="135"/>
      <c r="CM36" s="135"/>
      <c r="CN36" s="135"/>
      <c r="CO36" s="135"/>
      <c r="CP36" s="139"/>
      <c r="CQ36" s="137"/>
      <c r="CR36" s="137"/>
      <c r="CS36" s="137"/>
      <c r="CT36" s="135"/>
      <c r="CU36" s="135"/>
      <c r="CV36" s="135"/>
      <c r="CW36" s="135"/>
      <c r="CX36" s="135"/>
      <c r="CY36" s="139"/>
      <c r="CZ36" s="137"/>
      <c r="DA36" s="137"/>
      <c r="DB36" s="137"/>
      <c r="DC36" s="135"/>
      <c r="DD36" s="135"/>
      <c r="DE36" s="135"/>
      <c r="DF36" s="135"/>
      <c r="DG36" s="135"/>
      <c r="DH36" s="139"/>
      <c r="DI36" s="137"/>
      <c r="DJ36" s="137"/>
      <c r="DK36" s="137"/>
      <c r="DL36" s="135"/>
      <c r="DM36" s="135"/>
      <c r="DN36" s="135"/>
      <c r="DO36" s="135"/>
      <c r="DP36" s="135"/>
      <c r="DQ36" s="139"/>
      <c r="DR36" s="137"/>
      <c r="DS36" s="137"/>
      <c r="DT36" s="137"/>
      <c r="DU36" s="135"/>
      <c r="DV36" s="135"/>
      <c r="DW36" s="135"/>
      <c r="DX36" s="135"/>
      <c r="DY36" s="135"/>
      <c r="DZ36" s="139"/>
      <c r="EA36" s="137"/>
      <c r="EB36" s="137"/>
      <c r="EC36" s="137"/>
      <c r="ED36" s="135"/>
      <c r="EE36" s="135"/>
      <c r="EF36" s="135"/>
      <c r="EG36" s="135"/>
      <c r="EH36" s="135"/>
      <c r="EI36" s="139"/>
      <c r="EJ36" s="137"/>
      <c r="EK36" s="137"/>
      <c r="EL36" s="137"/>
      <c r="EM36" s="135"/>
      <c r="EN36" s="135"/>
      <c r="EO36" s="135"/>
      <c r="EP36" s="135"/>
      <c r="EQ36" s="135"/>
      <c r="ER36" s="139"/>
      <c r="ES36" s="137"/>
      <c r="ET36" s="137"/>
      <c r="EU36" s="137"/>
      <c r="EV36" s="135"/>
      <c r="EW36" s="135"/>
      <c r="EX36" s="135"/>
      <c r="EY36" s="135"/>
      <c r="EZ36" s="135"/>
      <c r="FA36" s="139"/>
      <c r="FB36" s="137"/>
      <c r="FC36" s="137"/>
      <c r="FD36" s="137"/>
      <c r="FE36" s="135"/>
      <c r="FF36" s="135"/>
      <c r="FG36" s="135"/>
      <c r="FH36" s="135"/>
      <c r="FI36" s="135"/>
      <c r="FJ36" s="139"/>
      <c r="FK36" s="137"/>
      <c r="FL36" s="137"/>
      <c r="FM36" s="137"/>
      <c r="FN36" s="135"/>
      <c r="FO36" s="135"/>
      <c r="FP36" s="135"/>
      <c r="FQ36" s="135"/>
      <c r="FR36" s="135"/>
      <c r="FS36" s="135"/>
      <c r="FT36" s="139"/>
      <c r="FU36" s="134"/>
      <c r="FV36" s="134"/>
      <c r="FW36" s="134"/>
      <c r="FX36" s="135"/>
      <c r="FY36" s="134"/>
      <c r="FZ36" s="135"/>
      <c r="GA36" s="135"/>
      <c r="GB36" s="134"/>
      <c r="GC36" s="134"/>
      <c r="GD36" s="134"/>
      <c r="GE36" s="134"/>
      <c r="GF36" s="134"/>
      <c r="GG36" s="139"/>
      <c r="GH36" s="134"/>
      <c r="GI36" s="134"/>
      <c r="GJ36" s="134"/>
      <c r="GK36" s="135"/>
      <c r="GL36" s="134"/>
      <c r="GM36" s="135"/>
      <c r="GN36" s="135"/>
      <c r="GO36" s="134"/>
      <c r="GP36" s="134"/>
      <c r="GQ36" s="134"/>
      <c r="GR36" s="134"/>
      <c r="GS36" s="134"/>
      <c r="GT36" s="139"/>
      <c r="GU36" s="134"/>
      <c r="GV36" s="134"/>
      <c r="GW36" s="134"/>
      <c r="GX36" s="135"/>
      <c r="GY36" s="134"/>
      <c r="GZ36" s="135"/>
      <c r="HA36" s="135"/>
      <c r="HB36" s="134"/>
      <c r="HC36" s="134"/>
      <c r="HD36" s="134"/>
      <c r="HE36" s="134"/>
    </row>
    <row r="37" spans="1:213" ht="57" x14ac:dyDescent="0.2">
      <c r="A37" s="274"/>
      <c r="B37" s="277"/>
      <c r="C37" s="280"/>
      <c r="D37" s="280"/>
      <c r="E37" s="277"/>
      <c r="F37" s="289"/>
      <c r="G37" s="289"/>
      <c r="H37" s="347"/>
      <c r="I37" s="277"/>
      <c r="J37" s="282"/>
      <c r="K37" s="259"/>
      <c r="L37" s="262"/>
      <c r="M37" s="265"/>
      <c r="N37" s="259"/>
      <c r="O37" s="268"/>
      <c r="P37" s="268"/>
      <c r="Q37" s="271"/>
      <c r="R37" s="173"/>
      <c r="S37" s="174"/>
      <c r="T37" s="203">
        <f>VLOOKUP(U37,FORMULAS!$A$15:$B$18,2,0)</f>
        <v>0</v>
      </c>
      <c r="U37" s="54" t="s">
        <v>157</v>
      </c>
      <c r="V37" s="55">
        <f>+IF(U37='Tabla Valoración controles'!$D$4,'Tabla Valoración controles'!$F$4,IF('208-PLA-Ft-78 Mapa Gestión'!U37='Tabla Valoración controles'!$D$5,'Tabla Valoración controles'!$F$5,IF(U37=FORMULAS!$A$10,0,'Tabla Valoración controles'!$F$6)))</f>
        <v>0</v>
      </c>
      <c r="W37" s="54"/>
      <c r="X37" s="56">
        <f>+IF(W37='Tabla Valoración controles'!$D$7,'Tabla Valoración controles'!$F$7,IF(U37=FORMULAS!$A$10,0,'Tabla Valoración controles'!$F$8))</f>
        <v>0</v>
      </c>
      <c r="Y37" s="54"/>
      <c r="Z37" s="55">
        <f>+IF(Y37='Tabla Valoración controles'!$D$9,'Tabla Valoración controles'!$F$9,IF(U37=FORMULAS!$A$10,0,'Tabla Valoración controles'!$F$10))</f>
        <v>0</v>
      </c>
      <c r="AA37" s="54"/>
      <c r="AB37" s="55">
        <f>+IF(AA37='Tabla Valoración controles'!$D$9,'Tabla Valoración controles'!$F$9,IF(W37=FORMULAS!$A$10,0,'Tabla Valoración controles'!$F$10))</f>
        <v>0</v>
      </c>
      <c r="AC37" s="54"/>
      <c r="AD37" s="55">
        <f>+IF(AC37='Tabla Valoración controles'!$D$13,'Tabla Valoración controles'!$F$13,'Tabla Valoración controles'!$F$14)</f>
        <v>0</v>
      </c>
      <c r="AE37" s="99">
        <f t="shared" si="0"/>
        <v>0</v>
      </c>
      <c r="AF37" s="99">
        <f t="shared" si="21"/>
        <v>0</v>
      </c>
      <c r="AG37" s="99">
        <f t="shared" si="15"/>
        <v>0.216</v>
      </c>
      <c r="AH37" s="54"/>
      <c r="AI37" s="50">
        <f>+IF(AH37=CONTROLES!$C$50,CONTROLES!$D$50,CONTROLES!$D$51)</f>
        <v>0</v>
      </c>
      <c r="AJ37" s="182"/>
      <c r="AK37" s="182">
        <f>+IF(AJ37=CONTROLES!$C$52,CONTROLES!$D$52,CONTROLES!$D$53)</f>
        <v>0</v>
      </c>
      <c r="AL37" s="182"/>
      <c r="AM37" s="182">
        <f>+IF(AL37=CONTROLES!$C$54,CONTROLES!$D$54,CONTROLES!$D$55)</f>
        <v>0</v>
      </c>
      <c r="AN37" s="183" t="str">
        <f t="shared" si="2"/>
        <v>Tipo Control</v>
      </c>
      <c r="AO37" s="183" t="str">
        <f>+IF(AN37=CONTROLES!$F$54,CONTROLES!$G$54,CONTROLES!$G$55)</f>
        <v>Detectar</v>
      </c>
      <c r="AP37" s="182">
        <f>+IF(AO37=CONTROLES!$C$56,CONTROLES!$D$56,IF(AO37=CONTROLES!$C$57,CONTROLES!$D$57,CONTROLES!$D$58))</f>
        <v>10</v>
      </c>
      <c r="AQ37" s="182"/>
      <c r="AR37" s="182">
        <f>+IF(AQ37=CONTROLES!$C$59,CONTROLES!$D$59,CONTROLES!$D$60)</f>
        <v>0</v>
      </c>
      <c r="AS37" s="182"/>
      <c r="AT37" s="182">
        <f>+IF(AS37=CONTROLES!$C$61,CONTROLES!$D$61,CONTROLES!$D$62)</f>
        <v>0</v>
      </c>
      <c r="AU37" s="182"/>
      <c r="AV37" s="50">
        <f>+IF(AU37=CONTROLES!$C$63,CONTROLES!$D$63,IF(AU37=CONTROLES!$C$64,CONTROLES!$D$64,CONTROLES!$D$65))</f>
        <v>0</v>
      </c>
      <c r="AW37" s="50">
        <f t="shared" si="1"/>
        <v>10</v>
      </c>
      <c r="AX37" s="50" t="str">
        <f t="shared" si="3"/>
        <v>Débil</v>
      </c>
      <c r="AY37" s="254"/>
      <c r="AZ37" s="254"/>
      <c r="BA37" s="254"/>
      <c r="BB37" s="254"/>
      <c r="BC37" s="255"/>
      <c r="BD37" s="271"/>
      <c r="BE37" s="246"/>
      <c r="BF37" s="137"/>
      <c r="BG37" s="137"/>
      <c r="BH37" s="189"/>
      <c r="BI37" s="192"/>
      <c r="BJ37" s="192"/>
      <c r="BK37" s="192"/>
      <c r="BL37" s="192"/>
      <c r="BM37" s="190" t="s">
        <v>234</v>
      </c>
      <c r="BN37" s="293"/>
      <c r="BO37" s="139"/>
      <c r="BP37" s="137"/>
      <c r="BQ37" s="137"/>
      <c r="BR37" s="137"/>
      <c r="BS37" s="135"/>
      <c r="BT37" s="135"/>
      <c r="BU37" s="135"/>
      <c r="BV37" s="135"/>
      <c r="BW37" s="135"/>
      <c r="BX37" s="139"/>
      <c r="BY37" s="137"/>
      <c r="BZ37" s="137"/>
      <c r="CA37" s="137"/>
      <c r="CB37" s="135"/>
      <c r="CC37" s="135"/>
      <c r="CD37" s="135"/>
      <c r="CE37" s="135"/>
      <c r="CF37" s="135"/>
      <c r="CG37" s="139"/>
      <c r="CH37" s="137"/>
      <c r="CI37" s="137"/>
      <c r="CJ37" s="137"/>
      <c r="CK37" s="135"/>
      <c r="CL37" s="135"/>
      <c r="CM37" s="135"/>
      <c r="CN37" s="135"/>
      <c r="CO37" s="135"/>
      <c r="CP37" s="139"/>
      <c r="CQ37" s="137"/>
      <c r="CR37" s="137"/>
      <c r="CS37" s="137"/>
      <c r="CT37" s="135"/>
      <c r="CU37" s="135"/>
      <c r="CV37" s="135"/>
      <c r="CW37" s="135"/>
      <c r="CX37" s="135"/>
      <c r="CY37" s="139"/>
      <c r="CZ37" s="137"/>
      <c r="DA37" s="137"/>
      <c r="DB37" s="137"/>
      <c r="DC37" s="135"/>
      <c r="DD37" s="135"/>
      <c r="DE37" s="135"/>
      <c r="DF37" s="135"/>
      <c r="DG37" s="135"/>
      <c r="DH37" s="139"/>
      <c r="DI37" s="137"/>
      <c r="DJ37" s="137"/>
      <c r="DK37" s="137"/>
      <c r="DL37" s="135"/>
      <c r="DM37" s="135"/>
      <c r="DN37" s="135"/>
      <c r="DO37" s="135"/>
      <c r="DP37" s="135"/>
      <c r="DQ37" s="139"/>
      <c r="DR37" s="137"/>
      <c r="DS37" s="137"/>
      <c r="DT37" s="137"/>
      <c r="DU37" s="135"/>
      <c r="DV37" s="135"/>
      <c r="DW37" s="135"/>
      <c r="DX37" s="135"/>
      <c r="DY37" s="135"/>
      <c r="DZ37" s="139"/>
      <c r="EA37" s="137"/>
      <c r="EB37" s="137"/>
      <c r="EC37" s="137"/>
      <c r="ED37" s="135"/>
      <c r="EE37" s="135"/>
      <c r="EF37" s="135"/>
      <c r="EG37" s="135"/>
      <c r="EH37" s="135"/>
      <c r="EI37" s="139"/>
      <c r="EJ37" s="137"/>
      <c r="EK37" s="137"/>
      <c r="EL37" s="137"/>
      <c r="EM37" s="135"/>
      <c r="EN37" s="135"/>
      <c r="EO37" s="135"/>
      <c r="EP37" s="135"/>
      <c r="EQ37" s="135"/>
      <c r="ER37" s="139"/>
      <c r="ES37" s="137"/>
      <c r="ET37" s="137"/>
      <c r="EU37" s="137"/>
      <c r="EV37" s="135"/>
      <c r="EW37" s="135"/>
      <c r="EX37" s="135"/>
      <c r="EY37" s="135"/>
      <c r="EZ37" s="135"/>
      <c r="FA37" s="139"/>
      <c r="FB37" s="137"/>
      <c r="FC37" s="137"/>
      <c r="FD37" s="137"/>
      <c r="FE37" s="135"/>
      <c r="FF37" s="135"/>
      <c r="FG37" s="135"/>
      <c r="FH37" s="135"/>
      <c r="FI37" s="135"/>
      <c r="FJ37" s="139"/>
      <c r="FK37" s="137"/>
      <c r="FL37" s="137"/>
      <c r="FM37" s="137"/>
      <c r="FN37" s="135"/>
      <c r="FO37" s="135"/>
      <c r="FP37" s="135"/>
      <c r="FQ37" s="135"/>
      <c r="FR37" s="135"/>
      <c r="FS37" s="135"/>
      <c r="FT37" s="139"/>
      <c r="FU37" s="134"/>
      <c r="FV37" s="134"/>
      <c r="FW37" s="134"/>
      <c r="FX37" s="135"/>
      <c r="FY37" s="134"/>
      <c r="FZ37" s="135"/>
      <c r="GA37" s="135"/>
      <c r="GB37" s="134"/>
      <c r="GC37" s="134"/>
      <c r="GD37" s="134"/>
      <c r="GE37" s="134"/>
      <c r="GF37" s="134"/>
      <c r="GG37" s="139"/>
      <c r="GH37" s="134"/>
      <c r="GI37" s="134"/>
      <c r="GJ37" s="134"/>
      <c r="GK37" s="135"/>
      <c r="GL37" s="134"/>
      <c r="GM37" s="135"/>
      <c r="GN37" s="135"/>
      <c r="GO37" s="134"/>
      <c r="GP37" s="134"/>
      <c r="GQ37" s="134"/>
      <c r="GR37" s="134"/>
      <c r="GS37" s="134"/>
      <c r="GT37" s="139"/>
      <c r="GU37" s="134"/>
      <c r="GV37" s="134"/>
      <c r="GW37" s="134"/>
      <c r="GX37" s="135"/>
      <c r="GY37" s="134"/>
      <c r="GZ37" s="135"/>
      <c r="HA37" s="135"/>
      <c r="HB37" s="134"/>
      <c r="HC37" s="134"/>
      <c r="HD37" s="134"/>
      <c r="HE37" s="134"/>
    </row>
    <row r="38" spans="1:213" ht="57" x14ac:dyDescent="0.2">
      <c r="A38" s="274"/>
      <c r="B38" s="277"/>
      <c r="C38" s="280"/>
      <c r="D38" s="280"/>
      <c r="E38" s="277"/>
      <c r="F38" s="289"/>
      <c r="G38" s="289"/>
      <c r="H38" s="347"/>
      <c r="I38" s="277"/>
      <c r="J38" s="282"/>
      <c r="K38" s="259"/>
      <c r="L38" s="262"/>
      <c r="M38" s="265"/>
      <c r="N38" s="259"/>
      <c r="O38" s="268"/>
      <c r="P38" s="268"/>
      <c r="Q38" s="271"/>
      <c r="R38" s="173"/>
      <c r="S38" s="174"/>
      <c r="T38" s="203">
        <f>VLOOKUP(U38,FORMULAS!$A$15:$B$18,2,0)</f>
        <v>0</v>
      </c>
      <c r="U38" s="54" t="s">
        <v>157</v>
      </c>
      <c r="V38" s="55">
        <f>+IF(U38='Tabla Valoración controles'!$D$4,'Tabla Valoración controles'!$F$4,IF('208-PLA-Ft-78 Mapa Gestión'!U38='Tabla Valoración controles'!$D$5,'Tabla Valoración controles'!$F$5,IF(U38=FORMULAS!$A$10,0,'Tabla Valoración controles'!$F$6)))</f>
        <v>0</v>
      </c>
      <c r="W38" s="54"/>
      <c r="X38" s="56">
        <f>+IF(W38='Tabla Valoración controles'!$D$7,'Tabla Valoración controles'!$F$7,IF(U38=FORMULAS!$A$10,0,'Tabla Valoración controles'!$F$8))</f>
        <v>0</v>
      </c>
      <c r="Y38" s="54"/>
      <c r="Z38" s="55">
        <f>+IF(Y38='Tabla Valoración controles'!$D$9,'Tabla Valoración controles'!$F$9,IF(U38=FORMULAS!$A$10,0,'Tabla Valoración controles'!$F$10))</f>
        <v>0</v>
      </c>
      <c r="AA38" s="54"/>
      <c r="AB38" s="55">
        <f>+IF(AA38='Tabla Valoración controles'!$D$9,'Tabla Valoración controles'!$F$9,IF(W38=FORMULAS!$A$10,0,'Tabla Valoración controles'!$F$10))</f>
        <v>0</v>
      </c>
      <c r="AC38" s="54"/>
      <c r="AD38" s="55">
        <f>+IF(AC38='Tabla Valoración controles'!$D$13,'Tabla Valoración controles'!$F$13,'Tabla Valoración controles'!$F$14)</f>
        <v>0</v>
      </c>
      <c r="AE38" s="99">
        <f t="shared" si="0"/>
        <v>0</v>
      </c>
      <c r="AF38" s="99">
        <f t="shared" si="21"/>
        <v>0</v>
      </c>
      <c r="AG38" s="99">
        <f t="shared" si="15"/>
        <v>0.216</v>
      </c>
      <c r="AH38" s="54"/>
      <c r="AI38" s="50">
        <f>+IF(AH38=CONTROLES!$C$50,CONTROLES!$D$50,CONTROLES!$D$51)</f>
        <v>0</v>
      </c>
      <c r="AJ38" s="182"/>
      <c r="AK38" s="182">
        <f>+IF(AJ38=CONTROLES!$C$52,CONTROLES!$D$52,CONTROLES!$D$53)</f>
        <v>0</v>
      </c>
      <c r="AL38" s="182"/>
      <c r="AM38" s="182">
        <f>+IF(AL38=CONTROLES!$C$54,CONTROLES!$D$54,CONTROLES!$D$55)</f>
        <v>0</v>
      </c>
      <c r="AN38" s="183" t="str">
        <f t="shared" si="2"/>
        <v>Tipo Control</v>
      </c>
      <c r="AO38" s="183" t="str">
        <f>+IF(AN38=CONTROLES!$F$54,CONTROLES!$G$54,CONTROLES!$G$55)</f>
        <v>Detectar</v>
      </c>
      <c r="AP38" s="182">
        <f>+IF(AO38=CONTROLES!$C$56,CONTROLES!$D$56,IF(AO38=CONTROLES!$C$57,CONTROLES!$D$57,CONTROLES!$D$58))</f>
        <v>10</v>
      </c>
      <c r="AQ38" s="182"/>
      <c r="AR38" s="182">
        <f>+IF(AQ38=CONTROLES!$C$59,CONTROLES!$D$59,CONTROLES!$D$60)</f>
        <v>0</v>
      </c>
      <c r="AS38" s="182"/>
      <c r="AT38" s="182">
        <f>+IF(AS38=CONTROLES!$C$61,CONTROLES!$D$61,CONTROLES!$D$62)</f>
        <v>0</v>
      </c>
      <c r="AU38" s="182"/>
      <c r="AV38" s="50">
        <f>+IF(AU38=CONTROLES!$C$63,CONTROLES!$D$63,IF(AU38=CONTROLES!$C$64,CONTROLES!$D$64,CONTROLES!$D$65))</f>
        <v>0</v>
      </c>
      <c r="AW38" s="50">
        <f t="shared" si="1"/>
        <v>10</v>
      </c>
      <c r="AX38" s="50" t="str">
        <f t="shared" si="3"/>
        <v>Débil</v>
      </c>
      <c r="AY38" s="254"/>
      <c r="AZ38" s="254"/>
      <c r="BA38" s="254"/>
      <c r="BB38" s="254"/>
      <c r="BC38" s="255"/>
      <c r="BD38" s="271"/>
      <c r="BE38" s="246"/>
      <c r="BF38" s="137"/>
      <c r="BG38" s="137"/>
      <c r="BH38" s="189"/>
      <c r="BI38" s="192"/>
      <c r="BJ38" s="192"/>
      <c r="BK38" s="192"/>
      <c r="BL38" s="192"/>
      <c r="BM38" s="190" t="s">
        <v>234</v>
      </c>
      <c r="BN38" s="293"/>
      <c r="BO38" s="139"/>
      <c r="BP38" s="137"/>
      <c r="BQ38" s="137"/>
      <c r="BR38" s="137"/>
      <c r="BS38" s="135"/>
      <c r="BT38" s="135"/>
      <c r="BU38" s="135"/>
      <c r="BV38" s="135"/>
      <c r="BW38" s="135"/>
      <c r="BX38" s="139"/>
      <c r="BY38" s="137"/>
      <c r="BZ38" s="137"/>
      <c r="CA38" s="137"/>
      <c r="CB38" s="135"/>
      <c r="CC38" s="135"/>
      <c r="CD38" s="135"/>
      <c r="CE38" s="135"/>
      <c r="CF38" s="135"/>
      <c r="CG38" s="139"/>
      <c r="CH38" s="137"/>
      <c r="CI38" s="137"/>
      <c r="CJ38" s="137"/>
      <c r="CK38" s="135"/>
      <c r="CL38" s="135"/>
      <c r="CM38" s="135"/>
      <c r="CN38" s="135"/>
      <c r="CO38" s="135"/>
      <c r="CP38" s="139"/>
      <c r="CQ38" s="137"/>
      <c r="CR38" s="137"/>
      <c r="CS38" s="137"/>
      <c r="CT38" s="135"/>
      <c r="CU38" s="135"/>
      <c r="CV38" s="135"/>
      <c r="CW38" s="135"/>
      <c r="CX38" s="135"/>
      <c r="CY38" s="139"/>
      <c r="CZ38" s="137"/>
      <c r="DA38" s="137"/>
      <c r="DB38" s="137"/>
      <c r="DC38" s="135"/>
      <c r="DD38" s="135"/>
      <c r="DE38" s="135"/>
      <c r="DF38" s="135"/>
      <c r="DG38" s="135"/>
      <c r="DH38" s="139"/>
      <c r="DI38" s="137"/>
      <c r="DJ38" s="137"/>
      <c r="DK38" s="137"/>
      <c r="DL38" s="135"/>
      <c r="DM38" s="135"/>
      <c r="DN38" s="135"/>
      <c r="DO38" s="135"/>
      <c r="DP38" s="135"/>
      <c r="DQ38" s="139"/>
      <c r="DR38" s="137"/>
      <c r="DS38" s="137"/>
      <c r="DT38" s="137"/>
      <c r="DU38" s="135"/>
      <c r="DV38" s="135"/>
      <c r="DW38" s="135"/>
      <c r="DX38" s="135"/>
      <c r="DY38" s="135"/>
      <c r="DZ38" s="139"/>
      <c r="EA38" s="137"/>
      <c r="EB38" s="137"/>
      <c r="EC38" s="137"/>
      <c r="ED38" s="135"/>
      <c r="EE38" s="135"/>
      <c r="EF38" s="135"/>
      <c r="EG38" s="135"/>
      <c r="EH38" s="135"/>
      <c r="EI38" s="139"/>
      <c r="EJ38" s="137"/>
      <c r="EK38" s="137"/>
      <c r="EL38" s="137"/>
      <c r="EM38" s="135"/>
      <c r="EN38" s="135"/>
      <c r="EO38" s="135"/>
      <c r="EP38" s="135"/>
      <c r="EQ38" s="135"/>
      <c r="ER38" s="139"/>
      <c r="ES38" s="137"/>
      <c r="ET38" s="137"/>
      <c r="EU38" s="137"/>
      <c r="EV38" s="135"/>
      <c r="EW38" s="135"/>
      <c r="EX38" s="135"/>
      <c r="EY38" s="135"/>
      <c r="EZ38" s="135"/>
      <c r="FA38" s="139"/>
      <c r="FB38" s="137"/>
      <c r="FC38" s="137"/>
      <c r="FD38" s="137"/>
      <c r="FE38" s="135"/>
      <c r="FF38" s="135"/>
      <c r="FG38" s="135"/>
      <c r="FH38" s="135"/>
      <c r="FI38" s="135"/>
      <c r="FJ38" s="139"/>
      <c r="FK38" s="137"/>
      <c r="FL38" s="137"/>
      <c r="FM38" s="137"/>
      <c r="FN38" s="135"/>
      <c r="FO38" s="135"/>
      <c r="FP38" s="135"/>
      <c r="FQ38" s="135"/>
      <c r="FR38" s="135"/>
      <c r="FS38" s="135"/>
      <c r="FT38" s="139"/>
      <c r="FU38" s="134"/>
      <c r="FV38" s="134"/>
      <c r="FW38" s="134"/>
      <c r="FX38" s="135"/>
      <c r="FY38" s="134"/>
      <c r="FZ38" s="135"/>
      <c r="GA38" s="135"/>
      <c r="GB38" s="134"/>
      <c r="GC38" s="134"/>
      <c r="GD38" s="134"/>
      <c r="GE38" s="134"/>
      <c r="GF38" s="134"/>
      <c r="GG38" s="139"/>
      <c r="GH38" s="134"/>
      <c r="GI38" s="134"/>
      <c r="GJ38" s="134"/>
      <c r="GK38" s="135"/>
      <c r="GL38" s="134"/>
      <c r="GM38" s="135"/>
      <c r="GN38" s="135"/>
      <c r="GO38" s="134"/>
      <c r="GP38" s="134"/>
      <c r="GQ38" s="134"/>
      <c r="GR38" s="134"/>
      <c r="GS38" s="134"/>
      <c r="GT38" s="139"/>
      <c r="GU38" s="134"/>
      <c r="GV38" s="134"/>
      <c r="GW38" s="134"/>
      <c r="GX38" s="135"/>
      <c r="GY38" s="134"/>
      <c r="GZ38" s="135"/>
      <c r="HA38" s="135"/>
      <c r="HB38" s="134"/>
      <c r="HC38" s="134"/>
      <c r="HD38" s="134"/>
      <c r="HE38" s="134"/>
    </row>
    <row r="39" spans="1:213" ht="57" x14ac:dyDescent="0.2">
      <c r="A39" s="275"/>
      <c r="B39" s="278"/>
      <c r="C39" s="281"/>
      <c r="D39" s="281"/>
      <c r="E39" s="278"/>
      <c r="F39" s="289"/>
      <c r="G39" s="289"/>
      <c r="H39" s="347"/>
      <c r="I39" s="278"/>
      <c r="J39" s="282"/>
      <c r="K39" s="260"/>
      <c r="L39" s="263"/>
      <c r="M39" s="266"/>
      <c r="N39" s="260"/>
      <c r="O39" s="269"/>
      <c r="P39" s="269"/>
      <c r="Q39" s="272"/>
      <c r="R39" s="173"/>
      <c r="S39" s="174"/>
      <c r="T39" s="203">
        <f>VLOOKUP(U39,FORMULAS!$A$15:$B$18,2,0)</f>
        <v>0</v>
      </c>
      <c r="U39" s="54" t="s">
        <v>157</v>
      </c>
      <c r="V39" s="55">
        <f>+IF(U39='Tabla Valoración controles'!$D$4,'Tabla Valoración controles'!$F$4,IF('208-PLA-Ft-78 Mapa Gestión'!U39='Tabla Valoración controles'!$D$5,'Tabla Valoración controles'!$F$5,IF(U39=FORMULAS!$A$10,0,'Tabla Valoración controles'!$F$6)))</f>
        <v>0</v>
      </c>
      <c r="W39" s="54"/>
      <c r="X39" s="56">
        <f>+IF(W39='Tabla Valoración controles'!$D$7,'Tabla Valoración controles'!$F$7,IF(U39=FORMULAS!$A$10,0,'Tabla Valoración controles'!$F$8))</f>
        <v>0</v>
      </c>
      <c r="Y39" s="54"/>
      <c r="Z39" s="55">
        <f>+IF(Y39='Tabla Valoración controles'!$D$9,'Tabla Valoración controles'!$F$9,IF(U39=FORMULAS!$A$10,0,'Tabla Valoración controles'!$F$10))</f>
        <v>0</v>
      </c>
      <c r="AA39" s="54"/>
      <c r="AB39" s="55">
        <f>+IF(AA39='Tabla Valoración controles'!$D$9,'Tabla Valoración controles'!$F$9,IF(W39=FORMULAS!$A$10,0,'Tabla Valoración controles'!$F$10))</f>
        <v>0</v>
      </c>
      <c r="AC39" s="54"/>
      <c r="AD39" s="55">
        <f>+IF(AC39='Tabla Valoración controles'!$D$13,'Tabla Valoración controles'!$F$13,'Tabla Valoración controles'!$F$14)</f>
        <v>0</v>
      </c>
      <c r="AE39" s="99">
        <f t="shared" si="0"/>
        <v>0</v>
      </c>
      <c r="AF39" s="99">
        <f t="shared" si="21"/>
        <v>0</v>
      </c>
      <c r="AG39" s="99">
        <f t="shared" si="15"/>
        <v>0.216</v>
      </c>
      <c r="AH39" s="54"/>
      <c r="AI39" s="50">
        <f>+IF(AH39=CONTROLES!$C$50,CONTROLES!$D$50,CONTROLES!$D$51)</f>
        <v>0</v>
      </c>
      <c r="AJ39" s="182"/>
      <c r="AK39" s="182">
        <f>+IF(AJ39=CONTROLES!$C$52,CONTROLES!$D$52,CONTROLES!$D$53)</f>
        <v>0</v>
      </c>
      <c r="AL39" s="182"/>
      <c r="AM39" s="182">
        <f>+IF(AL39=CONTROLES!$C$54,CONTROLES!$D$54,CONTROLES!$D$55)</f>
        <v>0</v>
      </c>
      <c r="AN39" s="183" t="str">
        <f t="shared" si="2"/>
        <v>Tipo Control</v>
      </c>
      <c r="AO39" s="183" t="str">
        <f>+IF(AN39=CONTROLES!$F$54,CONTROLES!$G$54,CONTROLES!$G$55)</f>
        <v>Detectar</v>
      </c>
      <c r="AP39" s="182">
        <f>+IF(AO39=CONTROLES!$C$56,CONTROLES!$D$56,IF(AO39=CONTROLES!$C$57,CONTROLES!$D$57,CONTROLES!$D$58))</f>
        <v>10</v>
      </c>
      <c r="AQ39" s="182"/>
      <c r="AR39" s="182">
        <f>+IF(AQ39=CONTROLES!$C$59,CONTROLES!$D$59,CONTROLES!$D$60)</f>
        <v>0</v>
      </c>
      <c r="AS39" s="182"/>
      <c r="AT39" s="182">
        <f>+IF(AS39=CONTROLES!$C$61,CONTROLES!$D$61,CONTROLES!$D$62)</f>
        <v>0</v>
      </c>
      <c r="AU39" s="182"/>
      <c r="AV39" s="50">
        <f>+IF(AU39=CONTROLES!$C$63,CONTROLES!$D$63,IF(AU39=CONTROLES!$C$64,CONTROLES!$D$64,CONTROLES!$D$65))</f>
        <v>0</v>
      </c>
      <c r="AW39" s="50">
        <f t="shared" si="1"/>
        <v>10</v>
      </c>
      <c r="AX39" s="50" t="str">
        <f t="shared" si="3"/>
        <v>Débil</v>
      </c>
      <c r="AY39" s="254"/>
      <c r="AZ39" s="254"/>
      <c r="BA39" s="254"/>
      <c r="BB39" s="254"/>
      <c r="BC39" s="255"/>
      <c r="BD39" s="272"/>
      <c r="BE39" s="247"/>
      <c r="BF39" s="137"/>
      <c r="BG39" s="137"/>
      <c r="BH39" s="189"/>
      <c r="BI39" s="192"/>
      <c r="BJ39" s="192"/>
      <c r="BK39" s="192"/>
      <c r="BL39" s="192"/>
      <c r="BM39" s="190" t="s">
        <v>234</v>
      </c>
      <c r="BN39" s="293"/>
      <c r="BO39" s="139"/>
      <c r="BP39" s="137"/>
      <c r="BQ39" s="137"/>
      <c r="BR39" s="137"/>
      <c r="BS39" s="135"/>
      <c r="BT39" s="135"/>
      <c r="BU39" s="135"/>
      <c r="BV39" s="135"/>
      <c r="BW39" s="135"/>
      <c r="BX39" s="139"/>
      <c r="BY39" s="137"/>
      <c r="BZ39" s="137"/>
      <c r="CA39" s="137"/>
      <c r="CB39" s="135"/>
      <c r="CC39" s="135"/>
      <c r="CD39" s="135"/>
      <c r="CE39" s="135"/>
      <c r="CF39" s="135"/>
      <c r="CG39" s="139"/>
      <c r="CH39" s="137"/>
      <c r="CI39" s="137"/>
      <c r="CJ39" s="137"/>
      <c r="CK39" s="135"/>
      <c r="CL39" s="135"/>
      <c r="CM39" s="135"/>
      <c r="CN39" s="135"/>
      <c r="CO39" s="135"/>
      <c r="CP39" s="139"/>
      <c r="CQ39" s="137"/>
      <c r="CR39" s="137"/>
      <c r="CS39" s="137"/>
      <c r="CT39" s="135"/>
      <c r="CU39" s="135"/>
      <c r="CV39" s="135"/>
      <c r="CW39" s="135"/>
      <c r="CX39" s="135"/>
      <c r="CY39" s="139"/>
      <c r="CZ39" s="137"/>
      <c r="DA39" s="137"/>
      <c r="DB39" s="137"/>
      <c r="DC39" s="135"/>
      <c r="DD39" s="135"/>
      <c r="DE39" s="135"/>
      <c r="DF39" s="135"/>
      <c r="DG39" s="135"/>
      <c r="DH39" s="139"/>
      <c r="DI39" s="137"/>
      <c r="DJ39" s="137"/>
      <c r="DK39" s="137"/>
      <c r="DL39" s="135"/>
      <c r="DM39" s="135"/>
      <c r="DN39" s="135"/>
      <c r="DO39" s="135"/>
      <c r="DP39" s="135"/>
      <c r="DQ39" s="139"/>
      <c r="DR39" s="137"/>
      <c r="DS39" s="137"/>
      <c r="DT39" s="137"/>
      <c r="DU39" s="135"/>
      <c r="DV39" s="135"/>
      <c r="DW39" s="135"/>
      <c r="DX39" s="135"/>
      <c r="DY39" s="135"/>
      <c r="DZ39" s="139"/>
      <c r="EA39" s="137"/>
      <c r="EB39" s="137"/>
      <c r="EC39" s="137"/>
      <c r="ED39" s="135"/>
      <c r="EE39" s="135"/>
      <c r="EF39" s="135"/>
      <c r="EG39" s="135"/>
      <c r="EH39" s="135"/>
      <c r="EI39" s="139"/>
      <c r="EJ39" s="137"/>
      <c r="EK39" s="137"/>
      <c r="EL39" s="137"/>
      <c r="EM39" s="135"/>
      <c r="EN39" s="135"/>
      <c r="EO39" s="135"/>
      <c r="EP39" s="135"/>
      <c r="EQ39" s="135"/>
      <c r="ER39" s="139"/>
      <c r="ES39" s="137"/>
      <c r="ET39" s="137"/>
      <c r="EU39" s="137"/>
      <c r="EV39" s="135"/>
      <c r="EW39" s="135"/>
      <c r="EX39" s="135"/>
      <c r="EY39" s="135"/>
      <c r="EZ39" s="135"/>
      <c r="FA39" s="139"/>
      <c r="FB39" s="137"/>
      <c r="FC39" s="137"/>
      <c r="FD39" s="137"/>
      <c r="FE39" s="135"/>
      <c r="FF39" s="135"/>
      <c r="FG39" s="135"/>
      <c r="FH39" s="135"/>
      <c r="FI39" s="135"/>
      <c r="FJ39" s="139"/>
      <c r="FK39" s="137"/>
      <c r="FL39" s="137"/>
      <c r="FM39" s="137"/>
      <c r="FN39" s="135"/>
      <c r="FO39" s="135"/>
      <c r="FP39" s="135"/>
      <c r="FQ39" s="135"/>
      <c r="FR39" s="135"/>
      <c r="FS39" s="135"/>
      <c r="FT39" s="139"/>
      <c r="FU39" s="134"/>
      <c r="FV39" s="134"/>
      <c r="FW39" s="134"/>
      <c r="FX39" s="135"/>
      <c r="FY39" s="134"/>
      <c r="FZ39" s="135"/>
      <c r="GA39" s="135"/>
      <c r="GB39" s="134"/>
      <c r="GC39" s="134"/>
      <c r="GD39" s="134"/>
      <c r="GE39" s="134"/>
      <c r="GF39" s="134"/>
      <c r="GG39" s="139"/>
      <c r="GH39" s="134"/>
      <c r="GI39" s="134"/>
      <c r="GJ39" s="134"/>
      <c r="GK39" s="135"/>
      <c r="GL39" s="134"/>
      <c r="GM39" s="135"/>
      <c r="GN39" s="135"/>
      <c r="GO39" s="134"/>
      <c r="GP39" s="134"/>
      <c r="GQ39" s="134"/>
      <c r="GR39" s="134"/>
      <c r="GS39" s="134"/>
      <c r="GT39" s="139"/>
      <c r="GU39" s="134"/>
      <c r="GV39" s="134"/>
      <c r="GW39" s="134"/>
      <c r="GX39" s="135"/>
      <c r="GY39" s="134"/>
      <c r="GZ39" s="135"/>
      <c r="HA39" s="135"/>
      <c r="HB39" s="134"/>
      <c r="HC39" s="134"/>
      <c r="HD39" s="134"/>
      <c r="HE39" s="134"/>
    </row>
    <row r="40" spans="1:213" ht="117" customHeight="1" x14ac:dyDescent="0.2">
      <c r="A40" s="273">
        <v>6</v>
      </c>
      <c r="B40" s="276" t="s">
        <v>726</v>
      </c>
      <c r="C40" s="279" t="str">
        <f>VLOOKUP(B40,FORMULAS!$A$30:$B$52,2,0)</f>
        <v>Disminuir el número de hogares que habitan en predios localizados en zonas de Alto Riesgo no mitigable o los ordenados mediante sentencias judiciales o actos administrativos.</v>
      </c>
      <c r="D40" s="279" t="str">
        <f>VLOOKUP(B40,FORMULAS!$A$30:$C$46,3,0)</f>
        <v>Director de Reasentamientos</v>
      </c>
      <c r="E40" s="276" t="s">
        <v>113</v>
      </c>
      <c r="F40" s="291" t="s">
        <v>396</v>
      </c>
      <c r="G40" s="291" t="s">
        <v>397</v>
      </c>
      <c r="H40" s="348" t="s">
        <v>764</v>
      </c>
      <c r="I40" s="276" t="s">
        <v>262</v>
      </c>
      <c r="J40" s="282">
        <v>900</v>
      </c>
      <c r="K40" s="258" t="str">
        <f>+IF(L40=FORMULAS!$N$2,FORMULAS!$O$2,IF('208-PLA-Ft-78 Mapa Gestión'!L40:L45=FORMULAS!$N$3,FORMULAS!$O$3,IF('208-PLA-Ft-78 Mapa Gestión'!L40:L45=FORMULAS!$N$4,FORMULAS!$O$4,IF('208-PLA-Ft-78 Mapa Gestión'!L40:L45=FORMULAS!$N$5,FORMULAS!$O$5,IF('208-PLA-Ft-78 Mapa Gestión'!L40:L45=FORMULAS!$N$6,FORMULAS!$O$6)))))</f>
        <v>Alta</v>
      </c>
      <c r="L40" s="261">
        <f>+IF(J40&lt;=FORMULAS!$M$2,FORMULAS!$N$2,IF('208-PLA-Ft-78 Mapa Gestión'!J40&lt;=FORMULAS!$M$3,FORMULAS!$N$3,IF('208-PLA-Ft-78 Mapa Gestión'!J40&lt;=FORMULAS!$M$4,FORMULAS!$N$4,IF('208-PLA-Ft-78 Mapa Gestión'!J40&lt;=FORMULAS!$M$5,FORMULAS!$N$5,FORMULAS!$N$6))))</f>
        <v>0.8</v>
      </c>
      <c r="M40" s="264" t="s">
        <v>85</v>
      </c>
      <c r="N40" s="258" t="str">
        <f>+IF(M40=FORMULAS!$H$2,FORMULAS!$I$2,IF('208-PLA-Ft-78 Mapa Gestión'!M40:M45=FORMULAS!$H$3,FORMULAS!$I$3,IF('208-PLA-Ft-78 Mapa Gestión'!M40:M45=FORMULAS!$H$4,FORMULAS!$I$4,IF('208-PLA-Ft-78 Mapa Gestión'!M40:M45=FORMULAS!$H$5,FORMULAS!$I$5,IF('208-PLA-Ft-78 Mapa Gestión'!M40:M45=FORMULAS!$H$6,FORMULAS!$I$6,IF('208-PLA-Ft-78 Mapa Gestión'!M40:M45=FORMULAS!$H$7,FORMULAS!$I$7,IF('208-PLA-Ft-78 Mapa Gestión'!M40:M45=FORMULAS!$H$8,FORMULAS!$I$8,IF('208-PLA-Ft-78 Mapa Gestión'!M40:M45=FORMULAS!$H$9,FORMULAS!$I$9,IF('208-PLA-Ft-78 Mapa Gestión'!M40:M45=FORMULAS!$H$10,FORMULAS!$I$10,IF('208-PLA-Ft-78 Mapa Gestión'!M40:M45=FORMULAS!$H$11,FORMULAS!$I$11))))))))))</f>
        <v>Moderado</v>
      </c>
      <c r="O40" s="267">
        <f>VLOOKUP(N40,FORMULAS!$I$1:$J$6,2,0)</f>
        <v>0.6</v>
      </c>
      <c r="P40" s="267" t="str">
        <f t="shared" ref="P40" si="22">CONCATENATE(N40,K40)</f>
        <v>ModeradoAlta</v>
      </c>
      <c r="Q40" s="270" t="str">
        <f>VLOOKUP(P40,FORMULAS!$K$17:$L$42,2,0)</f>
        <v>Alto</v>
      </c>
      <c r="R40" s="173">
        <v>1</v>
      </c>
      <c r="S40" s="174" t="s">
        <v>487</v>
      </c>
      <c r="T40" s="203" t="str">
        <f>VLOOKUP(U40,FORMULAS!$A$15:$B$18,2,0)</f>
        <v>Probabilidad</v>
      </c>
      <c r="U40" s="54" t="s">
        <v>14</v>
      </c>
      <c r="V40" s="55">
        <f>+IF(U40='Tabla Valoración controles'!$D$4,'Tabla Valoración controles'!$F$4,IF('208-PLA-Ft-78 Mapa Gestión'!U40='Tabla Valoración controles'!$D$5,'Tabla Valoración controles'!$F$5,IF(U40=FORMULAS!$A$10,0,'Tabla Valoración controles'!$F$6)))</f>
        <v>0.15</v>
      </c>
      <c r="W40" s="54" t="s">
        <v>8</v>
      </c>
      <c r="X40" s="56">
        <f>+IF(W40='Tabla Valoración controles'!$D$7,'Tabla Valoración controles'!$F$7,IF(U40=FORMULAS!$A$10,0,'Tabla Valoración controles'!$F$8))</f>
        <v>0.15</v>
      </c>
      <c r="Y40" s="54" t="s">
        <v>18</v>
      </c>
      <c r="Z40" s="55">
        <f>+IF(Y40='Tabla Valoración controles'!$D$9,'Tabla Valoración controles'!$F$9,IF(U40=FORMULAS!$A$10,0,'Tabla Valoración controles'!$F$10))</f>
        <v>0</v>
      </c>
      <c r="AA40" s="54" t="s">
        <v>21</v>
      </c>
      <c r="AB40" s="55">
        <f>+IF(AA40='Tabla Valoración controles'!$D$9,'Tabla Valoración controles'!$F$9,IF(W40=FORMULAS!$A$10,0,'Tabla Valoración controles'!$F$10))</f>
        <v>0</v>
      </c>
      <c r="AC40" s="54" t="s">
        <v>100</v>
      </c>
      <c r="AD40" s="55">
        <f>+IF(AC40='Tabla Valoración controles'!$D$13,'Tabla Valoración controles'!$F$13,'Tabla Valoración controles'!$F$14)</f>
        <v>0</v>
      </c>
      <c r="AE40" s="99">
        <f t="shared" si="0"/>
        <v>0.3</v>
      </c>
      <c r="AF40" s="99">
        <f>+IF(T40=FORMULAS!$A$8,'208-PLA-Ft-78 Mapa Gestión'!AE40*'208-PLA-Ft-78 Mapa Gestión'!L40:L45,'208-PLA-Ft-78 Mapa Gestión'!AE40*'208-PLA-Ft-78 Mapa Gestión'!O40:O45)</f>
        <v>0.24</v>
      </c>
      <c r="AG40" s="99">
        <f>+IF(T40=FORMULAS!$A$8,'208-PLA-Ft-78 Mapa Gestión'!L40:L45-'208-PLA-Ft-78 Mapa Gestión'!AF40,0)</f>
        <v>0.56000000000000005</v>
      </c>
      <c r="AH40" s="54" t="s">
        <v>349</v>
      </c>
      <c r="AI40" s="50">
        <f>+IF(AH40=CONTROLES!$C$50,CONTROLES!$D$50,CONTROLES!$D$51)</f>
        <v>15</v>
      </c>
      <c r="AJ40" s="182" t="s">
        <v>355</v>
      </c>
      <c r="AK40" s="182">
        <f>+IF(AJ40=CONTROLES!$C$52,CONTROLES!$D$52,CONTROLES!$D$53)</f>
        <v>15</v>
      </c>
      <c r="AL40" s="182" t="s">
        <v>358</v>
      </c>
      <c r="AM40" s="182">
        <f>+IF(AL40=CONTROLES!$C$54,CONTROLES!$D$54,CONTROLES!$D$55)</f>
        <v>15</v>
      </c>
      <c r="AN40" s="183" t="str">
        <f t="shared" si="2"/>
        <v>Detectivo</v>
      </c>
      <c r="AO40" s="183" t="str">
        <f>+IF(AN40=CONTROLES!$F$54,CONTROLES!$G$54,CONTROLES!$G$55)</f>
        <v>Detectar</v>
      </c>
      <c r="AP40" s="182">
        <f>+IF(AO40=CONTROLES!$C$56,CONTROLES!$D$56,IF(AO40=CONTROLES!$C$57,CONTROLES!$D$57,CONTROLES!$D$58))</f>
        <v>10</v>
      </c>
      <c r="AQ40" s="182" t="s">
        <v>365</v>
      </c>
      <c r="AR40" s="182">
        <f>+IF(AQ40=CONTROLES!$C$59,CONTROLES!$D$59,CONTROLES!$D$60)</f>
        <v>15</v>
      </c>
      <c r="AS40" s="182" t="s">
        <v>368</v>
      </c>
      <c r="AT40" s="182">
        <f>+IF(AS40=CONTROLES!$C$61,CONTROLES!$D$61,CONTROLES!$D$62)</f>
        <v>15</v>
      </c>
      <c r="AU40" s="182" t="s">
        <v>371</v>
      </c>
      <c r="AV40" s="50">
        <f>+IF(AU40=CONTROLES!$C$63,CONTROLES!$D$63,IF(AU40=CONTROLES!$C$64,CONTROLES!$D$64,CONTROLES!$D$65))</f>
        <v>10</v>
      </c>
      <c r="AW40" s="50">
        <f t="shared" si="1"/>
        <v>95</v>
      </c>
      <c r="AX40" s="50" t="str">
        <f t="shared" si="3"/>
        <v>Moderado</v>
      </c>
      <c r="AY40" s="253">
        <f>+AG45</f>
        <v>0.24640000000000001</v>
      </c>
      <c r="AZ40" s="253" t="str">
        <f>+IF(AY40&lt;=FORMULAS!$N$2,FORMULAS!$O$2,IF(AY40&lt;=FORMULAS!$N$3,FORMULAS!$O$3,IF(AY40&lt;=FORMULAS!$N$4,FORMULAS!$O$4,IF(AY40&lt;=FORMULAS!$N$5,FORMULAS!$O$5,FORMULAS!O36))))</f>
        <v>Baja</v>
      </c>
      <c r="BA40" s="253" t="str">
        <f>+IF(T40=FORMULAS!$A$9,AG45,'208-PLA-Ft-78 Mapa Gestión'!N40:N45)</f>
        <v>Moderado</v>
      </c>
      <c r="BB40" s="253">
        <f>+IF(T40=FORMULAS!B39,'208-PLA-Ft-78 Mapa Gestión'!AG45,'208-PLA-Ft-78 Mapa Gestión'!O40:O45)</f>
        <v>0.6</v>
      </c>
      <c r="BC40" s="255" t="str">
        <f t="shared" ref="BC40" si="23">CONCATENATE(BA40,AZ40)</f>
        <v>ModeradoBaja</v>
      </c>
      <c r="BD40" s="256" t="str">
        <f>VLOOKUP(BC40,FORMULAS!$K$17:$L$42,2,0)</f>
        <v>Moderado</v>
      </c>
      <c r="BE40" s="245" t="s">
        <v>163</v>
      </c>
      <c r="BF40" s="137" t="s">
        <v>546</v>
      </c>
      <c r="BG40" s="137" t="s">
        <v>543</v>
      </c>
      <c r="BH40" s="189" t="s">
        <v>322</v>
      </c>
      <c r="BI40" s="139">
        <v>44958</v>
      </c>
      <c r="BJ40" s="139">
        <v>45260</v>
      </c>
      <c r="BK40" s="192" t="s">
        <v>618</v>
      </c>
      <c r="BL40" s="192" t="s">
        <v>620</v>
      </c>
      <c r="BM40" s="190" t="s">
        <v>236</v>
      </c>
      <c r="BN40" s="244" t="s">
        <v>622</v>
      </c>
      <c r="BO40" s="131"/>
      <c r="BP40" s="137"/>
      <c r="BQ40" s="137"/>
      <c r="BR40" s="137"/>
      <c r="BS40" s="137"/>
      <c r="BT40" s="137"/>
      <c r="BU40" s="137"/>
      <c r="BV40" s="137"/>
      <c r="BW40" s="137"/>
      <c r="BX40" s="131"/>
      <c r="BY40" s="137"/>
      <c r="BZ40" s="137"/>
      <c r="CA40" s="137"/>
      <c r="CB40" s="137"/>
      <c r="CC40" s="137"/>
      <c r="CD40" s="137"/>
      <c r="CE40" s="137"/>
      <c r="CF40" s="137"/>
      <c r="CG40" s="131"/>
      <c r="CH40" s="137"/>
      <c r="CI40" s="137"/>
      <c r="CJ40" s="137"/>
      <c r="CK40" s="137"/>
      <c r="CL40" s="137"/>
      <c r="CM40" s="137"/>
      <c r="CN40" s="137"/>
      <c r="CO40" s="137"/>
      <c r="CP40" s="131"/>
      <c r="CQ40" s="137"/>
      <c r="CR40" s="137"/>
      <c r="CS40" s="137"/>
      <c r="CT40" s="137"/>
      <c r="CU40" s="137"/>
      <c r="CV40" s="137"/>
      <c r="CW40" s="137"/>
      <c r="CX40" s="137"/>
      <c r="CY40" s="131"/>
      <c r="CZ40" s="137"/>
      <c r="DA40" s="137"/>
      <c r="DB40" s="137"/>
      <c r="DC40" s="137"/>
      <c r="DD40" s="137"/>
      <c r="DE40" s="137"/>
      <c r="DF40" s="137"/>
      <c r="DG40" s="137"/>
      <c r="DH40" s="131"/>
      <c r="DI40" s="137"/>
      <c r="DJ40" s="137"/>
      <c r="DK40" s="137"/>
      <c r="DL40" s="137"/>
      <c r="DM40" s="137"/>
      <c r="DN40" s="137"/>
      <c r="DO40" s="137"/>
      <c r="DP40" s="137"/>
      <c r="DQ40" s="131"/>
      <c r="DR40" s="137"/>
      <c r="DS40" s="137"/>
      <c r="DT40" s="137"/>
      <c r="DU40" s="137"/>
      <c r="DV40" s="137"/>
      <c r="DW40" s="137"/>
      <c r="DX40" s="137"/>
      <c r="DY40" s="137"/>
      <c r="DZ40" s="131"/>
      <c r="EA40" s="137"/>
      <c r="EB40" s="137"/>
      <c r="EC40" s="137"/>
      <c r="ED40" s="137"/>
      <c r="EE40" s="137"/>
      <c r="EF40" s="137"/>
      <c r="EG40" s="137"/>
      <c r="EH40" s="137"/>
      <c r="EI40" s="131"/>
      <c r="EJ40" s="137"/>
      <c r="EK40" s="137"/>
      <c r="EL40" s="137"/>
      <c r="EM40" s="137"/>
      <c r="EN40" s="137"/>
      <c r="EO40" s="137"/>
      <c r="EP40" s="137"/>
      <c r="EQ40" s="137"/>
      <c r="ER40" s="131"/>
      <c r="ES40" s="137"/>
      <c r="ET40" s="137"/>
      <c r="EU40" s="137"/>
      <c r="EV40" s="137"/>
      <c r="EW40" s="137"/>
      <c r="EX40" s="137"/>
      <c r="EY40" s="137"/>
      <c r="EZ40" s="137"/>
      <c r="FA40" s="131"/>
      <c r="FB40" s="137"/>
      <c r="FC40" s="137"/>
      <c r="FD40" s="137"/>
      <c r="FE40" s="137"/>
      <c r="FF40" s="137"/>
      <c r="FG40" s="137"/>
      <c r="FH40" s="137"/>
      <c r="FI40" s="137"/>
      <c r="FJ40" s="131"/>
      <c r="FK40" s="137"/>
      <c r="FL40" s="137"/>
      <c r="FM40" s="137"/>
      <c r="FN40" s="137"/>
      <c r="FO40" s="137"/>
      <c r="FP40" s="137"/>
      <c r="FQ40" s="137"/>
      <c r="FR40" s="137"/>
      <c r="FS40" s="137"/>
      <c r="FT40" s="131"/>
      <c r="FU40" s="134"/>
      <c r="FV40" s="134"/>
      <c r="FW40" s="134"/>
      <c r="FX40" s="135"/>
      <c r="FY40" s="134"/>
      <c r="FZ40" s="137"/>
      <c r="GA40" s="137"/>
      <c r="GB40" s="134"/>
      <c r="GC40" s="134"/>
      <c r="GD40" s="134"/>
      <c r="GE40" s="134"/>
      <c r="GF40" s="134"/>
      <c r="GG40" s="131"/>
      <c r="GH40" s="134"/>
      <c r="GI40" s="134"/>
      <c r="GJ40" s="134"/>
      <c r="GK40" s="135"/>
      <c r="GL40" s="134"/>
      <c r="GM40" s="137"/>
      <c r="GN40" s="137"/>
      <c r="GO40" s="134"/>
      <c r="GP40" s="134"/>
      <c r="GQ40" s="134"/>
      <c r="GR40" s="134"/>
      <c r="GS40" s="134"/>
      <c r="GT40" s="131"/>
      <c r="GU40" s="134"/>
      <c r="GV40" s="134"/>
      <c r="GW40" s="134"/>
      <c r="GX40" s="135"/>
      <c r="GY40" s="134"/>
      <c r="GZ40" s="137"/>
      <c r="HA40" s="137"/>
      <c r="HB40" s="134"/>
      <c r="HC40" s="134"/>
      <c r="HD40" s="134"/>
      <c r="HE40" s="134"/>
    </row>
    <row r="41" spans="1:213" ht="185.25" x14ac:dyDescent="0.2">
      <c r="A41" s="274"/>
      <c r="B41" s="277"/>
      <c r="C41" s="280"/>
      <c r="D41" s="280"/>
      <c r="E41" s="277"/>
      <c r="F41" s="291"/>
      <c r="G41" s="291"/>
      <c r="H41" s="348"/>
      <c r="I41" s="277"/>
      <c r="J41" s="282"/>
      <c r="K41" s="259"/>
      <c r="L41" s="262"/>
      <c r="M41" s="265"/>
      <c r="N41" s="259"/>
      <c r="O41" s="268"/>
      <c r="P41" s="268"/>
      <c r="Q41" s="271"/>
      <c r="R41" s="173">
        <v>2</v>
      </c>
      <c r="S41" s="174" t="s">
        <v>488</v>
      </c>
      <c r="T41" s="203" t="str">
        <f>VLOOKUP(U41,FORMULAS!$A$15:$B$18,2,0)</f>
        <v>Probabilidad</v>
      </c>
      <c r="U41" s="54" t="s">
        <v>13</v>
      </c>
      <c r="V41" s="55">
        <f>+IF(U41='Tabla Valoración controles'!$D$4,'Tabla Valoración controles'!$F$4,IF('208-PLA-Ft-78 Mapa Gestión'!U41='Tabla Valoración controles'!$D$5,'Tabla Valoración controles'!$F$5,IF(U41=FORMULAS!$A$10,0,'Tabla Valoración controles'!$F$6)))</f>
        <v>0.25</v>
      </c>
      <c r="W41" s="54" t="s">
        <v>8</v>
      </c>
      <c r="X41" s="56">
        <f>+IF(W41='Tabla Valoración controles'!$D$7,'Tabla Valoración controles'!$F$7,IF(U41=FORMULAS!$A$10,0,'Tabla Valoración controles'!$F$8))</f>
        <v>0.15</v>
      </c>
      <c r="Y41" s="54" t="s">
        <v>18</v>
      </c>
      <c r="Z41" s="55">
        <f>+IF(Y41='Tabla Valoración controles'!$D$9,'Tabla Valoración controles'!$F$9,IF(U41=FORMULAS!$A$10,0,'Tabla Valoración controles'!$F$10))</f>
        <v>0</v>
      </c>
      <c r="AA41" s="54" t="s">
        <v>21</v>
      </c>
      <c r="AB41" s="55">
        <f>+IF(AA41='Tabla Valoración controles'!$D$9,'Tabla Valoración controles'!$F$9,IF(W41=FORMULAS!$A$10,0,'Tabla Valoración controles'!$F$10))</f>
        <v>0</v>
      </c>
      <c r="AC41" s="54" t="s">
        <v>100</v>
      </c>
      <c r="AD41" s="55">
        <f>+IF(AC41='Tabla Valoración controles'!$D$13,'Tabla Valoración controles'!$F$13,'Tabla Valoración controles'!$F$14)</f>
        <v>0</v>
      </c>
      <c r="AE41" s="99">
        <f t="shared" si="0"/>
        <v>0.4</v>
      </c>
      <c r="AF41" s="99">
        <f t="shared" ref="AF41" si="24">+AE41*AG40</f>
        <v>0.22400000000000003</v>
      </c>
      <c r="AG41" s="99">
        <f t="shared" ref="AG41" si="25">+AG40-AF41</f>
        <v>0.33600000000000002</v>
      </c>
      <c r="AH41" s="54" t="s">
        <v>349</v>
      </c>
      <c r="AI41" s="50">
        <f>+IF(AH41=CONTROLES!$C$50,CONTROLES!$D$50,CONTROLES!$D$51)</f>
        <v>15</v>
      </c>
      <c r="AJ41" s="182" t="s">
        <v>355</v>
      </c>
      <c r="AK41" s="182">
        <f>+IF(AJ41=CONTROLES!$C$52,CONTROLES!$D$52,CONTROLES!$D$53)</f>
        <v>15</v>
      </c>
      <c r="AL41" s="182" t="s">
        <v>358</v>
      </c>
      <c r="AM41" s="182">
        <f>+IF(AL41=CONTROLES!$C$54,CONTROLES!$D$54,CONTROLES!$D$55)</f>
        <v>15</v>
      </c>
      <c r="AN41" s="183" t="str">
        <f t="shared" si="2"/>
        <v>Preventivo</v>
      </c>
      <c r="AO41" s="183" t="str">
        <f>+IF(AN41=CONTROLES!$F$54,CONTROLES!$G$54,CONTROLES!$G$55)</f>
        <v>Prevenir</v>
      </c>
      <c r="AP41" s="182">
        <f>+IF(AO41=CONTROLES!$C$56,CONTROLES!$D$56,IF(AO41=CONTROLES!$C$57,CONTROLES!$D$57,CONTROLES!$D$58))</f>
        <v>15</v>
      </c>
      <c r="AQ41" s="182" t="s">
        <v>365</v>
      </c>
      <c r="AR41" s="182">
        <f>+IF(AQ41=CONTROLES!$C$59,CONTROLES!$D$59,CONTROLES!$D$60)</f>
        <v>15</v>
      </c>
      <c r="AS41" s="182" t="s">
        <v>368</v>
      </c>
      <c r="AT41" s="182">
        <f>+IF(AS41=CONTROLES!$C$61,CONTROLES!$D$61,CONTROLES!$D$62)</f>
        <v>15</v>
      </c>
      <c r="AU41" s="182" t="s">
        <v>371</v>
      </c>
      <c r="AV41" s="50">
        <f>+IF(AU41=CONTROLES!$C$63,CONTROLES!$D$63,IF(AU41=CONTROLES!$C$64,CONTROLES!$D$64,CONTROLES!$D$65))</f>
        <v>10</v>
      </c>
      <c r="AW41" s="50">
        <f t="shared" si="1"/>
        <v>100</v>
      </c>
      <c r="AX41" s="50" t="str">
        <f t="shared" si="3"/>
        <v>Fuerte</v>
      </c>
      <c r="AY41" s="254"/>
      <c r="AZ41" s="254"/>
      <c r="BA41" s="254"/>
      <c r="BB41" s="254"/>
      <c r="BC41" s="255"/>
      <c r="BD41" s="257"/>
      <c r="BE41" s="246"/>
      <c r="BF41" s="137" t="s">
        <v>547</v>
      </c>
      <c r="BG41" s="137" t="s">
        <v>543</v>
      </c>
      <c r="BH41" s="189" t="s">
        <v>320</v>
      </c>
      <c r="BI41" s="196">
        <v>44958</v>
      </c>
      <c r="BJ41" s="196">
        <v>45275</v>
      </c>
      <c r="BK41" s="137" t="s">
        <v>623</v>
      </c>
      <c r="BL41" s="137" t="s">
        <v>624</v>
      </c>
      <c r="BM41" s="190" t="s">
        <v>236</v>
      </c>
      <c r="BN41" s="244"/>
      <c r="BO41" s="131"/>
      <c r="BP41" s="137"/>
      <c r="BQ41" s="137"/>
      <c r="BR41" s="137"/>
      <c r="BS41" s="137"/>
      <c r="BT41" s="137"/>
      <c r="BU41" s="137"/>
      <c r="BV41" s="137"/>
      <c r="BW41" s="137"/>
      <c r="BX41" s="131"/>
      <c r="BY41" s="137"/>
      <c r="BZ41" s="137"/>
      <c r="CA41" s="137"/>
      <c r="CB41" s="137"/>
      <c r="CC41" s="137"/>
      <c r="CD41" s="137"/>
      <c r="CE41" s="137"/>
      <c r="CF41" s="137"/>
      <c r="CG41" s="131"/>
      <c r="CH41" s="137"/>
      <c r="CI41" s="137"/>
      <c r="CJ41" s="137"/>
      <c r="CK41" s="137"/>
      <c r="CL41" s="137"/>
      <c r="CM41" s="137"/>
      <c r="CN41" s="137"/>
      <c r="CO41" s="137"/>
      <c r="CP41" s="131"/>
      <c r="CQ41" s="137"/>
      <c r="CR41" s="137"/>
      <c r="CS41" s="137"/>
      <c r="CT41" s="137"/>
      <c r="CU41" s="137"/>
      <c r="CV41" s="137"/>
      <c r="CW41" s="137"/>
      <c r="CX41" s="137"/>
      <c r="CY41" s="131"/>
      <c r="CZ41" s="137"/>
      <c r="DA41" s="137"/>
      <c r="DB41" s="137"/>
      <c r="DC41" s="137"/>
      <c r="DD41" s="137"/>
      <c r="DE41" s="137"/>
      <c r="DF41" s="137"/>
      <c r="DG41" s="137"/>
      <c r="DH41" s="131"/>
      <c r="DI41" s="137"/>
      <c r="DJ41" s="137"/>
      <c r="DK41" s="137"/>
      <c r="DL41" s="137"/>
      <c r="DM41" s="137"/>
      <c r="DN41" s="137"/>
      <c r="DO41" s="137"/>
      <c r="DP41" s="137"/>
      <c r="DQ41" s="131"/>
      <c r="DR41" s="137"/>
      <c r="DS41" s="137"/>
      <c r="DT41" s="137"/>
      <c r="DU41" s="137"/>
      <c r="DV41" s="137"/>
      <c r="DW41" s="137"/>
      <c r="DX41" s="137"/>
      <c r="DY41" s="137"/>
      <c r="DZ41" s="131"/>
      <c r="EA41" s="137"/>
      <c r="EB41" s="137"/>
      <c r="EC41" s="137"/>
      <c r="ED41" s="137"/>
      <c r="EE41" s="137"/>
      <c r="EF41" s="137"/>
      <c r="EG41" s="137"/>
      <c r="EH41" s="137"/>
      <c r="EI41" s="131"/>
      <c r="EJ41" s="137"/>
      <c r="EK41" s="137"/>
      <c r="EL41" s="137"/>
      <c r="EM41" s="137"/>
      <c r="EN41" s="137"/>
      <c r="EO41" s="137"/>
      <c r="EP41" s="137"/>
      <c r="EQ41" s="137"/>
      <c r="ER41" s="131"/>
      <c r="ES41" s="137"/>
      <c r="ET41" s="137"/>
      <c r="EU41" s="137"/>
      <c r="EV41" s="137"/>
      <c r="EW41" s="137"/>
      <c r="EX41" s="137"/>
      <c r="EY41" s="137"/>
      <c r="EZ41" s="137"/>
      <c r="FA41" s="131"/>
      <c r="FB41" s="137"/>
      <c r="FC41" s="137"/>
      <c r="FD41" s="137"/>
      <c r="FE41" s="137"/>
      <c r="FF41" s="137"/>
      <c r="FG41" s="137"/>
      <c r="FH41" s="137"/>
      <c r="FI41" s="137"/>
      <c r="FJ41" s="131"/>
      <c r="FK41" s="137"/>
      <c r="FL41" s="137"/>
      <c r="FM41" s="137"/>
      <c r="FN41" s="137"/>
      <c r="FO41" s="137"/>
      <c r="FP41" s="137"/>
      <c r="FQ41" s="137"/>
      <c r="FR41" s="137"/>
      <c r="FS41" s="137"/>
      <c r="FT41" s="131"/>
      <c r="FU41" s="134"/>
      <c r="FV41" s="134"/>
      <c r="FW41" s="134"/>
      <c r="FX41" s="135"/>
      <c r="FY41" s="134"/>
      <c r="FZ41" s="137"/>
      <c r="GA41" s="137"/>
      <c r="GB41" s="134"/>
      <c r="GC41" s="134"/>
      <c r="GD41" s="134"/>
      <c r="GE41" s="134"/>
      <c r="GF41" s="134"/>
      <c r="GG41" s="131"/>
      <c r="GH41" s="134"/>
      <c r="GI41" s="134"/>
      <c r="GJ41" s="134"/>
      <c r="GK41" s="135"/>
      <c r="GL41" s="134"/>
      <c r="GM41" s="137"/>
      <c r="GN41" s="137"/>
      <c r="GO41" s="134"/>
      <c r="GP41" s="134"/>
      <c r="GQ41" s="134"/>
      <c r="GR41" s="134"/>
      <c r="GS41" s="134"/>
      <c r="GT41" s="131"/>
      <c r="GU41" s="134"/>
      <c r="GV41" s="134"/>
      <c r="GW41" s="134"/>
      <c r="GX41" s="135"/>
      <c r="GY41" s="134"/>
      <c r="GZ41" s="137"/>
      <c r="HA41" s="137"/>
      <c r="HB41" s="134"/>
      <c r="HC41" s="134"/>
      <c r="HD41" s="134"/>
      <c r="HE41" s="134"/>
    </row>
    <row r="42" spans="1:213" ht="117.75" customHeight="1" x14ac:dyDescent="0.2">
      <c r="A42" s="274"/>
      <c r="B42" s="277"/>
      <c r="C42" s="280"/>
      <c r="D42" s="280"/>
      <c r="E42" s="277"/>
      <c r="F42" s="291"/>
      <c r="G42" s="291"/>
      <c r="H42" s="348"/>
      <c r="I42" s="277"/>
      <c r="J42" s="282"/>
      <c r="K42" s="259"/>
      <c r="L42" s="262"/>
      <c r="M42" s="265"/>
      <c r="N42" s="259"/>
      <c r="O42" s="268"/>
      <c r="P42" s="268"/>
      <c r="Q42" s="271"/>
      <c r="R42" s="173">
        <v>3</v>
      </c>
      <c r="S42" s="174" t="s">
        <v>489</v>
      </c>
      <c r="T42" s="203" t="str">
        <f>VLOOKUP(U42,FORMULAS!$A$15:$B$18,2,0)</f>
        <v>Probabilidad</v>
      </c>
      <c r="U42" s="54" t="s">
        <v>13</v>
      </c>
      <c r="V42" s="55">
        <f>+IF(U42='Tabla Valoración controles'!$D$4,'Tabla Valoración controles'!$F$4,IF('208-PLA-Ft-78 Mapa Gestión'!U42='Tabla Valoración controles'!$D$5,'Tabla Valoración controles'!$F$5,IF(U42=FORMULAS!$A$10,0,'Tabla Valoración controles'!$F$6)))</f>
        <v>0.25</v>
      </c>
      <c r="W42" s="54" t="s">
        <v>8</v>
      </c>
      <c r="X42" s="56">
        <f>+IF(W42='Tabla Valoración controles'!$D$7,'Tabla Valoración controles'!$F$7,IF(U42=FORMULAS!$A$10,0,'Tabla Valoración controles'!$F$8))</f>
        <v>0.15</v>
      </c>
      <c r="Y42" s="54" t="s">
        <v>18</v>
      </c>
      <c r="Z42" s="55">
        <f>+IF(Y42='Tabla Valoración controles'!$D$9,'Tabla Valoración controles'!$F$9,IF(U42=FORMULAS!$A$10,0,'Tabla Valoración controles'!$F$10))</f>
        <v>0</v>
      </c>
      <c r="AA42" s="54" t="s">
        <v>21</v>
      </c>
      <c r="AB42" s="55">
        <f>+IF(AA42='Tabla Valoración controles'!$D$9,'Tabla Valoración controles'!$F$9,IF(W42=FORMULAS!$A$10,0,'Tabla Valoración controles'!$F$10))</f>
        <v>0</v>
      </c>
      <c r="AC42" s="54" t="s">
        <v>100</v>
      </c>
      <c r="AD42" s="55">
        <f>+IF(AC42='Tabla Valoración controles'!$D$13,'Tabla Valoración controles'!$F$13,'Tabla Valoración controles'!$F$14)</f>
        <v>0</v>
      </c>
      <c r="AE42" s="99">
        <f t="shared" si="0"/>
        <v>0.4</v>
      </c>
      <c r="AF42" s="99">
        <f t="shared" ref="AF42:AF45" si="26">+AF41*AE42</f>
        <v>8.9600000000000013E-2</v>
      </c>
      <c r="AG42" s="99">
        <f t="shared" si="15"/>
        <v>0.24640000000000001</v>
      </c>
      <c r="AH42" s="54" t="s">
        <v>349</v>
      </c>
      <c r="AI42" s="50">
        <f>+IF(AH42=CONTROLES!$C$50,CONTROLES!$D$50,CONTROLES!$D$51)</f>
        <v>15</v>
      </c>
      <c r="AJ42" s="182" t="s">
        <v>355</v>
      </c>
      <c r="AK42" s="182">
        <f>+IF(AJ42=CONTROLES!$C$52,CONTROLES!$D$52,CONTROLES!$D$53)</f>
        <v>15</v>
      </c>
      <c r="AL42" s="182" t="s">
        <v>358</v>
      </c>
      <c r="AM42" s="182">
        <f>+IF(AL42=CONTROLES!$C$54,CONTROLES!$D$54,CONTROLES!$D$55)</f>
        <v>15</v>
      </c>
      <c r="AN42" s="183" t="str">
        <f t="shared" si="2"/>
        <v>Preventivo</v>
      </c>
      <c r="AO42" s="183" t="str">
        <f>+IF(AN42=CONTROLES!$F$54,CONTROLES!$G$54,CONTROLES!$G$55)</f>
        <v>Prevenir</v>
      </c>
      <c r="AP42" s="182">
        <f>+IF(AO42=CONTROLES!$C$56,CONTROLES!$D$56,IF(AO42=CONTROLES!$C$57,CONTROLES!$D$57,CONTROLES!$D$58))</f>
        <v>15</v>
      </c>
      <c r="AQ42" s="182" t="s">
        <v>365</v>
      </c>
      <c r="AR42" s="182">
        <f>+IF(AQ42=CONTROLES!$C$59,CONTROLES!$D$59,CONTROLES!$D$60)</f>
        <v>15</v>
      </c>
      <c r="AS42" s="182" t="s">
        <v>368</v>
      </c>
      <c r="AT42" s="182">
        <f>+IF(AS42=CONTROLES!$C$61,CONTROLES!$D$61,CONTROLES!$D$62)</f>
        <v>15</v>
      </c>
      <c r="AU42" s="182" t="s">
        <v>371</v>
      </c>
      <c r="AV42" s="50">
        <f>+IF(AU42=CONTROLES!$C$63,CONTROLES!$D$63,IF(AU42=CONTROLES!$C$64,CONTROLES!$D$64,CONTROLES!$D$65))</f>
        <v>10</v>
      </c>
      <c r="AW42" s="50">
        <f t="shared" si="1"/>
        <v>100</v>
      </c>
      <c r="AX42" s="50" t="str">
        <f t="shared" si="3"/>
        <v>Fuerte</v>
      </c>
      <c r="AY42" s="254"/>
      <c r="AZ42" s="254"/>
      <c r="BA42" s="254"/>
      <c r="BB42" s="254"/>
      <c r="BC42" s="255"/>
      <c r="BD42" s="257"/>
      <c r="BE42" s="246"/>
      <c r="BF42" s="137" t="s">
        <v>548</v>
      </c>
      <c r="BG42" s="137" t="s">
        <v>543</v>
      </c>
      <c r="BH42" s="189" t="s">
        <v>320</v>
      </c>
      <c r="BI42" s="139">
        <v>44958</v>
      </c>
      <c r="BJ42" s="139">
        <v>45275</v>
      </c>
      <c r="BK42" s="137" t="s">
        <v>625</v>
      </c>
      <c r="BL42" s="137" t="s">
        <v>624</v>
      </c>
      <c r="BM42" s="190" t="s">
        <v>236</v>
      </c>
      <c r="BN42" s="244"/>
      <c r="BO42" s="131"/>
      <c r="BP42" s="137"/>
      <c r="BQ42" s="137"/>
      <c r="BR42" s="137"/>
      <c r="BS42" s="137"/>
      <c r="BT42" s="137"/>
      <c r="BU42" s="137"/>
      <c r="BV42" s="137"/>
      <c r="BW42" s="137"/>
      <c r="BX42" s="131"/>
      <c r="BY42" s="137"/>
      <c r="BZ42" s="137"/>
      <c r="CA42" s="137"/>
      <c r="CB42" s="137"/>
      <c r="CC42" s="137"/>
      <c r="CD42" s="137"/>
      <c r="CE42" s="137"/>
      <c r="CF42" s="137"/>
      <c r="CG42" s="131"/>
      <c r="CH42" s="137"/>
      <c r="CI42" s="137"/>
      <c r="CJ42" s="137"/>
      <c r="CK42" s="137"/>
      <c r="CL42" s="137"/>
      <c r="CM42" s="137"/>
      <c r="CN42" s="137"/>
      <c r="CO42" s="137"/>
      <c r="CP42" s="131"/>
      <c r="CQ42" s="137"/>
      <c r="CR42" s="137"/>
      <c r="CS42" s="137"/>
      <c r="CT42" s="137"/>
      <c r="CU42" s="137"/>
      <c r="CV42" s="137"/>
      <c r="CW42" s="137"/>
      <c r="CX42" s="137"/>
      <c r="CY42" s="131"/>
      <c r="CZ42" s="137"/>
      <c r="DA42" s="137"/>
      <c r="DB42" s="137"/>
      <c r="DC42" s="137"/>
      <c r="DD42" s="137"/>
      <c r="DE42" s="137"/>
      <c r="DF42" s="137"/>
      <c r="DG42" s="137"/>
      <c r="DH42" s="131"/>
      <c r="DI42" s="137"/>
      <c r="DJ42" s="137"/>
      <c r="DK42" s="137"/>
      <c r="DL42" s="137"/>
      <c r="DM42" s="137"/>
      <c r="DN42" s="137"/>
      <c r="DO42" s="137"/>
      <c r="DP42" s="137"/>
      <c r="DQ42" s="131"/>
      <c r="DR42" s="137"/>
      <c r="DS42" s="137"/>
      <c r="DT42" s="137"/>
      <c r="DU42" s="137"/>
      <c r="DV42" s="137"/>
      <c r="DW42" s="137"/>
      <c r="DX42" s="137"/>
      <c r="DY42" s="137"/>
      <c r="DZ42" s="131"/>
      <c r="EA42" s="137"/>
      <c r="EB42" s="137"/>
      <c r="EC42" s="137"/>
      <c r="ED42" s="137"/>
      <c r="EE42" s="137"/>
      <c r="EF42" s="137"/>
      <c r="EG42" s="137"/>
      <c r="EH42" s="137"/>
      <c r="EI42" s="131"/>
      <c r="EJ42" s="137"/>
      <c r="EK42" s="137"/>
      <c r="EL42" s="137"/>
      <c r="EM42" s="137"/>
      <c r="EN42" s="137"/>
      <c r="EO42" s="137"/>
      <c r="EP42" s="137"/>
      <c r="EQ42" s="137"/>
      <c r="ER42" s="131"/>
      <c r="ES42" s="137"/>
      <c r="ET42" s="137"/>
      <c r="EU42" s="137"/>
      <c r="EV42" s="137"/>
      <c r="EW42" s="137"/>
      <c r="EX42" s="137"/>
      <c r="EY42" s="137"/>
      <c r="EZ42" s="137"/>
      <c r="FA42" s="131"/>
      <c r="FB42" s="137"/>
      <c r="FC42" s="137"/>
      <c r="FD42" s="137"/>
      <c r="FE42" s="137"/>
      <c r="FF42" s="137"/>
      <c r="FG42" s="137"/>
      <c r="FH42" s="137"/>
      <c r="FI42" s="137"/>
      <c r="FJ42" s="131"/>
      <c r="FK42" s="137"/>
      <c r="FL42" s="137"/>
      <c r="FM42" s="137"/>
      <c r="FN42" s="137"/>
      <c r="FO42" s="137"/>
      <c r="FP42" s="137"/>
      <c r="FQ42" s="137"/>
      <c r="FR42" s="137"/>
      <c r="FS42" s="137"/>
      <c r="FT42" s="131"/>
      <c r="FU42" s="134"/>
      <c r="FV42" s="134"/>
      <c r="FW42" s="134"/>
      <c r="FX42" s="135"/>
      <c r="FY42" s="134"/>
      <c r="FZ42" s="137"/>
      <c r="GA42" s="137"/>
      <c r="GB42" s="134"/>
      <c r="GC42" s="134"/>
      <c r="GD42" s="134"/>
      <c r="GE42" s="134"/>
      <c r="GF42" s="134"/>
      <c r="GG42" s="131"/>
      <c r="GH42" s="134"/>
      <c r="GI42" s="134"/>
      <c r="GJ42" s="134"/>
      <c r="GK42" s="135"/>
      <c r="GL42" s="134"/>
      <c r="GM42" s="137"/>
      <c r="GN42" s="137"/>
      <c r="GO42" s="134"/>
      <c r="GP42" s="134"/>
      <c r="GQ42" s="134"/>
      <c r="GR42" s="134"/>
      <c r="GS42" s="134"/>
      <c r="GT42" s="131"/>
      <c r="GU42" s="134"/>
      <c r="GV42" s="134"/>
      <c r="GW42" s="134"/>
      <c r="GX42" s="135"/>
      <c r="GY42" s="134"/>
      <c r="GZ42" s="137"/>
      <c r="HA42" s="137"/>
      <c r="HB42" s="134"/>
      <c r="HC42" s="134"/>
      <c r="HD42" s="134"/>
      <c r="HE42" s="134"/>
    </row>
    <row r="43" spans="1:213" ht="57" x14ac:dyDescent="0.2">
      <c r="A43" s="274"/>
      <c r="B43" s="277"/>
      <c r="C43" s="280"/>
      <c r="D43" s="280"/>
      <c r="E43" s="277"/>
      <c r="F43" s="291"/>
      <c r="G43" s="291"/>
      <c r="H43" s="348"/>
      <c r="I43" s="277"/>
      <c r="J43" s="282"/>
      <c r="K43" s="259"/>
      <c r="L43" s="262"/>
      <c r="M43" s="265"/>
      <c r="N43" s="259"/>
      <c r="O43" s="268"/>
      <c r="P43" s="268"/>
      <c r="Q43" s="271"/>
      <c r="R43" s="173"/>
      <c r="S43" s="174"/>
      <c r="T43" s="203">
        <f>VLOOKUP(U43,FORMULAS!$A$15:$B$18,2,0)</f>
        <v>0</v>
      </c>
      <c r="U43" s="54" t="s">
        <v>157</v>
      </c>
      <c r="V43" s="55">
        <f>+IF(U43='Tabla Valoración controles'!$D$4,'Tabla Valoración controles'!$F$4,IF('208-PLA-Ft-78 Mapa Gestión'!U43='Tabla Valoración controles'!$D$5,'Tabla Valoración controles'!$F$5,IF(U43=FORMULAS!$A$10,0,'Tabla Valoración controles'!$F$6)))</f>
        <v>0</v>
      </c>
      <c r="W43" s="54"/>
      <c r="X43" s="56">
        <f>+IF(W43='Tabla Valoración controles'!$D$7,'Tabla Valoración controles'!$F$7,IF(U43=FORMULAS!$A$10,0,'Tabla Valoración controles'!$F$8))</f>
        <v>0</v>
      </c>
      <c r="Y43" s="54"/>
      <c r="Z43" s="55">
        <f>+IF(Y43='Tabla Valoración controles'!$D$9,'Tabla Valoración controles'!$F$9,IF(U43=FORMULAS!$A$10,0,'Tabla Valoración controles'!$F$10))</f>
        <v>0</v>
      </c>
      <c r="AA43" s="54"/>
      <c r="AB43" s="55">
        <f>+IF(AA43='Tabla Valoración controles'!$D$9,'Tabla Valoración controles'!$F$9,IF(W43=FORMULAS!$A$10,0,'Tabla Valoración controles'!$F$10))</f>
        <v>0</v>
      </c>
      <c r="AC43" s="54"/>
      <c r="AD43" s="55">
        <f>+IF(AC43='Tabla Valoración controles'!$D$13,'Tabla Valoración controles'!$F$13,'Tabla Valoración controles'!$F$14)</f>
        <v>0</v>
      </c>
      <c r="AE43" s="99">
        <f t="shared" si="0"/>
        <v>0</v>
      </c>
      <c r="AF43" s="99">
        <f t="shared" si="26"/>
        <v>0</v>
      </c>
      <c r="AG43" s="99">
        <f t="shared" si="15"/>
        <v>0.24640000000000001</v>
      </c>
      <c r="AH43" s="54"/>
      <c r="AI43" s="50">
        <f>+IF(AH43=CONTROLES!$C$50,CONTROLES!$D$50,CONTROLES!$D$51)</f>
        <v>0</v>
      </c>
      <c r="AJ43" s="182"/>
      <c r="AK43" s="182">
        <f>+IF(AJ43=CONTROLES!$C$52,CONTROLES!$D$52,CONTROLES!$D$53)</f>
        <v>0</v>
      </c>
      <c r="AL43" s="182"/>
      <c r="AM43" s="182">
        <f>+IF(AL43=CONTROLES!$C$54,CONTROLES!$D$54,CONTROLES!$D$55)</f>
        <v>0</v>
      </c>
      <c r="AN43" s="183" t="str">
        <f t="shared" si="2"/>
        <v>Tipo Control</v>
      </c>
      <c r="AO43" s="183" t="str">
        <f>+IF(AN43=CONTROLES!$F$54,CONTROLES!$G$54,CONTROLES!$G$55)</f>
        <v>Detectar</v>
      </c>
      <c r="AP43" s="182">
        <f>+IF(AO43=CONTROLES!$C$56,CONTROLES!$D$56,IF(AO43=CONTROLES!$C$57,CONTROLES!$D$57,CONTROLES!$D$58))</f>
        <v>10</v>
      </c>
      <c r="AQ43" s="182"/>
      <c r="AR43" s="182">
        <f>+IF(AQ43=CONTROLES!$C$59,CONTROLES!$D$59,CONTROLES!$D$60)</f>
        <v>0</v>
      </c>
      <c r="AS43" s="182"/>
      <c r="AT43" s="182">
        <f>+IF(AS43=CONTROLES!$C$61,CONTROLES!$D$61,CONTROLES!$D$62)</f>
        <v>0</v>
      </c>
      <c r="AU43" s="182"/>
      <c r="AV43" s="50">
        <f>+IF(AU43=CONTROLES!$C$63,CONTROLES!$D$63,IF(AU43=CONTROLES!$C$64,CONTROLES!$D$64,CONTROLES!$D$65))</f>
        <v>0</v>
      </c>
      <c r="AW43" s="50">
        <f t="shared" si="1"/>
        <v>10</v>
      </c>
      <c r="AX43" s="50" t="str">
        <f t="shared" si="3"/>
        <v>Débil</v>
      </c>
      <c r="AY43" s="254"/>
      <c r="AZ43" s="254"/>
      <c r="BA43" s="254"/>
      <c r="BB43" s="254"/>
      <c r="BC43" s="255"/>
      <c r="BD43" s="257"/>
      <c r="BE43" s="246"/>
      <c r="BF43" s="137"/>
      <c r="BG43" s="137"/>
      <c r="BH43" s="189"/>
      <c r="BI43" s="139"/>
      <c r="BJ43" s="139"/>
      <c r="BK43" s="137"/>
      <c r="BL43" s="137"/>
      <c r="BM43" s="190" t="s">
        <v>234</v>
      </c>
      <c r="BN43" s="244"/>
      <c r="BO43" s="131"/>
      <c r="BP43" s="137"/>
      <c r="BQ43" s="137"/>
      <c r="BR43" s="137"/>
      <c r="BS43" s="135"/>
      <c r="BT43" s="135"/>
      <c r="BU43" s="135"/>
      <c r="BV43" s="135"/>
      <c r="BW43" s="135"/>
      <c r="BX43" s="131"/>
      <c r="BY43" s="137"/>
      <c r="BZ43" s="137"/>
      <c r="CA43" s="137"/>
      <c r="CB43" s="135"/>
      <c r="CC43" s="135"/>
      <c r="CD43" s="135"/>
      <c r="CE43" s="135"/>
      <c r="CF43" s="135"/>
      <c r="CG43" s="131"/>
      <c r="CH43" s="137"/>
      <c r="CI43" s="137"/>
      <c r="CJ43" s="137"/>
      <c r="CK43" s="135"/>
      <c r="CL43" s="135"/>
      <c r="CM43" s="135"/>
      <c r="CN43" s="135"/>
      <c r="CO43" s="135"/>
      <c r="CP43" s="131"/>
      <c r="CQ43" s="137"/>
      <c r="CR43" s="137"/>
      <c r="CS43" s="137"/>
      <c r="CT43" s="135"/>
      <c r="CU43" s="135"/>
      <c r="CV43" s="135"/>
      <c r="CW43" s="135"/>
      <c r="CX43" s="135"/>
      <c r="CY43" s="131"/>
      <c r="CZ43" s="137"/>
      <c r="DA43" s="137"/>
      <c r="DB43" s="137"/>
      <c r="DC43" s="135"/>
      <c r="DD43" s="135"/>
      <c r="DE43" s="135"/>
      <c r="DF43" s="135"/>
      <c r="DG43" s="135"/>
      <c r="DH43" s="131"/>
      <c r="DI43" s="137"/>
      <c r="DJ43" s="137"/>
      <c r="DK43" s="137"/>
      <c r="DL43" s="135"/>
      <c r="DM43" s="135"/>
      <c r="DN43" s="135"/>
      <c r="DO43" s="135"/>
      <c r="DP43" s="135"/>
      <c r="DQ43" s="131"/>
      <c r="DR43" s="137"/>
      <c r="DS43" s="137"/>
      <c r="DT43" s="137"/>
      <c r="DU43" s="135"/>
      <c r="DV43" s="135"/>
      <c r="DW43" s="135"/>
      <c r="DX43" s="135"/>
      <c r="DY43" s="135"/>
      <c r="DZ43" s="131"/>
      <c r="EA43" s="137"/>
      <c r="EB43" s="137"/>
      <c r="EC43" s="137"/>
      <c r="ED43" s="135"/>
      <c r="EE43" s="135"/>
      <c r="EF43" s="135"/>
      <c r="EG43" s="135"/>
      <c r="EH43" s="135"/>
      <c r="EI43" s="131"/>
      <c r="EJ43" s="137"/>
      <c r="EK43" s="137"/>
      <c r="EL43" s="137"/>
      <c r="EM43" s="135"/>
      <c r="EN43" s="135"/>
      <c r="EO43" s="135"/>
      <c r="EP43" s="135"/>
      <c r="EQ43" s="135"/>
      <c r="ER43" s="131"/>
      <c r="ES43" s="137"/>
      <c r="ET43" s="137"/>
      <c r="EU43" s="137"/>
      <c r="EV43" s="135"/>
      <c r="EW43" s="135"/>
      <c r="EX43" s="135"/>
      <c r="EY43" s="135"/>
      <c r="EZ43" s="135"/>
      <c r="FA43" s="131"/>
      <c r="FB43" s="137"/>
      <c r="FC43" s="137"/>
      <c r="FD43" s="137"/>
      <c r="FE43" s="135"/>
      <c r="FF43" s="135"/>
      <c r="FG43" s="135"/>
      <c r="FH43" s="135"/>
      <c r="FI43" s="135"/>
      <c r="FJ43" s="131"/>
      <c r="FK43" s="137"/>
      <c r="FL43" s="137"/>
      <c r="FM43" s="137"/>
      <c r="FN43" s="135"/>
      <c r="FO43" s="135"/>
      <c r="FP43" s="135"/>
      <c r="FQ43" s="135"/>
      <c r="FR43" s="135"/>
      <c r="FS43" s="135"/>
      <c r="FT43" s="131"/>
      <c r="FU43" s="134"/>
      <c r="FV43" s="134"/>
      <c r="FW43" s="134"/>
      <c r="FX43" s="135"/>
      <c r="FY43" s="134"/>
      <c r="FZ43" s="135"/>
      <c r="GA43" s="135"/>
      <c r="GB43" s="134"/>
      <c r="GC43" s="134"/>
      <c r="GD43" s="134"/>
      <c r="GE43" s="134"/>
      <c r="GF43" s="134"/>
      <c r="GG43" s="131"/>
      <c r="GH43" s="134"/>
      <c r="GI43" s="134"/>
      <c r="GJ43" s="134"/>
      <c r="GK43" s="135"/>
      <c r="GL43" s="134"/>
      <c r="GM43" s="135"/>
      <c r="GN43" s="135"/>
      <c r="GO43" s="134"/>
      <c r="GP43" s="134"/>
      <c r="GQ43" s="134"/>
      <c r="GR43" s="134"/>
      <c r="GS43" s="134"/>
      <c r="GT43" s="131"/>
      <c r="GU43" s="134"/>
      <c r="GV43" s="134"/>
      <c r="GW43" s="134"/>
      <c r="GX43" s="135"/>
      <c r="GY43" s="134"/>
      <c r="GZ43" s="135"/>
      <c r="HA43" s="135"/>
      <c r="HB43" s="134"/>
      <c r="HC43" s="134"/>
      <c r="HD43" s="134"/>
      <c r="HE43" s="134"/>
    </row>
    <row r="44" spans="1:213" ht="57" x14ac:dyDescent="0.2">
      <c r="A44" s="274"/>
      <c r="B44" s="277"/>
      <c r="C44" s="280"/>
      <c r="D44" s="280"/>
      <c r="E44" s="277"/>
      <c r="F44" s="291"/>
      <c r="G44" s="291"/>
      <c r="H44" s="348"/>
      <c r="I44" s="277"/>
      <c r="J44" s="282"/>
      <c r="K44" s="259"/>
      <c r="L44" s="262"/>
      <c r="M44" s="265"/>
      <c r="N44" s="259"/>
      <c r="O44" s="268"/>
      <c r="P44" s="268"/>
      <c r="Q44" s="271"/>
      <c r="R44" s="173"/>
      <c r="S44" s="174"/>
      <c r="T44" s="203">
        <f>VLOOKUP(U44,FORMULAS!$A$15:$B$18,2,0)</f>
        <v>0</v>
      </c>
      <c r="U44" s="54" t="s">
        <v>157</v>
      </c>
      <c r="V44" s="55">
        <f>+IF(U44='Tabla Valoración controles'!$D$4,'Tabla Valoración controles'!$F$4,IF('208-PLA-Ft-78 Mapa Gestión'!U44='Tabla Valoración controles'!$D$5,'Tabla Valoración controles'!$F$5,IF(U44=FORMULAS!$A$10,0,'Tabla Valoración controles'!$F$6)))</f>
        <v>0</v>
      </c>
      <c r="W44" s="54"/>
      <c r="X44" s="56">
        <f>+IF(W44='Tabla Valoración controles'!$D$7,'Tabla Valoración controles'!$F$7,IF(U44=FORMULAS!$A$10,0,'Tabla Valoración controles'!$F$8))</f>
        <v>0</v>
      </c>
      <c r="Y44" s="54"/>
      <c r="Z44" s="55">
        <f>+IF(Y44='Tabla Valoración controles'!$D$9,'Tabla Valoración controles'!$F$9,IF(U44=FORMULAS!$A$10,0,'Tabla Valoración controles'!$F$10))</f>
        <v>0</v>
      </c>
      <c r="AA44" s="54"/>
      <c r="AB44" s="55">
        <f>+IF(AA44='Tabla Valoración controles'!$D$9,'Tabla Valoración controles'!$F$9,IF(W44=FORMULAS!$A$10,0,'Tabla Valoración controles'!$F$10))</f>
        <v>0</v>
      </c>
      <c r="AC44" s="54"/>
      <c r="AD44" s="55">
        <f>+IF(AC44='Tabla Valoración controles'!$D$13,'Tabla Valoración controles'!$F$13,'Tabla Valoración controles'!$F$14)</f>
        <v>0</v>
      </c>
      <c r="AE44" s="99">
        <f t="shared" si="0"/>
        <v>0</v>
      </c>
      <c r="AF44" s="99">
        <f t="shared" si="26"/>
        <v>0</v>
      </c>
      <c r="AG44" s="99">
        <f t="shared" si="15"/>
        <v>0.24640000000000001</v>
      </c>
      <c r="AH44" s="54"/>
      <c r="AI44" s="50">
        <f>+IF(AH44=CONTROLES!$C$50,CONTROLES!$D$50,CONTROLES!$D$51)</f>
        <v>0</v>
      </c>
      <c r="AJ44" s="182"/>
      <c r="AK44" s="182">
        <f>+IF(AJ44=CONTROLES!$C$52,CONTROLES!$D$52,CONTROLES!$D$53)</f>
        <v>0</v>
      </c>
      <c r="AL44" s="182"/>
      <c r="AM44" s="182">
        <f>+IF(AL44=CONTROLES!$C$54,CONTROLES!$D$54,CONTROLES!$D$55)</f>
        <v>0</v>
      </c>
      <c r="AN44" s="183" t="str">
        <f t="shared" si="2"/>
        <v>Tipo Control</v>
      </c>
      <c r="AO44" s="183" t="str">
        <f>+IF(AN44=CONTROLES!$F$54,CONTROLES!$G$54,CONTROLES!$G$55)</f>
        <v>Detectar</v>
      </c>
      <c r="AP44" s="182">
        <f>+IF(AO44=CONTROLES!$C$56,CONTROLES!$D$56,IF(AO44=CONTROLES!$C$57,CONTROLES!$D$57,CONTROLES!$D$58))</f>
        <v>10</v>
      </c>
      <c r="AQ44" s="182"/>
      <c r="AR44" s="182">
        <f>+IF(AQ44=CONTROLES!$C$59,CONTROLES!$D$59,CONTROLES!$D$60)</f>
        <v>0</v>
      </c>
      <c r="AS44" s="182"/>
      <c r="AT44" s="182">
        <f>+IF(AS44=CONTROLES!$C$61,CONTROLES!$D$61,CONTROLES!$D$62)</f>
        <v>0</v>
      </c>
      <c r="AU44" s="182"/>
      <c r="AV44" s="50">
        <f>+IF(AU44=CONTROLES!$C$63,CONTROLES!$D$63,IF(AU44=CONTROLES!$C$64,CONTROLES!$D$64,CONTROLES!$D$65))</f>
        <v>0</v>
      </c>
      <c r="AW44" s="50">
        <f t="shared" si="1"/>
        <v>10</v>
      </c>
      <c r="AX44" s="50" t="str">
        <f t="shared" si="3"/>
        <v>Débil</v>
      </c>
      <c r="AY44" s="254"/>
      <c r="AZ44" s="254"/>
      <c r="BA44" s="254"/>
      <c r="BB44" s="254"/>
      <c r="BC44" s="255"/>
      <c r="BD44" s="257"/>
      <c r="BE44" s="246"/>
      <c r="BF44" s="137"/>
      <c r="BG44" s="137"/>
      <c r="BH44" s="189"/>
      <c r="BI44" s="197"/>
      <c r="BJ44" s="197"/>
      <c r="BK44" s="137"/>
      <c r="BL44" s="137"/>
      <c r="BM44" s="190" t="s">
        <v>234</v>
      </c>
      <c r="BN44" s="244"/>
      <c r="BO44" s="131"/>
      <c r="BP44" s="137"/>
      <c r="BQ44" s="137"/>
      <c r="BR44" s="137"/>
      <c r="BS44" s="135"/>
      <c r="BT44" s="135"/>
      <c r="BU44" s="135"/>
      <c r="BV44" s="135"/>
      <c r="BW44" s="135"/>
      <c r="BX44" s="131"/>
      <c r="BY44" s="137"/>
      <c r="BZ44" s="137"/>
      <c r="CA44" s="137"/>
      <c r="CB44" s="135"/>
      <c r="CC44" s="135"/>
      <c r="CD44" s="135"/>
      <c r="CE44" s="135"/>
      <c r="CF44" s="135"/>
      <c r="CG44" s="131"/>
      <c r="CH44" s="137"/>
      <c r="CI44" s="137"/>
      <c r="CJ44" s="137"/>
      <c r="CK44" s="135"/>
      <c r="CL44" s="135"/>
      <c r="CM44" s="135"/>
      <c r="CN44" s="135"/>
      <c r="CO44" s="135"/>
      <c r="CP44" s="131"/>
      <c r="CQ44" s="137"/>
      <c r="CR44" s="137"/>
      <c r="CS44" s="137"/>
      <c r="CT44" s="135"/>
      <c r="CU44" s="135"/>
      <c r="CV44" s="135"/>
      <c r="CW44" s="135"/>
      <c r="CX44" s="135"/>
      <c r="CY44" s="131"/>
      <c r="CZ44" s="137"/>
      <c r="DA44" s="137"/>
      <c r="DB44" s="137"/>
      <c r="DC44" s="135"/>
      <c r="DD44" s="135"/>
      <c r="DE44" s="135"/>
      <c r="DF44" s="135"/>
      <c r="DG44" s="135"/>
      <c r="DH44" s="131"/>
      <c r="DI44" s="137"/>
      <c r="DJ44" s="137"/>
      <c r="DK44" s="137"/>
      <c r="DL44" s="135"/>
      <c r="DM44" s="135"/>
      <c r="DN44" s="135"/>
      <c r="DO44" s="135"/>
      <c r="DP44" s="135"/>
      <c r="DQ44" s="131"/>
      <c r="DR44" s="137"/>
      <c r="DS44" s="137"/>
      <c r="DT44" s="137"/>
      <c r="DU44" s="135"/>
      <c r="DV44" s="135"/>
      <c r="DW44" s="135"/>
      <c r="DX44" s="135"/>
      <c r="DY44" s="135"/>
      <c r="DZ44" s="131"/>
      <c r="EA44" s="137"/>
      <c r="EB44" s="137"/>
      <c r="EC44" s="137"/>
      <c r="ED44" s="135"/>
      <c r="EE44" s="135"/>
      <c r="EF44" s="135"/>
      <c r="EG44" s="135"/>
      <c r="EH44" s="135"/>
      <c r="EI44" s="131"/>
      <c r="EJ44" s="137"/>
      <c r="EK44" s="137"/>
      <c r="EL44" s="137"/>
      <c r="EM44" s="135"/>
      <c r="EN44" s="135"/>
      <c r="EO44" s="135"/>
      <c r="EP44" s="135"/>
      <c r="EQ44" s="135"/>
      <c r="ER44" s="131"/>
      <c r="ES44" s="137"/>
      <c r="ET44" s="137"/>
      <c r="EU44" s="137"/>
      <c r="EV44" s="135"/>
      <c r="EW44" s="135"/>
      <c r="EX44" s="135"/>
      <c r="EY44" s="135"/>
      <c r="EZ44" s="135"/>
      <c r="FA44" s="131"/>
      <c r="FB44" s="137"/>
      <c r="FC44" s="137"/>
      <c r="FD44" s="137"/>
      <c r="FE44" s="135"/>
      <c r="FF44" s="135"/>
      <c r="FG44" s="135"/>
      <c r="FH44" s="135"/>
      <c r="FI44" s="135"/>
      <c r="FJ44" s="131"/>
      <c r="FK44" s="137"/>
      <c r="FL44" s="137"/>
      <c r="FM44" s="137"/>
      <c r="FN44" s="135"/>
      <c r="FO44" s="135"/>
      <c r="FP44" s="135"/>
      <c r="FQ44" s="135"/>
      <c r="FR44" s="135"/>
      <c r="FS44" s="135"/>
      <c r="FT44" s="131"/>
      <c r="FU44" s="134"/>
      <c r="FV44" s="134"/>
      <c r="FW44" s="134"/>
      <c r="FX44" s="135"/>
      <c r="FY44" s="134"/>
      <c r="FZ44" s="135"/>
      <c r="GA44" s="135"/>
      <c r="GB44" s="134"/>
      <c r="GC44" s="134"/>
      <c r="GD44" s="134"/>
      <c r="GE44" s="134"/>
      <c r="GF44" s="134"/>
      <c r="GG44" s="131"/>
      <c r="GH44" s="134"/>
      <c r="GI44" s="134"/>
      <c r="GJ44" s="134"/>
      <c r="GK44" s="135"/>
      <c r="GL44" s="134"/>
      <c r="GM44" s="135"/>
      <c r="GN44" s="135"/>
      <c r="GO44" s="134"/>
      <c r="GP44" s="134"/>
      <c r="GQ44" s="134"/>
      <c r="GR44" s="134"/>
      <c r="GS44" s="134"/>
      <c r="GT44" s="131"/>
      <c r="GU44" s="134"/>
      <c r="GV44" s="134"/>
      <c r="GW44" s="134"/>
      <c r="GX44" s="135"/>
      <c r="GY44" s="134"/>
      <c r="GZ44" s="135"/>
      <c r="HA44" s="135"/>
      <c r="HB44" s="134"/>
      <c r="HC44" s="134"/>
      <c r="HD44" s="134"/>
      <c r="HE44" s="134"/>
    </row>
    <row r="45" spans="1:213" ht="57" x14ac:dyDescent="0.2">
      <c r="A45" s="275"/>
      <c r="B45" s="278"/>
      <c r="C45" s="281"/>
      <c r="D45" s="281"/>
      <c r="E45" s="278"/>
      <c r="F45" s="291"/>
      <c r="G45" s="291"/>
      <c r="H45" s="348"/>
      <c r="I45" s="278"/>
      <c r="J45" s="282"/>
      <c r="K45" s="260"/>
      <c r="L45" s="263"/>
      <c r="M45" s="266"/>
      <c r="N45" s="260"/>
      <c r="O45" s="269"/>
      <c r="P45" s="269"/>
      <c r="Q45" s="272"/>
      <c r="R45" s="173"/>
      <c r="S45" s="174"/>
      <c r="T45" s="203">
        <f>VLOOKUP(U45,FORMULAS!$A$15:$B$18,2,0)</f>
        <v>0</v>
      </c>
      <c r="U45" s="54" t="s">
        <v>157</v>
      </c>
      <c r="V45" s="55">
        <f>+IF(U45='Tabla Valoración controles'!$D$4,'Tabla Valoración controles'!$F$4,IF('208-PLA-Ft-78 Mapa Gestión'!U45='Tabla Valoración controles'!$D$5,'Tabla Valoración controles'!$F$5,IF(U45=FORMULAS!$A$10,0,'Tabla Valoración controles'!$F$6)))</f>
        <v>0</v>
      </c>
      <c r="W45" s="54"/>
      <c r="X45" s="56">
        <f>+IF(W45='Tabla Valoración controles'!$D$7,'Tabla Valoración controles'!$F$7,IF(U45=FORMULAS!$A$10,0,'Tabla Valoración controles'!$F$8))</f>
        <v>0</v>
      </c>
      <c r="Y45" s="54"/>
      <c r="Z45" s="55">
        <f>+IF(Y45='Tabla Valoración controles'!$D$9,'Tabla Valoración controles'!$F$9,IF(U45=FORMULAS!$A$10,0,'Tabla Valoración controles'!$F$10))</f>
        <v>0</v>
      </c>
      <c r="AA45" s="54"/>
      <c r="AB45" s="55">
        <f>+IF(AA45='Tabla Valoración controles'!$D$9,'Tabla Valoración controles'!$F$9,IF(W45=FORMULAS!$A$10,0,'Tabla Valoración controles'!$F$10))</f>
        <v>0</v>
      </c>
      <c r="AC45" s="54"/>
      <c r="AD45" s="55">
        <f>+IF(AC45='Tabla Valoración controles'!$D$13,'Tabla Valoración controles'!$F$13,'Tabla Valoración controles'!$F$14)</f>
        <v>0</v>
      </c>
      <c r="AE45" s="99">
        <f t="shared" si="0"/>
        <v>0</v>
      </c>
      <c r="AF45" s="99">
        <f t="shared" si="26"/>
        <v>0</v>
      </c>
      <c r="AG45" s="99">
        <f t="shared" si="15"/>
        <v>0.24640000000000001</v>
      </c>
      <c r="AH45" s="54"/>
      <c r="AI45" s="50">
        <f>+IF(AH45=CONTROLES!$C$50,CONTROLES!$D$50,CONTROLES!$D$51)</f>
        <v>0</v>
      </c>
      <c r="AJ45" s="182"/>
      <c r="AK45" s="182">
        <f>+IF(AJ45=CONTROLES!$C$52,CONTROLES!$D$52,CONTROLES!$D$53)</f>
        <v>0</v>
      </c>
      <c r="AL45" s="182"/>
      <c r="AM45" s="182">
        <f>+IF(AL45=CONTROLES!$C$54,CONTROLES!$D$54,CONTROLES!$D$55)</f>
        <v>0</v>
      </c>
      <c r="AN45" s="183" t="str">
        <f t="shared" si="2"/>
        <v>Tipo Control</v>
      </c>
      <c r="AO45" s="183" t="str">
        <f>+IF(AN45=CONTROLES!$F$54,CONTROLES!$G$54,CONTROLES!$G$55)</f>
        <v>Detectar</v>
      </c>
      <c r="AP45" s="182">
        <f>+IF(AO45=CONTROLES!$C$56,CONTROLES!$D$56,IF(AO45=CONTROLES!$C$57,CONTROLES!$D$57,CONTROLES!$D$58))</f>
        <v>10</v>
      </c>
      <c r="AQ45" s="182"/>
      <c r="AR45" s="182">
        <f>+IF(AQ45=CONTROLES!$C$59,CONTROLES!$D$59,CONTROLES!$D$60)</f>
        <v>0</v>
      </c>
      <c r="AS45" s="182"/>
      <c r="AT45" s="182">
        <f>+IF(AS45=CONTROLES!$C$61,CONTROLES!$D$61,CONTROLES!$D$62)</f>
        <v>0</v>
      </c>
      <c r="AU45" s="182"/>
      <c r="AV45" s="50">
        <f>+IF(AU45=CONTROLES!$C$63,CONTROLES!$D$63,IF(AU45=CONTROLES!$C$64,CONTROLES!$D$64,CONTROLES!$D$65))</f>
        <v>0</v>
      </c>
      <c r="AW45" s="50">
        <f t="shared" si="1"/>
        <v>10</v>
      </c>
      <c r="AX45" s="50" t="str">
        <f t="shared" si="3"/>
        <v>Débil</v>
      </c>
      <c r="AY45" s="254"/>
      <c r="AZ45" s="254"/>
      <c r="BA45" s="254"/>
      <c r="BB45" s="254"/>
      <c r="BC45" s="255"/>
      <c r="BD45" s="292"/>
      <c r="BE45" s="247"/>
      <c r="BF45" s="137"/>
      <c r="BG45" s="137"/>
      <c r="BH45" s="189"/>
      <c r="BI45" s="139"/>
      <c r="BJ45" s="139"/>
      <c r="BK45" s="137"/>
      <c r="BL45" s="137"/>
      <c r="BM45" s="190" t="s">
        <v>234</v>
      </c>
      <c r="BN45" s="244"/>
      <c r="BO45" s="131"/>
      <c r="BP45" s="137"/>
      <c r="BQ45" s="137"/>
      <c r="BR45" s="137"/>
      <c r="BS45" s="135"/>
      <c r="BT45" s="135"/>
      <c r="BU45" s="135"/>
      <c r="BV45" s="135"/>
      <c r="BW45" s="135"/>
      <c r="BX45" s="131"/>
      <c r="BY45" s="137"/>
      <c r="BZ45" s="137"/>
      <c r="CA45" s="137"/>
      <c r="CB45" s="135"/>
      <c r="CC45" s="135"/>
      <c r="CD45" s="135"/>
      <c r="CE45" s="135"/>
      <c r="CF45" s="135"/>
      <c r="CG45" s="131"/>
      <c r="CH45" s="137"/>
      <c r="CI45" s="137"/>
      <c r="CJ45" s="137"/>
      <c r="CK45" s="135"/>
      <c r="CL45" s="135"/>
      <c r="CM45" s="135"/>
      <c r="CN45" s="135"/>
      <c r="CO45" s="135"/>
      <c r="CP45" s="131"/>
      <c r="CQ45" s="137"/>
      <c r="CR45" s="137"/>
      <c r="CS45" s="137"/>
      <c r="CT45" s="135"/>
      <c r="CU45" s="135"/>
      <c r="CV45" s="135"/>
      <c r="CW45" s="135"/>
      <c r="CX45" s="135"/>
      <c r="CY45" s="131"/>
      <c r="CZ45" s="137"/>
      <c r="DA45" s="137"/>
      <c r="DB45" s="137"/>
      <c r="DC45" s="135"/>
      <c r="DD45" s="135"/>
      <c r="DE45" s="135"/>
      <c r="DF45" s="135"/>
      <c r="DG45" s="135"/>
      <c r="DH45" s="131"/>
      <c r="DI45" s="137"/>
      <c r="DJ45" s="137"/>
      <c r="DK45" s="137"/>
      <c r="DL45" s="135"/>
      <c r="DM45" s="135"/>
      <c r="DN45" s="135"/>
      <c r="DO45" s="135"/>
      <c r="DP45" s="135"/>
      <c r="DQ45" s="131"/>
      <c r="DR45" s="137"/>
      <c r="DS45" s="137"/>
      <c r="DT45" s="137"/>
      <c r="DU45" s="135"/>
      <c r="DV45" s="135"/>
      <c r="DW45" s="135"/>
      <c r="DX45" s="135"/>
      <c r="DY45" s="135"/>
      <c r="DZ45" s="131"/>
      <c r="EA45" s="137"/>
      <c r="EB45" s="137"/>
      <c r="EC45" s="137"/>
      <c r="ED45" s="135"/>
      <c r="EE45" s="135"/>
      <c r="EF45" s="135"/>
      <c r="EG45" s="135"/>
      <c r="EH45" s="135"/>
      <c r="EI45" s="131"/>
      <c r="EJ45" s="137"/>
      <c r="EK45" s="137"/>
      <c r="EL45" s="137"/>
      <c r="EM45" s="135"/>
      <c r="EN45" s="135"/>
      <c r="EO45" s="135"/>
      <c r="EP45" s="135"/>
      <c r="EQ45" s="135"/>
      <c r="ER45" s="131"/>
      <c r="ES45" s="137"/>
      <c r="ET45" s="137"/>
      <c r="EU45" s="137"/>
      <c r="EV45" s="135"/>
      <c r="EW45" s="135"/>
      <c r="EX45" s="135"/>
      <c r="EY45" s="135"/>
      <c r="EZ45" s="135"/>
      <c r="FA45" s="131"/>
      <c r="FB45" s="137"/>
      <c r="FC45" s="137"/>
      <c r="FD45" s="137"/>
      <c r="FE45" s="135"/>
      <c r="FF45" s="135"/>
      <c r="FG45" s="135"/>
      <c r="FH45" s="135"/>
      <c r="FI45" s="135"/>
      <c r="FJ45" s="131"/>
      <c r="FK45" s="137"/>
      <c r="FL45" s="137"/>
      <c r="FM45" s="137"/>
      <c r="FN45" s="135"/>
      <c r="FO45" s="135"/>
      <c r="FP45" s="135"/>
      <c r="FQ45" s="135"/>
      <c r="FR45" s="135"/>
      <c r="FS45" s="135"/>
      <c r="FT45" s="131"/>
      <c r="FU45" s="134"/>
      <c r="FV45" s="134"/>
      <c r="FW45" s="134"/>
      <c r="FX45" s="135"/>
      <c r="FY45" s="134"/>
      <c r="FZ45" s="135"/>
      <c r="GA45" s="135"/>
      <c r="GB45" s="134"/>
      <c r="GC45" s="134"/>
      <c r="GD45" s="134"/>
      <c r="GE45" s="134"/>
      <c r="GF45" s="134"/>
      <c r="GG45" s="131"/>
      <c r="GH45" s="134"/>
      <c r="GI45" s="134"/>
      <c r="GJ45" s="134"/>
      <c r="GK45" s="135"/>
      <c r="GL45" s="134"/>
      <c r="GM45" s="135"/>
      <c r="GN45" s="135"/>
      <c r="GO45" s="134"/>
      <c r="GP45" s="134"/>
      <c r="GQ45" s="134"/>
      <c r="GR45" s="134"/>
      <c r="GS45" s="134"/>
      <c r="GT45" s="131"/>
      <c r="GU45" s="134"/>
      <c r="GV45" s="134"/>
      <c r="GW45" s="134"/>
      <c r="GX45" s="135"/>
      <c r="GY45" s="134"/>
      <c r="GZ45" s="135"/>
      <c r="HA45" s="135"/>
      <c r="HB45" s="134"/>
      <c r="HC45" s="134"/>
      <c r="HD45" s="134"/>
      <c r="HE45" s="134"/>
    </row>
    <row r="46" spans="1:213" ht="185.25" x14ac:dyDescent="0.2">
      <c r="A46" s="273">
        <v>7</v>
      </c>
      <c r="B46" s="276" t="s">
        <v>170</v>
      </c>
      <c r="C46" s="279" t="str">
        <f>VLOOKUP(B46,FORMULAS!$A$30:$B$52,2,0)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46" s="279" t="str">
        <f>VLOOKUP(B46,FORMULAS!$A$30:$C$46,3,0)</f>
        <v xml:space="preserve">Director Jurídico </v>
      </c>
      <c r="E46" s="276" t="s">
        <v>113</v>
      </c>
      <c r="F46" s="289" t="s">
        <v>398</v>
      </c>
      <c r="G46" s="289" t="s">
        <v>399</v>
      </c>
      <c r="H46" s="349" t="s">
        <v>765</v>
      </c>
      <c r="I46" s="276" t="s">
        <v>259</v>
      </c>
      <c r="J46" s="282">
        <v>12</v>
      </c>
      <c r="K46" s="258" t="str">
        <f>+IF(L46=FORMULAS!$N$2,FORMULAS!$O$2,IF('208-PLA-Ft-78 Mapa Gestión'!L46:L51=FORMULAS!$N$3,FORMULAS!$O$3,IF('208-PLA-Ft-78 Mapa Gestión'!L46:L51=FORMULAS!$N$4,FORMULAS!$O$4,IF('208-PLA-Ft-78 Mapa Gestión'!L46:L51=FORMULAS!$N$5,FORMULAS!$O$5,IF('208-PLA-Ft-78 Mapa Gestión'!L46:L51=FORMULAS!$N$6,FORMULAS!$O$6)))))</f>
        <v>Baja</v>
      </c>
      <c r="L46" s="261">
        <f>+IF(J46&lt;=FORMULAS!$M$2,FORMULAS!$N$2,IF('208-PLA-Ft-78 Mapa Gestión'!J46&lt;=FORMULAS!$M$3,FORMULAS!$N$3,IF('208-PLA-Ft-78 Mapa Gestión'!J46&lt;=FORMULAS!$M$4,FORMULAS!$N$4,IF('208-PLA-Ft-78 Mapa Gestión'!J46&lt;=FORMULAS!$M$5,FORMULAS!$N$5,FORMULAS!$N$6))))</f>
        <v>0.4</v>
      </c>
      <c r="M46" s="264" t="s">
        <v>88</v>
      </c>
      <c r="N46" s="258" t="str">
        <f>+IF(M46=FORMULAS!$H$2,FORMULAS!$I$2,IF('208-PLA-Ft-78 Mapa Gestión'!M46:M51=FORMULAS!$H$3,FORMULAS!$I$3,IF('208-PLA-Ft-78 Mapa Gestión'!M46:M51=FORMULAS!$H$4,FORMULAS!$I$4,IF('208-PLA-Ft-78 Mapa Gestión'!M46:M51=FORMULAS!$H$5,FORMULAS!$I$5,IF('208-PLA-Ft-78 Mapa Gestión'!M46:M51=FORMULAS!$H$6,FORMULAS!$I$6,IF('208-PLA-Ft-78 Mapa Gestión'!M46:M51=FORMULAS!$H$7,FORMULAS!$I$7,IF('208-PLA-Ft-78 Mapa Gestión'!M46:M51=FORMULAS!$H$8,FORMULAS!$I$8,IF('208-PLA-Ft-78 Mapa Gestión'!M46:M51=FORMULAS!$H$9,FORMULAS!$I$9,IF('208-PLA-Ft-78 Mapa Gestión'!M46:M51=FORMULAS!$H$10,FORMULAS!$I$10,IF('208-PLA-Ft-78 Mapa Gestión'!M46:M51=FORMULAS!$H$11,FORMULAS!$I$11))))))))))</f>
        <v>Leve</v>
      </c>
      <c r="O46" s="267">
        <f>VLOOKUP(N46,FORMULAS!$I$1:$J$6,2,0)</f>
        <v>0.2</v>
      </c>
      <c r="P46" s="267" t="str">
        <f t="shared" ref="P46" si="27">CONCATENATE(N46,K46)</f>
        <v>LeveBaja</v>
      </c>
      <c r="Q46" s="270" t="str">
        <f>VLOOKUP(P46,FORMULAS!$K$17:$L$42,2,0)</f>
        <v>Bajo</v>
      </c>
      <c r="R46" s="173">
        <v>1</v>
      </c>
      <c r="S46" s="174" t="s">
        <v>490</v>
      </c>
      <c r="T46" s="203" t="str">
        <f>VLOOKUP(U46,FORMULAS!$A$15:$B$18,2,0)</f>
        <v>Probabilidad</v>
      </c>
      <c r="U46" s="54" t="s">
        <v>13</v>
      </c>
      <c r="V46" s="55">
        <f>+IF(U46='Tabla Valoración controles'!$D$4,'Tabla Valoración controles'!$F$4,IF('208-PLA-Ft-78 Mapa Gestión'!U46='Tabla Valoración controles'!$D$5,'Tabla Valoración controles'!$F$5,IF(U46=FORMULAS!$A$10,0,'Tabla Valoración controles'!$F$6)))</f>
        <v>0.25</v>
      </c>
      <c r="W46" s="54" t="s">
        <v>8</v>
      </c>
      <c r="X46" s="56">
        <f>+IF(W46='Tabla Valoración controles'!$D$7,'Tabla Valoración controles'!$F$7,IF(U46=FORMULAS!$A$10,0,'Tabla Valoración controles'!$F$8))</f>
        <v>0.15</v>
      </c>
      <c r="Y46" s="54" t="s">
        <v>18</v>
      </c>
      <c r="Z46" s="55">
        <f>+IF(Y46='Tabla Valoración controles'!$D$9,'Tabla Valoración controles'!$F$9,IF(U46=FORMULAS!$A$10,0,'Tabla Valoración controles'!$F$10))</f>
        <v>0</v>
      </c>
      <c r="AA46" s="54" t="s">
        <v>21</v>
      </c>
      <c r="AB46" s="55">
        <f>+IF(AA46='Tabla Valoración controles'!$D$9,'Tabla Valoración controles'!$F$9,IF(W46=FORMULAS!$A$10,0,'Tabla Valoración controles'!$F$10))</f>
        <v>0</v>
      </c>
      <c r="AC46" s="54" t="s">
        <v>100</v>
      </c>
      <c r="AD46" s="55">
        <f>+IF(AC46='Tabla Valoración controles'!$D$13,'Tabla Valoración controles'!$F$13,'Tabla Valoración controles'!$F$14)</f>
        <v>0</v>
      </c>
      <c r="AE46" s="99">
        <f t="shared" si="0"/>
        <v>0.4</v>
      </c>
      <c r="AF46" s="99">
        <f>+IF(T46=FORMULAS!$A$8,'208-PLA-Ft-78 Mapa Gestión'!AE46*'208-PLA-Ft-78 Mapa Gestión'!L46:L51,'208-PLA-Ft-78 Mapa Gestión'!AE46*'208-PLA-Ft-78 Mapa Gestión'!O46:O51)</f>
        <v>0.16000000000000003</v>
      </c>
      <c r="AG46" s="99">
        <f>+IF(T46=FORMULAS!$A$8,'208-PLA-Ft-78 Mapa Gestión'!L46:L51-'208-PLA-Ft-78 Mapa Gestión'!AF46,0)</f>
        <v>0.24</v>
      </c>
      <c r="AH46" s="54" t="s">
        <v>349</v>
      </c>
      <c r="AI46" s="50">
        <f>+IF(AH46=CONTROLES!$C$50,CONTROLES!$D$50,CONTROLES!$D$51)</f>
        <v>15</v>
      </c>
      <c r="AJ46" s="182" t="s">
        <v>355</v>
      </c>
      <c r="AK46" s="182">
        <f>+IF(AJ46=CONTROLES!$C$52,CONTROLES!$D$52,CONTROLES!$D$53)</f>
        <v>15</v>
      </c>
      <c r="AL46" s="182" t="s">
        <v>358</v>
      </c>
      <c r="AM46" s="182">
        <f>+IF(AL46=CONTROLES!$C$54,CONTROLES!$D$54,CONTROLES!$D$55)</f>
        <v>15</v>
      </c>
      <c r="AN46" s="183" t="str">
        <f t="shared" si="2"/>
        <v>Preventivo</v>
      </c>
      <c r="AO46" s="183" t="str">
        <f>+IF(AN46=CONTROLES!$F$54,CONTROLES!$G$54,CONTROLES!$G$55)</f>
        <v>Prevenir</v>
      </c>
      <c r="AP46" s="182">
        <f>+IF(AO46=CONTROLES!$C$56,CONTROLES!$D$56,IF(AO46=CONTROLES!$C$57,CONTROLES!$D$57,CONTROLES!$D$58))</f>
        <v>15</v>
      </c>
      <c r="AQ46" s="182" t="s">
        <v>365</v>
      </c>
      <c r="AR46" s="182">
        <f>+IF(AQ46=CONTROLES!$C$59,CONTROLES!$D$59,CONTROLES!$D$60)</f>
        <v>15</v>
      </c>
      <c r="AS46" s="182" t="s">
        <v>368</v>
      </c>
      <c r="AT46" s="182">
        <f>+IF(AS46=CONTROLES!$C$61,CONTROLES!$D$61,CONTROLES!$D$62)</f>
        <v>15</v>
      </c>
      <c r="AU46" s="182" t="s">
        <v>371</v>
      </c>
      <c r="AV46" s="50">
        <f>+IF(AU46=CONTROLES!$C$63,CONTROLES!$D$63,IF(AU46=CONTROLES!$C$64,CONTROLES!$D$64,CONTROLES!$D$65))</f>
        <v>10</v>
      </c>
      <c r="AW46" s="50">
        <f t="shared" si="1"/>
        <v>100</v>
      </c>
      <c r="AX46" s="50" t="str">
        <f t="shared" si="3"/>
        <v>Fuerte</v>
      </c>
      <c r="AY46" s="253">
        <f>+AG51</f>
        <v>0.24</v>
      </c>
      <c r="AZ46" s="253" t="str">
        <f>+IF(AY46&lt;=FORMULAS!$N$2,FORMULAS!$O$2,IF(AY46&lt;=FORMULAS!$N$3,FORMULAS!$O$3,IF(AY46&lt;=FORMULAS!$N$4,FORMULAS!$O$4,IF(AY46&lt;=FORMULAS!$N$5,FORMULAS!$O$5,FORMULAS!O42))))</f>
        <v>Baja</v>
      </c>
      <c r="BA46" s="253" t="str">
        <f>+IF(T46=FORMULAS!$A$9,AG51,'208-PLA-Ft-78 Mapa Gestión'!N46:N51)</f>
        <v>Leve</v>
      </c>
      <c r="BB46" s="253">
        <f>+IF(T46=FORMULAS!B45,'208-PLA-Ft-78 Mapa Gestión'!AG51,'208-PLA-Ft-78 Mapa Gestión'!O46:O51)</f>
        <v>0.2</v>
      </c>
      <c r="BC46" s="255" t="str">
        <f t="shared" ref="BC46" si="28">CONCATENATE(BA46,AZ46)</f>
        <v>LeveBaja</v>
      </c>
      <c r="BD46" s="256" t="str">
        <f>VLOOKUP(BC46,FORMULAS!$K$17:$L$42,2,0)</f>
        <v>Bajo</v>
      </c>
      <c r="BE46" s="245" t="s">
        <v>304</v>
      </c>
      <c r="BF46" s="244" t="s">
        <v>549</v>
      </c>
      <c r="BG46" s="244"/>
      <c r="BH46" s="189"/>
      <c r="BI46" s="293"/>
      <c r="BJ46" s="293"/>
      <c r="BK46" s="244"/>
      <c r="BL46" s="244"/>
      <c r="BM46" s="190" t="s">
        <v>234</v>
      </c>
      <c r="BN46" s="244" t="s">
        <v>626</v>
      </c>
      <c r="BO46" s="131"/>
      <c r="BP46" s="137"/>
      <c r="BQ46" s="137"/>
      <c r="BR46" s="131"/>
      <c r="BS46" s="131"/>
      <c r="BT46" s="131"/>
      <c r="BU46" s="131"/>
      <c r="BV46" s="131"/>
      <c r="BW46" s="131"/>
      <c r="BX46" s="131"/>
      <c r="BY46" s="137"/>
      <c r="BZ46" s="137"/>
      <c r="CA46" s="131"/>
      <c r="CB46" s="131"/>
      <c r="CC46" s="131"/>
      <c r="CD46" s="131"/>
      <c r="CE46" s="131"/>
      <c r="CF46" s="131"/>
      <c r="CG46" s="131"/>
      <c r="CH46" s="137"/>
      <c r="CI46" s="137"/>
      <c r="CJ46" s="131"/>
      <c r="CK46" s="131"/>
      <c r="CL46" s="131"/>
      <c r="CM46" s="131"/>
      <c r="CN46" s="131"/>
      <c r="CO46" s="131"/>
      <c r="CP46" s="131"/>
      <c r="CQ46" s="137"/>
      <c r="CR46" s="137"/>
      <c r="CS46" s="131"/>
      <c r="CT46" s="131"/>
      <c r="CU46" s="131"/>
      <c r="CV46" s="131"/>
      <c r="CW46" s="131"/>
      <c r="CX46" s="131"/>
      <c r="CY46" s="131"/>
      <c r="CZ46" s="137"/>
      <c r="DA46" s="137"/>
      <c r="DB46" s="131"/>
      <c r="DC46" s="131"/>
      <c r="DD46" s="131"/>
      <c r="DE46" s="131"/>
      <c r="DF46" s="131"/>
      <c r="DG46" s="131"/>
      <c r="DH46" s="131"/>
      <c r="DI46" s="137"/>
      <c r="DJ46" s="137"/>
      <c r="DK46" s="131"/>
      <c r="DL46" s="131"/>
      <c r="DM46" s="131"/>
      <c r="DN46" s="131"/>
      <c r="DO46" s="131"/>
      <c r="DP46" s="131"/>
      <c r="DQ46" s="131"/>
      <c r="DR46" s="137"/>
      <c r="DS46" s="137"/>
      <c r="DT46" s="131"/>
      <c r="DU46" s="131"/>
      <c r="DV46" s="131"/>
      <c r="DW46" s="131"/>
      <c r="DX46" s="131"/>
      <c r="DY46" s="131"/>
      <c r="DZ46" s="131"/>
      <c r="EA46" s="137"/>
      <c r="EB46" s="137"/>
      <c r="EC46" s="131"/>
      <c r="ED46" s="131"/>
      <c r="EE46" s="131"/>
      <c r="EF46" s="131"/>
      <c r="EG46" s="131"/>
      <c r="EH46" s="131"/>
      <c r="EI46" s="131"/>
      <c r="EJ46" s="137"/>
      <c r="EK46" s="137"/>
      <c r="EL46" s="131"/>
      <c r="EM46" s="131"/>
      <c r="EN46" s="131"/>
      <c r="EO46" s="131"/>
      <c r="EP46" s="131"/>
      <c r="EQ46" s="131"/>
      <c r="ER46" s="131"/>
      <c r="ES46" s="137"/>
      <c r="ET46" s="137"/>
      <c r="EU46" s="131"/>
      <c r="EV46" s="131"/>
      <c r="EW46" s="131"/>
      <c r="EX46" s="131"/>
      <c r="EY46" s="131"/>
      <c r="EZ46" s="131"/>
      <c r="FA46" s="131"/>
      <c r="FB46" s="137"/>
      <c r="FC46" s="137"/>
      <c r="FD46" s="131"/>
      <c r="FE46" s="131"/>
      <c r="FF46" s="131"/>
      <c r="FG46" s="131"/>
      <c r="FH46" s="131"/>
      <c r="FI46" s="131"/>
      <c r="FJ46" s="131"/>
      <c r="FK46" s="137"/>
      <c r="FL46" s="137"/>
      <c r="FM46" s="131"/>
      <c r="FN46" s="131"/>
      <c r="FO46" s="131"/>
      <c r="FP46" s="131"/>
      <c r="FQ46" s="131"/>
      <c r="FR46" s="131"/>
      <c r="FS46" s="131"/>
      <c r="FT46" s="131"/>
      <c r="FU46" s="134"/>
      <c r="FV46" s="134"/>
      <c r="FW46" s="134"/>
      <c r="FX46" s="135"/>
      <c r="FY46" s="134"/>
      <c r="FZ46" s="131"/>
      <c r="GA46" s="131"/>
      <c r="GB46" s="134"/>
      <c r="GC46" s="134"/>
      <c r="GD46" s="134"/>
      <c r="GE46" s="134"/>
      <c r="GF46" s="134"/>
      <c r="GG46" s="131"/>
      <c r="GH46" s="134"/>
      <c r="GI46" s="134"/>
      <c r="GJ46" s="134"/>
      <c r="GK46" s="135"/>
      <c r="GL46" s="134"/>
      <c r="GM46" s="131"/>
      <c r="GN46" s="131"/>
      <c r="GO46" s="134"/>
      <c r="GP46" s="134"/>
      <c r="GQ46" s="134"/>
      <c r="GR46" s="134"/>
      <c r="GS46" s="134"/>
      <c r="GT46" s="131"/>
      <c r="GU46" s="134"/>
      <c r="GV46" s="134"/>
      <c r="GW46" s="134"/>
      <c r="GX46" s="135"/>
      <c r="GY46" s="134"/>
      <c r="GZ46" s="131"/>
      <c r="HA46" s="131"/>
      <c r="HB46" s="134"/>
      <c r="HC46" s="134"/>
      <c r="HD46" s="134"/>
      <c r="HE46" s="134"/>
    </row>
    <row r="47" spans="1:213" ht="57" x14ac:dyDescent="0.2">
      <c r="A47" s="274"/>
      <c r="B47" s="277"/>
      <c r="C47" s="280"/>
      <c r="D47" s="280"/>
      <c r="E47" s="277"/>
      <c r="F47" s="289"/>
      <c r="G47" s="289"/>
      <c r="H47" s="349"/>
      <c r="I47" s="277"/>
      <c r="J47" s="282"/>
      <c r="K47" s="259"/>
      <c r="L47" s="262"/>
      <c r="M47" s="265"/>
      <c r="N47" s="259"/>
      <c r="O47" s="268"/>
      <c r="P47" s="268"/>
      <c r="Q47" s="271"/>
      <c r="R47" s="173"/>
      <c r="S47" s="174"/>
      <c r="T47" s="203">
        <f>VLOOKUP(U47,FORMULAS!$A$15:$B$18,2,0)</f>
        <v>0</v>
      </c>
      <c r="U47" s="54" t="s">
        <v>157</v>
      </c>
      <c r="V47" s="55">
        <f>+IF(U47='Tabla Valoración controles'!$D$4,'Tabla Valoración controles'!$F$4,IF('208-PLA-Ft-78 Mapa Gestión'!U47='Tabla Valoración controles'!$D$5,'Tabla Valoración controles'!$F$5,IF(U47=FORMULAS!$A$10,0,'Tabla Valoración controles'!$F$6)))</f>
        <v>0</v>
      </c>
      <c r="W47" s="54"/>
      <c r="X47" s="56">
        <f>+IF(W47='Tabla Valoración controles'!$D$7,'Tabla Valoración controles'!$F$7,IF(U47=FORMULAS!$A$10,0,'Tabla Valoración controles'!$F$8))</f>
        <v>0</v>
      </c>
      <c r="Y47" s="54"/>
      <c r="Z47" s="55">
        <f>+IF(Y47='Tabla Valoración controles'!$D$9,'Tabla Valoración controles'!$F$9,IF(U47=FORMULAS!$A$10,0,'Tabla Valoración controles'!$F$10))</f>
        <v>0</v>
      </c>
      <c r="AA47" s="54"/>
      <c r="AB47" s="55">
        <f>+IF(AA47='Tabla Valoración controles'!$D$9,'Tabla Valoración controles'!$F$9,IF(W47=FORMULAS!$A$10,0,'Tabla Valoración controles'!$F$10))</f>
        <v>0</v>
      </c>
      <c r="AC47" s="54"/>
      <c r="AD47" s="55">
        <f>+IF(AC47='Tabla Valoración controles'!$D$13,'Tabla Valoración controles'!$F$13,'Tabla Valoración controles'!$F$14)</f>
        <v>0</v>
      </c>
      <c r="AE47" s="99">
        <f t="shared" si="0"/>
        <v>0</v>
      </c>
      <c r="AF47" s="99">
        <f t="shared" ref="AF47" si="29">+AE47*AG46</f>
        <v>0</v>
      </c>
      <c r="AG47" s="99">
        <f t="shared" ref="AG47" si="30">+AG46-AF47</f>
        <v>0.24</v>
      </c>
      <c r="AH47" s="54"/>
      <c r="AI47" s="50">
        <f>+IF(AH47=CONTROLES!$C$50,CONTROLES!$D$50,CONTROLES!$D$51)</f>
        <v>0</v>
      </c>
      <c r="AJ47" s="182"/>
      <c r="AK47" s="182">
        <f>+IF(AJ47=CONTROLES!$C$52,CONTROLES!$D$52,CONTROLES!$D$53)</f>
        <v>0</v>
      </c>
      <c r="AL47" s="182"/>
      <c r="AM47" s="182">
        <f>+IF(AL47=CONTROLES!$C$54,CONTROLES!$D$54,CONTROLES!$D$55)</f>
        <v>0</v>
      </c>
      <c r="AN47" s="183" t="str">
        <f t="shared" si="2"/>
        <v>Tipo Control</v>
      </c>
      <c r="AO47" s="183" t="str">
        <f>+IF(AN47=CONTROLES!$F$54,CONTROLES!$G$54,CONTROLES!$G$55)</f>
        <v>Detectar</v>
      </c>
      <c r="AP47" s="182">
        <f>+IF(AO47=CONTROLES!$C$56,CONTROLES!$D$56,IF(AO47=CONTROLES!$C$57,CONTROLES!$D$57,CONTROLES!$D$58))</f>
        <v>10</v>
      </c>
      <c r="AQ47" s="182"/>
      <c r="AR47" s="182">
        <f>+IF(AQ47=CONTROLES!$C$59,CONTROLES!$D$59,CONTROLES!$D$60)</f>
        <v>0</v>
      </c>
      <c r="AS47" s="182"/>
      <c r="AT47" s="182">
        <f>+IF(AS47=CONTROLES!$C$61,CONTROLES!$D$61,CONTROLES!$D$62)</f>
        <v>0</v>
      </c>
      <c r="AU47" s="182"/>
      <c r="AV47" s="50">
        <f>+IF(AU47=CONTROLES!$C$63,CONTROLES!$D$63,IF(AU47=CONTROLES!$C$64,CONTROLES!$D$64,CONTROLES!$D$65))</f>
        <v>0</v>
      </c>
      <c r="AW47" s="50">
        <f t="shared" si="1"/>
        <v>10</v>
      </c>
      <c r="AX47" s="50" t="str">
        <f t="shared" si="3"/>
        <v>Débil</v>
      </c>
      <c r="AY47" s="254"/>
      <c r="AZ47" s="254"/>
      <c r="BA47" s="254"/>
      <c r="BB47" s="254"/>
      <c r="BC47" s="255"/>
      <c r="BD47" s="257"/>
      <c r="BE47" s="246"/>
      <c r="BF47" s="244"/>
      <c r="BG47" s="244"/>
      <c r="BH47" s="189"/>
      <c r="BI47" s="293"/>
      <c r="BJ47" s="293"/>
      <c r="BK47" s="244"/>
      <c r="BL47" s="244"/>
      <c r="BM47" s="190" t="s">
        <v>234</v>
      </c>
      <c r="BN47" s="244"/>
      <c r="BO47" s="131"/>
      <c r="BP47" s="137"/>
      <c r="BQ47" s="137"/>
      <c r="BR47" s="137"/>
      <c r="BS47" s="135"/>
      <c r="BT47" s="135"/>
      <c r="BU47" s="135"/>
      <c r="BV47" s="135"/>
      <c r="BW47" s="135"/>
      <c r="BX47" s="131"/>
      <c r="BY47" s="137"/>
      <c r="BZ47" s="137"/>
      <c r="CA47" s="137"/>
      <c r="CB47" s="135"/>
      <c r="CC47" s="135"/>
      <c r="CD47" s="135"/>
      <c r="CE47" s="135"/>
      <c r="CF47" s="135"/>
      <c r="CG47" s="131"/>
      <c r="CH47" s="137"/>
      <c r="CI47" s="137"/>
      <c r="CJ47" s="137"/>
      <c r="CK47" s="135"/>
      <c r="CL47" s="135"/>
      <c r="CM47" s="135"/>
      <c r="CN47" s="135"/>
      <c r="CO47" s="135"/>
      <c r="CP47" s="131"/>
      <c r="CQ47" s="137"/>
      <c r="CR47" s="137"/>
      <c r="CS47" s="137"/>
      <c r="CT47" s="135"/>
      <c r="CU47" s="135"/>
      <c r="CV47" s="135"/>
      <c r="CW47" s="135"/>
      <c r="CX47" s="135"/>
      <c r="CY47" s="131"/>
      <c r="CZ47" s="137"/>
      <c r="DA47" s="137"/>
      <c r="DB47" s="137"/>
      <c r="DC47" s="135"/>
      <c r="DD47" s="135"/>
      <c r="DE47" s="135"/>
      <c r="DF47" s="135"/>
      <c r="DG47" s="135"/>
      <c r="DH47" s="131"/>
      <c r="DI47" s="137"/>
      <c r="DJ47" s="137"/>
      <c r="DK47" s="137"/>
      <c r="DL47" s="135"/>
      <c r="DM47" s="135"/>
      <c r="DN47" s="135"/>
      <c r="DO47" s="135"/>
      <c r="DP47" s="135"/>
      <c r="DQ47" s="131"/>
      <c r="DR47" s="137"/>
      <c r="DS47" s="137"/>
      <c r="DT47" s="137"/>
      <c r="DU47" s="135"/>
      <c r="DV47" s="135"/>
      <c r="DW47" s="135"/>
      <c r="DX47" s="135"/>
      <c r="DY47" s="135"/>
      <c r="DZ47" s="131"/>
      <c r="EA47" s="137"/>
      <c r="EB47" s="137"/>
      <c r="EC47" s="137"/>
      <c r="ED47" s="135"/>
      <c r="EE47" s="135"/>
      <c r="EF47" s="135"/>
      <c r="EG47" s="135"/>
      <c r="EH47" s="135"/>
      <c r="EI47" s="131"/>
      <c r="EJ47" s="137"/>
      <c r="EK47" s="137"/>
      <c r="EL47" s="137"/>
      <c r="EM47" s="135"/>
      <c r="EN47" s="135"/>
      <c r="EO47" s="135"/>
      <c r="EP47" s="135"/>
      <c r="EQ47" s="135"/>
      <c r="ER47" s="131"/>
      <c r="ES47" s="137"/>
      <c r="ET47" s="137"/>
      <c r="EU47" s="137"/>
      <c r="EV47" s="135"/>
      <c r="EW47" s="135"/>
      <c r="EX47" s="135"/>
      <c r="EY47" s="135"/>
      <c r="EZ47" s="135"/>
      <c r="FA47" s="131"/>
      <c r="FB47" s="137"/>
      <c r="FC47" s="137"/>
      <c r="FD47" s="137"/>
      <c r="FE47" s="135"/>
      <c r="FF47" s="135"/>
      <c r="FG47" s="135"/>
      <c r="FH47" s="135"/>
      <c r="FI47" s="135"/>
      <c r="FJ47" s="131"/>
      <c r="FK47" s="137"/>
      <c r="FL47" s="137"/>
      <c r="FM47" s="137"/>
      <c r="FN47" s="135"/>
      <c r="FO47" s="135"/>
      <c r="FP47" s="135"/>
      <c r="FQ47" s="135"/>
      <c r="FR47" s="135"/>
      <c r="FS47" s="135"/>
      <c r="FT47" s="131"/>
      <c r="FU47" s="134"/>
      <c r="FV47" s="134"/>
      <c r="FW47" s="134"/>
      <c r="FX47" s="135"/>
      <c r="FY47" s="134"/>
      <c r="FZ47" s="135"/>
      <c r="GA47" s="135"/>
      <c r="GB47" s="134"/>
      <c r="GC47" s="134"/>
      <c r="GD47" s="134"/>
      <c r="GE47" s="134"/>
      <c r="GF47" s="134"/>
      <c r="GG47" s="131"/>
      <c r="GH47" s="134"/>
      <c r="GI47" s="134"/>
      <c r="GJ47" s="134"/>
      <c r="GK47" s="135"/>
      <c r="GL47" s="134"/>
      <c r="GM47" s="135"/>
      <c r="GN47" s="135"/>
      <c r="GO47" s="134"/>
      <c r="GP47" s="134"/>
      <c r="GQ47" s="134"/>
      <c r="GR47" s="134"/>
      <c r="GS47" s="134"/>
      <c r="GT47" s="131"/>
      <c r="GU47" s="134"/>
      <c r="GV47" s="134"/>
      <c r="GW47" s="134"/>
      <c r="GX47" s="135"/>
      <c r="GY47" s="134"/>
      <c r="GZ47" s="135"/>
      <c r="HA47" s="135"/>
      <c r="HB47" s="134"/>
      <c r="HC47" s="134"/>
      <c r="HD47" s="134"/>
      <c r="HE47" s="134"/>
    </row>
    <row r="48" spans="1:213" ht="57" x14ac:dyDescent="0.2">
      <c r="A48" s="274"/>
      <c r="B48" s="277"/>
      <c r="C48" s="280"/>
      <c r="D48" s="280"/>
      <c r="E48" s="277"/>
      <c r="F48" s="289"/>
      <c r="G48" s="289"/>
      <c r="H48" s="349"/>
      <c r="I48" s="277"/>
      <c r="J48" s="282"/>
      <c r="K48" s="259"/>
      <c r="L48" s="262"/>
      <c r="M48" s="265"/>
      <c r="N48" s="259"/>
      <c r="O48" s="268"/>
      <c r="P48" s="268"/>
      <c r="Q48" s="271"/>
      <c r="R48" s="173"/>
      <c r="S48" s="174"/>
      <c r="T48" s="203">
        <f>VLOOKUP(U48,FORMULAS!$A$15:$B$18,2,0)</f>
        <v>0</v>
      </c>
      <c r="U48" s="54" t="s">
        <v>157</v>
      </c>
      <c r="V48" s="55">
        <f>+IF(U48='Tabla Valoración controles'!$D$4,'Tabla Valoración controles'!$F$4,IF('208-PLA-Ft-78 Mapa Gestión'!U48='Tabla Valoración controles'!$D$5,'Tabla Valoración controles'!$F$5,IF(U48=FORMULAS!$A$10,0,'Tabla Valoración controles'!$F$6)))</f>
        <v>0</v>
      </c>
      <c r="W48" s="54"/>
      <c r="X48" s="56">
        <f>+IF(W48='Tabla Valoración controles'!$D$7,'Tabla Valoración controles'!$F$7,IF(U48=FORMULAS!$A$10,0,'Tabla Valoración controles'!$F$8))</f>
        <v>0</v>
      </c>
      <c r="Y48" s="54"/>
      <c r="Z48" s="55">
        <f>+IF(Y48='Tabla Valoración controles'!$D$9,'Tabla Valoración controles'!$F$9,IF(U48=FORMULAS!$A$10,0,'Tabla Valoración controles'!$F$10))</f>
        <v>0</v>
      </c>
      <c r="AA48" s="54"/>
      <c r="AB48" s="55">
        <f>+IF(AA48='Tabla Valoración controles'!$D$9,'Tabla Valoración controles'!$F$9,IF(W48=FORMULAS!$A$10,0,'Tabla Valoración controles'!$F$10))</f>
        <v>0</v>
      </c>
      <c r="AC48" s="54"/>
      <c r="AD48" s="55">
        <f>+IF(AC48='Tabla Valoración controles'!$D$13,'Tabla Valoración controles'!$F$13,'Tabla Valoración controles'!$F$14)</f>
        <v>0</v>
      </c>
      <c r="AE48" s="99">
        <f t="shared" si="0"/>
        <v>0</v>
      </c>
      <c r="AF48" s="99">
        <f t="shared" ref="AF48:AF51" si="31">+AF47*AE48</f>
        <v>0</v>
      </c>
      <c r="AG48" s="99">
        <f t="shared" si="15"/>
        <v>0.24</v>
      </c>
      <c r="AH48" s="54"/>
      <c r="AI48" s="50">
        <f>+IF(AH48=CONTROLES!$C$50,CONTROLES!$D$50,CONTROLES!$D$51)</f>
        <v>0</v>
      </c>
      <c r="AJ48" s="182"/>
      <c r="AK48" s="182">
        <f>+IF(AJ48=CONTROLES!$C$52,CONTROLES!$D$52,CONTROLES!$D$53)</f>
        <v>0</v>
      </c>
      <c r="AL48" s="182"/>
      <c r="AM48" s="182">
        <f>+IF(AL48=CONTROLES!$C$54,CONTROLES!$D$54,CONTROLES!$D$55)</f>
        <v>0</v>
      </c>
      <c r="AN48" s="183" t="str">
        <f t="shared" si="2"/>
        <v>Tipo Control</v>
      </c>
      <c r="AO48" s="183" t="str">
        <f>+IF(AN48=CONTROLES!$F$54,CONTROLES!$G$54,CONTROLES!$G$55)</f>
        <v>Detectar</v>
      </c>
      <c r="AP48" s="182">
        <f>+IF(AO48=CONTROLES!$C$56,CONTROLES!$D$56,IF(AO48=CONTROLES!$C$57,CONTROLES!$D$57,CONTROLES!$D$58))</f>
        <v>10</v>
      </c>
      <c r="AQ48" s="182"/>
      <c r="AR48" s="182">
        <f>+IF(AQ48=CONTROLES!$C$59,CONTROLES!$D$59,CONTROLES!$D$60)</f>
        <v>0</v>
      </c>
      <c r="AS48" s="182"/>
      <c r="AT48" s="182">
        <f>+IF(AS48=CONTROLES!$C$61,CONTROLES!$D$61,CONTROLES!$D$62)</f>
        <v>0</v>
      </c>
      <c r="AU48" s="182"/>
      <c r="AV48" s="50">
        <f>+IF(AU48=CONTROLES!$C$63,CONTROLES!$D$63,IF(AU48=CONTROLES!$C$64,CONTROLES!$D$64,CONTROLES!$D$65))</f>
        <v>0</v>
      </c>
      <c r="AW48" s="50">
        <f t="shared" si="1"/>
        <v>10</v>
      </c>
      <c r="AX48" s="50" t="str">
        <f t="shared" si="3"/>
        <v>Débil</v>
      </c>
      <c r="AY48" s="254"/>
      <c r="AZ48" s="254"/>
      <c r="BA48" s="254"/>
      <c r="BB48" s="254"/>
      <c r="BC48" s="255"/>
      <c r="BD48" s="257"/>
      <c r="BE48" s="246"/>
      <c r="BF48" s="244"/>
      <c r="BG48" s="244"/>
      <c r="BH48" s="189"/>
      <c r="BI48" s="293"/>
      <c r="BJ48" s="293"/>
      <c r="BK48" s="244"/>
      <c r="BL48" s="244"/>
      <c r="BM48" s="190" t="s">
        <v>234</v>
      </c>
      <c r="BN48" s="244"/>
      <c r="BO48" s="131"/>
      <c r="BP48" s="137"/>
      <c r="BQ48" s="137"/>
      <c r="BR48" s="137"/>
      <c r="BS48" s="135"/>
      <c r="BT48" s="135"/>
      <c r="BU48" s="135"/>
      <c r="BV48" s="135"/>
      <c r="BW48" s="135"/>
      <c r="BX48" s="131"/>
      <c r="BY48" s="137"/>
      <c r="BZ48" s="137"/>
      <c r="CA48" s="137"/>
      <c r="CB48" s="135"/>
      <c r="CC48" s="135"/>
      <c r="CD48" s="135"/>
      <c r="CE48" s="135"/>
      <c r="CF48" s="135"/>
      <c r="CG48" s="131"/>
      <c r="CH48" s="137"/>
      <c r="CI48" s="137"/>
      <c r="CJ48" s="137"/>
      <c r="CK48" s="135"/>
      <c r="CL48" s="135"/>
      <c r="CM48" s="135"/>
      <c r="CN48" s="135"/>
      <c r="CO48" s="135"/>
      <c r="CP48" s="131"/>
      <c r="CQ48" s="137"/>
      <c r="CR48" s="137"/>
      <c r="CS48" s="137"/>
      <c r="CT48" s="135"/>
      <c r="CU48" s="135"/>
      <c r="CV48" s="135"/>
      <c r="CW48" s="135"/>
      <c r="CX48" s="135"/>
      <c r="CY48" s="131"/>
      <c r="CZ48" s="137"/>
      <c r="DA48" s="137"/>
      <c r="DB48" s="137"/>
      <c r="DC48" s="135"/>
      <c r="DD48" s="135"/>
      <c r="DE48" s="135"/>
      <c r="DF48" s="135"/>
      <c r="DG48" s="135"/>
      <c r="DH48" s="131"/>
      <c r="DI48" s="137"/>
      <c r="DJ48" s="137"/>
      <c r="DK48" s="137"/>
      <c r="DL48" s="135"/>
      <c r="DM48" s="135"/>
      <c r="DN48" s="135"/>
      <c r="DO48" s="135"/>
      <c r="DP48" s="135"/>
      <c r="DQ48" s="131"/>
      <c r="DR48" s="137"/>
      <c r="DS48" s="137"/>
      <c r="DT48" s="137"/>
      <c r="DU48" s="135"/>
      <c r="DV48" s="135"/>
      <c r="DW48" s="135"/>
      <c r="DX48" s="135"/>
      <c r="DY48" s="135"/>
      <c r="DZ48" s="131"/>
      <c r="EA48" s="137"/>
      <c r="EB48" s="137"/>
      <c r="EC48" s="137"/>
      <c r="ED48" s="135"/>
      <c r="EE48" s="135"/>
      <c r="EF48" s="135"/>
      <c r="EG48" s="135"/>
      <c r="EH48" s="135"/>
      <c r="EI48" s="131"/>
      <c r="EJ48" s="137"/>
      <c r="EK48" s="137"/>
      <c r="EL48" s="137"/>
      <c r="EM48" s="135"/>
      <c r="EN48" s="135"/>
      <c r="EO48" s="135"/>
      <c r="EP48" s="135"/>
      <c r="EQ48" s="135"/>
      <c r="ER48" s="131"/>
      <c r="ES48" s="137"/>
      <c r="ET48" s="137"/>
      <c r="EU48" s="137"/>
      <c r="EV48" s="135"/>
      <c r="EW48" s="135"/>
      <c r="EX48" s="135"/>
      <c r="EY48" s="135"/>
      <c r="EZ48" s="135"/>
      <c r="FA48" s="131"/>
      <c r="FB48" s="137"/>
      <c r="FC48" s="137"/>
      <c r="FD48" s="137"/>
      <c r="FE48" s="135"/>
      <c r="FF48" s="135"/>
      <c r="FG48" s="135"/>
      <c r="FH48" s="135"/>
      <c r="FI48" s="135"/>
      <c r="FJ48" s="131"/>
      <c r="FK48" s="137"/>
      <c r="FL48" s="137"/>
      <c r="FM48" s="137"/>
      <c r="FN48" s="135"/>
      <c r="FO48" s="135"/>
      <c r="FP48" s="135"/>
      <c r="FQ48" s="135"/>
      <c r="FR48" s="135"/>
      <c r="FS48" s="135"/>
      <c r="FT48" s="131"/>
      <c r="FU48" s="134"/>
      <c r="FV48" s="134"/>
      <c r="FW48" s="134"/>
      <c r="FX48" s="135"/>
      <c r="FY48" s="134"/>
      <c r="FZ48" s="135"/>
      <c r="GA48" s="135"/>
      <c r="GB48" s="134"/>
      <c r="GC48" s="134"/>
      <c r="GD48" s="134"/>
      <c r="GE48" s="134"/>
      <c r="GF48" s="134"/>
      <c r="GG48" s="131"/>
      <c r="GH48" s="134"/>
      <c r="GI48" s="134"/>
      <c r="GJ48" s="134"/>
      <c r="GK48" s="135"/>
      <c r="GL48" s="134"/>
      <c r="GM48" s="135"/>
      <c r="GN48" s="135"/>
      <c r="GO48" s="134"/>
      <c r="GP48" s="134"/>
      <c r="GQ48" s="134"/>
      <c r="GR48" s="134"/>
      <c r="GS48" s="134"/>
      <c r="GT48" s="131"/>
      <c r="GU48" s="134"/>
      <c r="GV48" s="134"/>
      <c r="GW48" s="134"/>
      <c r="GX48" s="135"/>
      <c r="GY48" s="134"/>
      <c r="GZ48" s="135"/>
      <c r="HA48" s="135"/>
      <c r="HB48" s="134"/>
      <c r="HC48" s="134"/>
      <c r="HD48" s="134"/>
      <c r="HE48" s="134"/>
    </row>
    <row r="49" spans="1:213" ht="57" x14ac:dyDescent="0.2">
      <c r="A49" s="274"/>
      <c r="B49" s="277"/>
      <c r="C49" s="280"/>
      <c r="D49" s="280"/>
      <c r="E49" s="277"/>
      <c r="F49" s="289"/>
      <c r="G49" s="289"/>
      <c r="H49" s="349"/>
      <c r="I49" s="277"/>
      <c r="J49" s="282"/>
      <c r="K49" s="259"/>
      <c r="L49" s="262"/>
      <c r="M49" s="265"/>
      <c r="N49" s="259"/>
      <c r="O49" s="268"/>
      <c r="P49" s="268"/>
      <c r="Q49" s="271"/>
      <c r="R49" s="173"/>
      <c r="S49" s="174"/>
      <c r="T49" s="203">
        <f>VLOOKUP(U49,FORMULAS!$A$15:$B$18,2,0)</f>
        <v>0</v>
      </c>
      <c r="U49" s="54" t="s">
        <v>157</v>
      </c>
      <c r="V49" s="55">
        <f>+IF(U49='Tabla Valoración controles'!$D$4,'Tabla Valoración controles'!$F$4,IF('208-PLA-Ft-78 Mapa Gestión'!U49='Tabla Valoración controles'!$D$5,'Tabla Valoración controles'!$F$5,IF(U49=FORMULAS!$A$10,0,'Tabla Valoración controles'!$F$6)))</f>
        <v>0</v>
      </c>
      <c r="W49" s="54"/>
      <c r="X49" s="56">
        <f>+IF(W49='Tabla Valoración controles'!$D$7,'Tabla Valoración controles'!$F$7,IF(U49=FORMULAS!$A$10,0,'Tabla Valoración controles'!$F$8))</f>
        <v>0</v>
      </c>
      <c r="Y49" s="54"/>
      <c r="Z49" s="55">
        <f>+IF(Y49='Tabla Valoración controles'!$D$9,'Tabla Valoración controles'!$F$9,IF(U49=FORMULAS!$A$10,0,'Tabla Valoración controles'!$F$10))</f>
        <v>0</v>
      </c>
      <c r="AA49" s="54"/>
      <c r="AB49" s="55">
        <f>+IF(AA49='Tabla Valoración controles'!$D$9,'Tabla Valoración controles'!$F$9,IF(W49=FORMULAS!$A$10,0,'Tabla Valoración controles'!$F$10))</f>
        <v>0</v>
      </c>
      <c r="AC49" s="54"/>
      <c r="AD49" s="55">
        <f>+IF(AC49='Tabla Valoración controles'!$D$13,'Tabla Valoración controles'!$F$13,'Tabla Valoración controles'!$F$14)</f>
        <v>0</v>
      </c>
      <c r="AE49" s="99">
        <f t="shared" si="0"/>
        <v>0</v>
      </c>
      <c r="AF49" s="99">
        <f t="shared" si="31"/>
        <v>0</v>
      </c>
      <c r="AG49" s="99">
        <f t="shared" si="15"/>
        <v>0.24</v>
      </c>
      <c r="AH49" s="54"/>
      <c r="AI49" s="50">
        <f>+IF(AH49=CONTROLES!$C$50,CONTROLES!$D$50,CONTROLES!$D$51)</f>
        <v>0</v>
      </c>
      <c r="AJ49" s="182"/>
      <c r="AK49" s="182">
        <f>+IF(AJ49=CONTROLES!$C$52,CONTROLES!$D$52,CONTROLES!$D$53)</f>
        <v>0</v>
      </c>
      <c r="AL49" s="182"/>
      <c r="AM49" s="182">
        <f>+IF(AL49=CONTROLES!$C$54,CONTROLES!$D$54,CONTROLES!$D$55)</f>
        <v>0</v>
      </c>
      <c r="AN49" s="183" t="str">
        <f t="shared" si="2"/>
        <v>Tipo Control</v>
      </c>
      <c r="AO49" s="183" t="str">
        <f>+IF(AN49=CONTROLES!$F$54,CONTROLES!$G$54,CONTROLES!$G$55)</f>
        <v>Detectar</v>
      </c>
      <c r="AP49" s="182">
        <f>+IF(AO49=CONTROLES!$C$56,CONTROLES!$D$56,IF(AO49=CONTROLES!$C$57,CONTROLES!$D$57,CONTROLES!$D$58))</f>
        <v>10</v>
      </c>
      <c r="AQ49" s="182"/>
      <c r="AR49" s="182">
        <f>+IF(AQ49=CONTROLES!$C$59,CONTROLES!$D$59,CONTROLES!$D$60)</f>
        <v>0</v>
      </c>
      <c r="AS49" s="182"/>
      <c r="AT49" s="182">
        <f>+IF(AS49=CONTROLES!$C$61,CONTROLES!$D$61,CONTROLES!$D$62)</f>
        <v>0</v>
      </c>
      <c r="AU49" s="182"/>
      <c r="AV49" s="50">
        <f>+IF(AU49=CONTROLES!$C$63,CONTROLES!$D$63,IF(AU49=CONTROLES!$C$64,CONTROLES!$D$64,CONTROLES!$D$65))</f>
        <v>0</v>
      </c>
      <c r="AW49" s="50">
        <f t="shared" si="1"/>
        <v>10</v>
      </c>
      <c r="AX49" s="50" t="str">
        <f t="shared" si="3"/>
        <v>Débil</v>
      </c>
      <c r="AY49" s="254"/>
      <c r="AZ49" s="254"/>
      <c r="BA49" s="254"/>
      <c r="BB49" s="254"/>
      <c r="BC49" s="255"/>
      <c r="BD49" s="257"/>
      <c r="BE49" s="246"/>
      <c r="BF49" s="244"/>
      <c r="BG49" s="244"/>
      <c r="BH49" s="189"/>
      <c r="BI49" s="293"/>
      <c r="BJ49" s="293"/>
      <c r="BK49" s="244"/>
      <c r="BL49" s="244"/>
      <c r="BM49" s="190" t="s">
        <v>234</v>
      </c>
      <c r="BN49" s="244"/>
      <c r="BO49" s="131"/>
      <c r="BP49" s="137"/>
      <c r="BQ49" s="137"/>
      <c r="BR49" s="137"/>
      <c r="BS49" s="135"/>
      <c r="BT49" s="135"/>
      <c r="BU49" s="135"/>
      <c r="BV49" s="135"/>
      <c r="BW49" s="135"/>
      <c r="BX49" s="131"/>
      <c r="BY49" s="137"/>
      <c r="BZ49" s="137"/>
      <c r="CA49" s="137"/>
      <c r="CB49" s="135"/>
      <c r="CC49" s="135"/>
      <c r="CD49" s="135"/>
      <c r="CE49" s="135"/>
      <c r="CF49" s="135"/>
      <c r="CG49" s="131"/>
      <c r="CH49" s="137"/>
      <c r="CI49" s="137"/>
      <c r="CJ49" s="137"/>
      <c r="CK49" s="135"/>
      <c r="CL49" s="135"/>
      <c r="CM49" s="135"/>
      <c r="CN49" s="135"/>
      <c r="CO49" s="135"/>
      <c r="CP49" s="131"/>
      <c r="CQ49" s="137"/>
      <c r="CR49" s="137"/>
      <c r="CS49" s="137"/>
      <c r="CT49" s="135"/>
      <c r="CU49" s="135"/>
      <c r="CV49" s="135"/>
      <c r="CW49" s="135"/>
      <c r="CX49" s="135"/>
      <c r="CY49" s="131"/>
      <c r="CZ49" s="137"/>
      <c r="DA49" s="137"/>
      <c r="DB49" s="137"/>
      <c r="DC49" s="135"/>
      <c r="DD49" s="135"/>
      <c r="DE49" s="135"/>
      <c r="DF49" s="135"/>
      <c r="DG49" s="135"/>
      <c r="DH49" s="131"/>
      <c r="DI49" s="137"/>
      <c r="DJ49" s="137"/>
      <c r="DK49" s="137"/>
      <c r="DL49" s="135"/>
      <c r="DM49" s="135"/>
      <c r="DN49" s="135"/>
      <c r="DO49" s="135"/>
      <c r="DP49" s="135"/>
      <c r="DQ49" s="131"/>
      <c r="DR49" s="137"/>
      <c r="DS49" s="137"/>
      <c r="DT49" s="137"/>
      <c r="DU49" s="135"/>
      <c r="DV49" s="135"/>
      <c r="DW49" s="135"/>
      <c r="DX49" s="135"/>
      <c r="DY49" s="135"/>
      <c r="DZ49" s="131"/>
      <c r="EA49" s="137"/>
      <c r="EB49" s="137"/>
      <c r="EC49" s="137"/>
      <c r="ED49" s="135"/>
      <c r="EE49" s="135"/>
      <c r="EF49" s="135"/>
      <c r="EG49" s="135"/>
      <c r="EH49" s="135"/>
      <c r="EI49" s="131"/>
      <c r="EJ49" s="137"/>
      <c r="EK49" s="137"/>
      <c r="EL49" s="137"/>
      <c r="EM49" s="135"/>
      <c r="EN49" s="135"/>
      <c r="EO49" s="135"/>
      <c r="EP49" s="135"/>
      <c r="EQ49" s="135"/>
      <c r="ER49" s="131"/>
      <c r="ES49" s="137"/>
      <c r="ET49" s="137"/>
      <c r="EU49" s="137"/>
      <c r="EV49" s="135"/>
      <c r="EW49" s="135"/>
      <c r="EX49" s="135"/>
      <c r="EY49" s="135"/>
      <c r="EZ49" s="135"/>
      <c r="FA49" s="131"/>
      <c r="FB49" s="137"/>
      <c r="FC49" s="137"/>
      <c r="FD49" s="137"/>
      <c r="FE49" s="135"/>
      <c r="FF49" s="135"/>
      <c r="FG49" s="135"/>
      <c r="FH49" s="135"/>
      <c r="FI49" s="135"/>
      <c r="FJ49" s="131"/>
      <c r="FK49" s="137"/>
      <c r="FL49" s="137"/>
      <c r="FM49" s="137"/>
      <c r="FN49" s="135"/>
      <c r="FO49" s="135"/>
      <c r="FP49" s="135"/>
      <c r="FQ49" s="135"/>
      <c r="FR49" s="135"/>
      <c r="FS49" s="135"/>
      <c r="FT49" s="131"/>
      <c r="FU49" s="134"/>
      <c r="FV49" s="134"/>
      <c r="FW49" s="134"/>
      <c r="FX49" s="135"/>
      <c r="FY49" s="134"/>
      <c r="FZ49" s="135"/>
      <c r="GA49" s="135"/>
      <c r="GB49" s="134"/>
      <c r="GC49" s="134"/>
      <c r="GD49" s="134"/>
      <c r="GE49" s="134"/>
      <c r="GF49" s="134"/>
      <c r="GG49" s="131"/>
      <c r="GH49" s="134"/>
      <c r="GI49" s="134"/>
      <c r="GJ49" s="134"/>
      <c r="GK49" s="135"/>
      <c r="GL49" s="134"/>
      <c r="GM49" s="135"/>
      <c r="GN49" s="135"/>
      <c r="GO49" s="134"/>
      <c r="GP49" s="134"/>
      <c r="GQ49" s="134"/>
      <c r="GR49" s="134"/>
      <c r="GS49" s="134"/>
      <c r="GT49" s="131"/>
      <c r="GU49" s="134"/>
      <c r="GV49" s="134"/>
      <c r="GW49" s="134"/>
      <c r="GX49" s="135"/>
      <c r="GY49" s="134"/>
      <c r="GZ49" s="135"/>
      <c r="HA49" s="135"/>
      <c r="HB49" s="134"/>
      <c r="HC49" s="134"/>
      <c r="HD49" s="134"/>
      <c r="HE49" s="134"/>
    </row>
    <row r="50" spans="1:213" ht="57" x14ac:dyDescent="0.2">
      <c r="A50" s="274"/>
      <c r="B50" s="277"/>
      <c r="C50" s="280"/>
      <c r="D50" s="280"/>
      <c r="E50" s="277"/>
      <c r="F50" s="289"/>
      <c r="G50" s="289"/>
      <c r="H50" s="349"/>
      <c r="I50" s="277"/>
      <c r="J50" s="282"/>
      <c r="K50" s="259"/>
      <c r="L50" s="262"/>
      <c r="M50" s="265"/>
      <c r="N50" s="259"/>
      <c r="O50" s="268"/>
      <c r="P50" s="268"/>
      <c r="Q50" s="271"/>
      <c r="R50" s="173"/>
      <c r="S50" s="174"/>
      <c r="T50" s="203">
        <f>VLOOKUP(U50,FORMULAS!$A$15:$B$18,2,0)</f>
        <v>0</v>
      </c>
      <c r="U50" s="54" t="s">
        <v>157</v>
      </c>
      <c r="V50" s="55">
        <f>+IF(U50='Tabla Valoración controles'!$D$4,'Tabla Valoración controles'!$F$4,IF('208-PLA-Ft-78 Mapa Gestión'!U50='Tabla Valoración controles'!$D$5,'Tabla Valoración controles'!$F$5,IF(U50=FORMULAS!$A$10,0,'Tabla Valoración controles'!$F$6)))</f>
        <v>0</v>
      </c>
      <c r="W50" s="54"/>
      <c r="X50" s="56">
        <f>+IF(W50='Tabla Valoración controles'!$D$7,'Tabla Valoración controles'!$F$7,IF(U50=FORMULAS!$A$10,0,'Tabla Valoración controles'!$F$8))</f>
        <v>0</v>
      </c>
      <c r="Y50" s="54"/>
      <c r="Z50" s="55">
        <f>+IF(Y50='Tabla Valoración controles'!$D$9,'Tabla Valoración controles'!$F$9,IF(U50=FORMULAS!$A$10,0,'Tabla Valoración controles'!$F$10))</f>
        <v>0</v>
      </c>
      <c r="AA50" s="54"/>
      <c r="AB50" s="55">
        <f>+IF(AA50='Tabla Valoración controles'!$D$9,'Tabla Valoración controles'!$F$9,IF(W50=FORMULAS!$A$10,0,'Tabla Valoración controles'!$F$10))</f>
        <v>0</v>
      </c>
      <c r="AC50" s="54"/>
      <c r="AD50" s="55">
        <f>+IF(AC50='Tabla Valoración controles'!$D$13,'Tabla Valoración controles'!$F$13,'Tabla Valoración controles'!$F$14)</f>
        <v>0</v>
      </c>
      <c r="AE50" s="99">
        <f t="shared" si="0"/>
        <v>0</v>
      </c>
      <c r="AF50" s="99">
        <f t="shared" si="31"/>
        <v>0</v>
      </c>
      <c r="AG50" s="99">
        <f t="shared" si="15"/>
        <v>0.24</v>
      </c>
      <c r="AH50" s="54"/>
      <c r="AI50" s="50">
        <f>+IF(AH50=CONTROLES!$C$50,CONTROLES!$D$50,CONTROLES!$D$51)</f>
        <v>0</v>
      </c>
      <c r="AJ50" s="182"/>
      <c r="AK50" s="182">
        <f>+IF(AJ50=CONTROLES!$C$52,CONTROLES!$D$52,CONTROLES!$D$53)</f>
        <v>0</v>
      </c>
      <c r="AL50" s="182"/>
      <c r="AM50" s="182">
        <f>+IF(AL50=CONTROLES!$C$54,CONTROLES!$D$54,CONTROLES!$D$55)</f>
        <v>0</v>
      </c>
      <c r="AN50" s="183" t="str">
        <f t="shared" si="2"/>
        <v>Tipo Control</v>
      </c>
      <c r="AO50" s="183" t="str">
        <f>+IF(AN50=CONTROLES!$F$54,CONTROLES!$G$54,CONTROLES!$G$55)</f>
        <v>Detectar</v>
      </c>
      <c r="AP50" s="182">
        <f>+IF(AO50=CONTROLES!$C$56,CONTROLES!$D$56,IF(AO50=CONTROLES!$C$57,CONTROLES!$D$57,CONTROLES!$D$58))</f>
        <v>10</v>
      </c>
      <c r="AQ50" s="182"/>
      <c r="AR50" s="182">
        <f>+IF(AQ50=CONTROLES!$C$59,CONTROLES!$D$59,CONTROLES!$D$60)</f>
        <v>0</v>
      </c>
      <c r="AS50" s="182"/>
      <c r="AT50" s="182">
        <f>+IF(AS50=CONTROLES!$C$61,CONTROLES!$D$61,CONTROLES!$D$62)</f>
        <v>0</v>
      </c>
      <c r="AU50" s="182"/>
      <c r="AV50" s="50">
        <f>+IF(AU50=CONTROLES!$C$63,CONTROLES!$D$63,IF(AU50=CONTROLES!$C$64,CONTROLES!$D$64,CONTROLES!$D$65))</f>
        <v>0</v>
      </c>
      <c r="AW50" s="50">
        <f t="shared" si="1"/>
        <v>10</v>
      </c>
      <c r="AX50" s="50" t="str">
        <f t="shared" si="3"/>
        <v>Débil</v>
      </c>
      <c r="AY50" s="254"/>
      <c r="AZ50" s="254"/>
      <c r="BA50" s="254"/>
      <c r="BB50" s="254"/>
      <c r="BC50" s="255"/>
      <c r="BD50" s="257"/>
      <c r="BE50" s="246"/>
      <c r="BF50" s="244"/>
      <c r="BG50" s="244"/>
      <c r="BH50" s="189"/>
      <c r="BI50" s="293"/>
      <c r="BJ50" s="293"/>
      <c r="BK50" s="244"/>
      <c r="BL50" s="244"/>
      <c r="BM50" s="190" t="s">
        <v>234</v>
      </c>
      <c r="BN50" s="244"/>
      <c r="BO50" s="131"/>
      <c r="BP50" s="137"/>
      <c r="BQ50" s="137"/>
      <c r="BR50" s="137"/>
      <c r="BS50" s="135"/>
      <c r="BT50" s="135"/>
      <c r="BU50" s="135"/>
      <c r="BV50" s="135"/>
      <c r="BW50" s="135"/>
      <c r="BX50" s="131"/>
      <c r="BY50" s="137"/>
      <c r="BZ50" s="137"/>
      <c r="CA50" s="137"/>
      <c r="CB50" s="135"/>
      <c r="CC50" s="135"/>
      <c r="CD50" s="135"/>
      <c r="CE50" s="135"/>
      <c r="CF50" s="135"/>
      <c r="CG50" s="131"/>
      <c r="CH50" s="137"/>
      <c r="CI50" s="137"/>
      <c r="CJ50" s="137"/>
      <c r="CK50" s="135"/>
      <c r="CL50" s="135"/>
      <c r="CM50" s="135"/>
      <c r="CN50" s="135"/>
      <c r="CO50" s="135"/>
      <c r="CP50" s="131"/>
      <c r="CQ50" s="137"/>
      <c r="CR50" s="137"/>
      <c r="CS50" s="137"/>
      <c r="CT50" s="135"/>
      <c r="CU50" s="135"/>
      <c r="CV50" s="135"/>
      <c r="CW50" s="135"/>
      <c r="CX50" s="135"/>
      <c r="CY50" s="131"/>
      <c r="CZ50" s="137"/>
      <c r="DA50" s="137"/>
      <c r="DB50" s="137"/>
      <c r="DC50" s="135"/>
      <c r="DD50" s="135"/>
      <c r="DE50" s="135"/>
      <c r="DF50" s="135"/>
      <c r="DG50" s="135"/>
      <c r="DH50" s="131"/>
      <c r="DI50" s="137"/>
      <c r="DJ50" s="137"/>
      <c r="DK50" s="137"/>
      <c r="DL50" s="135"/>
      <c r="DM50" s="135"/>
      <c r="DN50" s="135"/>
      <c r="DO50" s="135"/>
      <c r="DP50" s="135"/>
      <c r="DQ50" s="131"/>
      <c r="DR50" s="137"/>
      <c r="DS50" s="137"/>
      <c r="DT50" s="137"/>
      <c r="DU50" s="135"/>
      <c r="DV50" s="135"/>
      <c r="DW50" s="135"/>
      <c r="DX50" s="135"/>
      <c r="DY50" s="135"/>
      <c r="DZ50" s="131"/>
      <c r="EA50" s="137"/>
      <c r="EB50" s="137"/>
      <c r="EC50" s="137"/>
      <c r="ED50" s="135"/>
      <c r="EE50" s="135"/>
      <c r="EF50" s="135"/>
      <c r="EG50" s="135"/>
      <c r="EH50" s="135"/>
      <c r="EI50" s="131"/>
      <c r="EJ50" s="137"/>
      <c r="EK50" s="137"/>
      <c r="EL50" s="137"/>
      <c r="EM50" s="135"/>
      <c r="EN50" s="135"/>
      <c r="EO50" s="135"/>
      <c r="EP50" s="135"/>
      <c r="EQ50" s="135"/>
      <c r="ER50" s="131"/>
      <c r="ES50" s="137"/>
      <c r="ET50" s="137"/>
      <c r="EU50" s="137"/>
      <c r="EV50" s="135"/>
      <c r="EW50" s="135"/>
      <c r="EX50" s="135"/>
      <c r="EY50" s="135"/>
      <c r="EZ50" s="135"/>
      <c r="FA50" s="131"/>
      <c r="FB50" s="137"/>
      <c r="FC50" s="137"/>
      <c r="FD50" s="137"/>
      <c r="FE50" s="135"/>
      <c r="FF50" s="135"/>
      <c r="FG50" s="135"/>
      <c r="FH50" s="135"/>
      <c r="FI50" s="135"/>
      <c r="FJ50" s="131"/>
      <c r="FK50" s="137"/>
      <c r="FL50" s="137"/>
      <c r="FM50" s="137"/>
      <c r="FN50" s="135"/>
      <c r="FO50" s="135"/>
      <c r="FP50" s="135"/>
      <c r="FQ50" s="135"/>
      <c r="FR50" s="135"/>
      <c r="FS50" s="135"/>
      <c r="FT50" s="131"/>
      <c r="FU50" s="134"/>
      <c r="FV50" s="134"/>
      <c r="FW50" s="134"/>
      <c r="FX50" s="135"/>
      <c r="FY50" s="134"/>
      <c r="FZ50" s="135"/>
      <c r="GA50" s="135"/>
      <c r="GB50" s="134"/>
      <c r="GC50" s="134"/>
      <c r="GD50" s="134"/>
      <c r="GE50" s="134"/>
      <c r="GF50" s="134"/>
      <c r="GG50" s="131"/>
      <c r="GH50" s="134"/>
      <c r="GI50" s="134"/>
      <c r="GJ50" s="134"/>
      <c r="GK50" s="135"/>
      <c r="GL50" s="134"/>
      <c r="GM50" s="135"/>
      <c r="GN50" s="135"/>
      <c r="GO50" s="134"/>
      <c r="GP50" s="134"/>
      <c r="GQ50" s="134"/>
      <c r="GR50" s="134"/>
      <c r="GS50" s="134"/>
      <c r="GT50" s="131"/>
      <c r="GU50" s="134"/>
      <c r="GV50" s="134"/>
      <c r="GW50" s="134"/>
      <c r="GX50" s="135"/>
      <c r="GY50" s="134"/>
      <c r="GZ50" s="135"/>
      <c r="HA50" s="135"/>
      <c r="HB50" s="134"/>
      <c r="HC50" s="134"/>
      <c r="HD50" s="134"/>
      <c r="HE50" s="134"/>
    </row>
    <row r="51" spans="1:213" ht="57" x14ac:dyDescent="0.2">
      <c r="A51" s="275"/>
      <c r="B51" s="278"/>
      <c r="C51" s="281"/>
      <c r="D51" s="281"/>
      <c r="E51" s="278"/>
      <c r="F51" s="289"/>
      <c r="G51" s="289"/>
      <c r="H51" s="349"/>
      <c r="I51" s="278"/>
      <c r="J51" s="282"/>
      <c r="K51" s="260"/>
      <c r="L51" s="263"/>
      <c r="M51" s="266"/>
      <c r="N51" s="260"/>
      <c r="O51" s="269"/>
      <c r="P51" s="269"/>
      <c r="Q51" s="272"/>
      <c r="R51" s="173"/>
      <c r="S51" s="174"/>
      <c r="T51" s="203">
        <f>VLOOKUP(U51,FORMULAS!$A$15:$B$18,2,0)</f>
        <v>0</v>
      </c>
      <c r="U51" s="54" t="s">
        <v>157</v>
      </c>
      <c r="V51" s="55">
        <f>+IF(U51='Tabla Valoración controles'!$D$4,'Tabla Valoración controles'!$F$4,IF('208-PLA-Ft-78 Mapa Gestión'!U51='Tabla Valoración controles'!$D$5,'Tabla Valoración controles'!$F$5,IF(U51=FORMULAS!$A$10,0,'Tabla Valoración controles'!$F$6)))</f>
        <v>0</v>
      </c>
      <c r="W51" s="54"/>
      <c r="X51" s="56">
        <f>+IF(W51='Tabla Valoración controles'!$D$7,'Tabla Valoración controles'!$F$7,IF(U51=FORMULAS!$A$10,0,'Tabla Valoración controles'!$F$8))</f>
        <v>0</v>
      </c>
      <c r="Y51" s="54"/>
      <c r="Z51" s="55">
        <f>+IF(Y51='Tabla Valoración controles'!$D$9,'Tabla Valoración controles'!$F$9,IF(U51=FORMULAS!$A$10,0,'Tabla Valoración controles'!$F$10))</f>
        <v>0</v>
      </c>
      <c r="AA51" s="54"/>
      <c r="AB51" s="55">
        <f>+IF(AA51='Tabla Valoración controles'!$D$9,'Tabla Valoración controles'!$F$9,IF(W51=FORMULAS!$A$10,0,'Tabla Valoración controles'!$F$10))</f>
        <v>0</v>
      </c>
      <c r="AC51" s="54"/>
      <c r="AD51" s="55">
        <f>+IF(AC51='Tabla Valoración controles'!$D$13,'Tabla Valoración controles'!$F$13,'Tabla Valoración controles'!$F$14)</f>
        <v>0</v>
      </c>
      <c r="AE51" s="99">
        <f t="shared" si="0"/>
        <v>0</v>
      </c>
      <c r="AF51" s="99">
        <f t="shared" si="31"/>
        <v>0</v>
      </c>
      <c r="AG51" s="99">
        <f t="shared" si="15"/>
        <v>0.24</v>
      </c>
      <c r="AH51" s="54"/>
      <c r="AI51" s="50">
        <f>+IF(AH51=CONTROLES!$C$50,CONTROLES!$D$50,CONTROLES!$D$51)</f>
        <v>0</v>
      </c>
      <c r="AJ51" s="182"/>
      <c r="AK51" s="182">
        <f>+IF(AJ51=CONTROLES!$C$52,CONTROLES!$D$52,CONTROLES!$D$53)</f>
        <v>0</v>
      </c>
      <c r="AL51" s="182"/>
      <c r="AM51" s="182">
        <f>+IF(AL51=CONTROLES!$C$54,CONTROLES!$D$54,CONTROLES!$D$55)</f>
        <v>0</v>
      </c>
      <c r="AN51" s="183" t="str">
        <f t="shared" si="2"/>
        <v>Tipo Control</v>
      </c>
      <c r="AO51" s="183" t="str">
        <f>+IF(AN51=CONTROLES!$F$54,CONTROLES!$G$54,CONTROLES!$G$55)</f>
        <v>Detectar</v>
      </c>
      <c r="AP51" s="182">
        <f>+IF(AO51=CONTROLES!$C$56,CONTROLES!$D$56,IF(AO51=CONTROLES!$C$57,CONTROLES!$D$57,CONTROLES!$D$58))</f>
        <v>10</v>
      </c>
      <c r="AQ51" s="182"/>
      <c r="AR51" s="182">
        <f>+IF(AQ51=CONTROLES!$C$59,CONTROLES!$D$59,CONTROLES!$D$60)</f>
        <v>0</v>
      </c>
      <c r="AS51" s="182"/>
      <c r="AT51" s="182">
        <f>+IF(AS51=CONTROLES!$C$61,CONTROLES!$D$61,CONTROLES!$D$62)</f>
        <v>0</v>
      </c>
      <c r="AU51" s="182"/>
      <c r="AV51" s="50">
        <f>+IF(AU51=CONTROLES!$C$63,CONTROLES!$D$63,IF(AU51=CONTROLES!$C$64,CONTROLES!$D$64,CONTROLES!$D$65))</f>
        <v>0</v>
      </c>
      <c r="AW51" s="50">
        <f t="shared" si="1"/>
        <v>10</v>
      </c>
      <c r="AX51" s="50" t="str">
        <f t="shared" si="3"/>
        <v>Débil</v>
      </c>
      <c r="AY51" s="254"/>
      <c r="AZ51" s="254"/>
      <c r="BA51" s="254"/>
      <c r="BB51" s="254"/>
      <c r="BC51" s="255"/>
      <c r="BD51" s="292"/>
      <c r="BE51" s="247"/>
      <c r="BF51" s="244"/>
      <c r="BG51" s="244"/>
      <c r="BH51" s="189"/>
      <c r="BI51" s="293"/>
      <c r="BJ51" s="293"/>
      <c r="BK51" s="244"/>
      <c r="BL51" s="244"/>
      <c r="BM51" s="190" t="s">
        <v>234</v>
      </c>
      <c r="BN51" s="244"/>
      <c r="BO51" s="131"/>
      <c r="BP51" s="137"/>
      <c r="BQ51" s="137"/>
      <c r="BR51" s="137"/>
      <c r="BS51" s="135"/>
      <c r="BT51" s="135"/>
      <c r="BU51" s="135"/>
      <c r="BV51" s="135"/>
      <c r="BW51" s="135"/>
      <c r="BX51" s="131"/>
      <c r="BY51" s="137"/>
      <c r="BZ51" s="137"/>
      <c r="CA51" s="137"/>
      <c r="CB51" s="135"/>
      <c r="CC51" s="135"/>
      <c r="CD51" s="135"/>
      <c r="CE51" s="135"/>
      <c r="CF51" s="135"/>
      <c r="CG51" s="131"/>
      <c r="CH51" s="137"/>
      <c r="CI51" s="137"/>
      <c r="CJ51" s="137"/>
      <c r="CK51" s="135"/>
      <c r="CL51" s="135"/>
      <c r="CM51" s="135"/>
      <c r="CN51" s="135"/>
      <c r="CO51" s="135"/>
      <c r="CP51" s="131"/>
      <c r="CQ51" s="137"/>
      <c r="CR51" s="137"/>
      <c r="CS51" s="137"/>
      <c r="CT51" s="135"/>
      <c r="CU51" s="135"/>
      <c r="CV51" s="135"/>
      <c r="CW51" s="135"/>
      <c r="CX51" s="135"/>
      <c r="CY51" s="131"/>
      <c r="CZ51" s="137"/>
      <c r="DA51" s="137"/>
      <c r="DB51" s="137"/>
      <c r="DC51" s="135"/>
      <c r="DD51" s="135"/>
      <c r="DE51" s="135"/>
      <c r="DF51" s="135"/>
      <c r="DG51" s="135"/>
      <c r="DH51" s="131"/>
      <c r="DI51" s="137"/>
      <c r="DJ51" s="137"/>
      <c r="DK51" s="137"/>
      <c r="DL51" s="135"/>
      <c r="DM51" s="135"/>
      <c r="DN51" s="135"/>
      <c r="DO51" s="135"/>
      <c r="DP51" s="135"/>
      <c r="DQ51" s="131"/>
      <c r="DR51" s="137"/>
      <c r="DS51" s="137"/>
      <c r="DT51" s="137"/>
      <c r="DU51" s="135"/>
      <c r="DV51" s="135"/>
      <c r="DW51" s="135"/>
      <c r="DX51" s="135"/>
      <c r="DY51" s="135"/>
      <c r="DZ51" s="131"/>
      <c r="EA51" s="137"/>
      <c r="EB51" s="137"/>
      <c r="EC51" s="137"/>
      <c r="ED51" s="135"/>
      <c r="EE51" s="135"/>
      <c r="EF51" s="135"/>
      <c r="EG51" s="135"/>
      <c r="EH51" s="135"/>
      <c r="EI51" s="131"/>
      <c r="EJ51" s="137"/>
      <c r="EK51" s="137"/>
      <c r="EL51" s="137"/>
      <c r="EM51" s="135"/>
      <c r="EN51" s="135"/>
      <c r="EO51" s="135"/>
      <c r="EP51" s="135"/>
      <c r="EQ51" s="135"/>
      <c r="ER51" s="131"/>
      <c r="ES51" s="137"/>
      <c r="ET51" s="137"/>
      <c r="EU51" s="137"/>
      <c r="EV51" s="135"/>
      <c r="EW51" s="135"/>
      <c r="EX51" s="135"/>
      <c r="EY51" s="135"/>
      <c r="EZ51" s="135"/>
      <c r="FA51" s="131"/>
      <c r="FB51" s="137"/>
      <c r="FC51" s="137"/>
      <c r="FD51" s="137"/>
      <c r="FE51" s="135"/>
      <c r="FF51" s="135"/>
      <c r="FG51" s="135"/>
      <c r="FH51" s="135"/>
      <c r="FI51" s="135"/>
      <c r="FJ51" s="131"/>
      <c r="FK51" s="137"/>
      <c r="FL51" s="137"/>
      <c r="FM51" s="137"/>
      <c r="FN51" s="135"/>
      <c r="FO51" s="135"/>
      <c r="FP51" s="135"/>
      <c r="FQ51" s="135"/>
      <c r="FR51" s="135"/>
      <c r="FS51" s="135"/>
      <c r="FT51" s="131"/>
      <c r="FU51" s="134"/>
      <c r="FV51" s="134"/>
      <c r="FW51" s="134"/>
      <c r="FX51" s="135"/>
      <c r="FY51" s="134"/>
      <c r="FZ51" s="135"/>
      <c r="GA51" s="135"/>
      <c r="GB51" s="134"/>
      <c r="GC51" s="134"/>
      <c r="GD51" s="134"/>
      <c r="GE51" s="134"/>
      <c r="GF51" s="134"/>
      <c r="GG51" s="131"/>
      <c r="GH51" s="134"/>
      <c r="GI51" s="134"/>
      <c r="GJ51" s="134"/>
      <c r="GK51" s="135"/>
      <c r="GL51" s="134"/>
      <c r="GM51" s="135"/>
      <c r="GN51" s="135"/>
      <c r="GO51" s="134"/>
      <c r="GP51" s="134"/>
      <c r="GQ51" s="134"/>
      <c r="GR51" s="134"/>
      <c r="GS51" s="134"/>
      <c r="GT51" s="131"/>
      <c r="GU51" s="134"/>
      <c r="GV51" s="134"/>
      <c r="GW51" s="134"/>
      <c r="GX51" s="135"/>
      <c r="GY51" s="134"/>
      <c r="GZ51" s="135"/>
      <c r="HA51" s="135"/>
      <c r="HB51" s="134"/>
      <c r="HC51" s="134"/>
      <c r="HD51" s="134"/>
      <c r="HE51" s="134"/>
    </row>
    <row r="52" spans="1:213" ht="120" customHeight="1" x14ac:dyDescent="0.2">
      <c r="A52" s="273">
        <v>8</v>
      </c>
      <c r="B52" s="276" t="s">
        <v>170</v>
      </c>
      <c r="C52" s="279" t="str">
        <f>VLOOKUP(B52,FORMULAS!$A$30:$B$52,2,0)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2" s="279" t="str">
        <f>VLOOKUP(B52,FORMULAS!$A$30:$C$46,3,0)</f>
        <v xml:space="preserve">Director Jurídico </v>
      </c>
      <c r="E52" s="276" t="s">
        <v>258</v>
      </c>
      <c r="F52" s="289" t="s">
        <v>400</v>
      </c>
      <c r="G52" s="289" t="s">
        <v>401</v>
      </c>
      <c r="H52" s="290" t="s">
        <v>766</v>
      </c>
      <c r="I52" s="276" t="s">
        <v>262</v>
      </c>
      <c r="J52" s="282">
        <v>24</v>
      </c>
      <c r="K52" s="258" t="str">
        <f>+IF(L52=FORMULAS!$N$2,FORMULAS!$O$2,IF('208-PLA-Ft-78 Mapa Gestión'!L52:L57=FORMULAS!$N$3,FORMULAS!$O$3,IF('208-PLA-Ft-78 Mapa Gestión'!L52:L57=FORMULAS!$N$4,FORMULAS!$O$4,IF('208-PLA-Ft-78 Mapa Gestión'!L52:L57=FORMULAS!$N$5,FORMULAS!$O$5,IF('208-PLA-Ft-78 Mapa Gestión'!L52:L57=FORMULAS!$N$6,FORMULAS!$O$6)))))</f>
        <v>Baja</v>
      </c>
      <c r="L52" s="261">
        <f>+IF(J52&lt;=FORMULAS!$M$2,FORMULAS!$N$2,IF('208-PLA-Ft-78 Mapa Gestión'!J52&lt;=FORMULAS!$M$3,FORMULAS!$N$3,IF('208-PLA-Ft-78 Mapa Gestión'!J52&lt;=FORMULAS!$M$4,FORMULAS!$N$4,IF('208-PLA-Ft-78 Mapa Gestión'!J52&lt;=FORMULAS!$M$5,FORMULAS!$N$5,FORMULAS!$N$6))))</f>
        <v>0.4</v>
      </c>
      <c r="M52" s="264" t="s">
        <v>260</v>
      </c>
      <c r="N52" s="258" t="str">
        <f>+IF(M52=FORMULAS!$H$2,FORMULAS!$I$2,IF('208-PLA-Ft-78 Mapa Gestión'!M52:M57=FORMULAS!$H$3,FORMULAS!$I$3,IF('208-PLA-Ft-78 Mapa Gestión'!M52:M57=FORMULAS!$H$4,FORMULAS!$I$4,IF('208-PLA-Ft-78 Mapa Gestión'!M52:M57=FORMULAS!$H$5,FORMULAS!$I$5,IF('208-PLA-Ft-78 Mapa Gestión'!M52:M57=FORMULAS!$H$6,FORMULAS!$I$6,IF('208-PLA-Ft-78 Mapa Gestión'!M52:M57=FORMULAS!$H$7,FORMULAS!$I$7,IF('208-PLA-Ft-78 Mapa Gestión'!M52:M57=FORMULAS!$H$8,FORMULAS!$I$8,IF('208-PLA-Ft-78 Mapa Gestión'!M52:M57=FORMULAS!$H$9,FORMULAS!$I$9,IF('208-PLA-Ft-78 Mapa Gestión'!M52:M57=FORMULAS!$H$10,FORMULAS!$I$10,IF('208-PLA-Ft-78 Mapa Gestión'!M52:M57=FORMULAS!$H$11,FORMULAS!$I$11))))))))))</f>
        <v>Menor</v>
      </c>
      <c r="O52" s="267">
        <f>VLOOKUP(N52,FORMULAS!$I$1:$J$6,2,0)</f>
        <v>0.4</v>
      </c>
      <c r="P52" s="267" t="str">
        <f t="shared" ref="P52" si="32">CONCATENATE(N52,K52)</f>
        <v>MenorBaja</v>
      </c>
      <c r="Q52" s="270" t="str">
        <f>VLOOKUP(P52,FORMULAS!$K$17:$L$42,2,0)</f>
        <v>Moderado</v>
      </c>
      <c r="R52" s="173">
        <v>1</v>
      </c>
      <c r="S52" s="174" t="s">
        <v>491</v>
      </c>
      <c r="T52" s="203" t="str">
        <f>VLOOKUP(U52,FORMULAS!$A$15:$B$18,2,0)</f>
        <v>Probabilidad</v>
      </c>
      <c r="U52" s="54" t="s">
        <v>13</v>
      </c>
      <c r="V52" s="55">
        <f>+IF(U52='Tabla Valoración controles'!$D$4,'Tabla Valoración controles'!$F$4,IF('208-PLA-Ft-78 Mapa Gestión'!U52='Tabla Valoración controles'!$D$5,'Tabla Valoración controles'!$F$5,IF(U52=FORMULAS!$A$10,0,'Tabla Valoración controles'!$F$6)))</f>
        <v>0.25</v>
      </c>
      <c r="W52" s="54" t="s">
        <v>8</v>
      </c>
      <c r="X52" s="56">
        <f>+IF(W52='Tabla Valoración controles'!$D$7,'Tabla Valoración controles'!$F$7,IF(U52=FORMULAS!$A$10,0,'Tabla Valoración controles'!$F$8))</f>
        <v>0.15</v>
      </c>
      <c r="Y52" s="54" t="s">
        <v>19</v>
      </c>
      <c r="Z52" s="55">
        <f>+IF(Y52='Tabla Valoración controles'!$D$9,'Tabla Valoración controles'!$F$9,IF(U52=FORMULAS!$A$10,0,'Tabla Valoración controles'!$F$10))</f>
        <v>0</v>
      </c>
      <c r="AA52" s="54" t="s">
        <v>21</v>
      </c>
      <c r="AB52" s="55">
        <f>+IF(AA52='Tabla Valoración controles'!$D$9,'Tabla Valoración controles'!$F$9,IF(W52=FORMULAS!$A$10,0,'Tabla Valoración controles'!$F$10))</f>
        <v>0</v>
      </c>
      <c r="AC52" s="54" t="s">
        <v>100</v>
      </c>
      <c r="AD52" s="55">
        <f>+IF(AC52='Tabla Valoración controles'!$D$13,'Tabla Valoración controles'!$F$13,'Tabla Valoración controles'!$F$14)</f>
        <v>0</v>
      </c>
      <c r="AE52" s="99">
        <f t="shared" si="0"/>
        <v>0.4</v>
      </c>
      <c r="AF52" s="99">
        <f>+IF(T52=FORMULAS!$A$8,'208-PLA-Ft-78 Mapa Gestión'!AE52*'208-PLA-Ft-78 Mapa Gestión'!L52:L57,'208-PLA-Ft-78 Mapa Gestión'!AE52*'208-PLA-Ft-78 Mapa Gestión'!O52:O57)</f>
        <v>0.16000000000000003</v>
      </c>
      <c r="AG52" s="99">
        <f>+IF(T52=FORMULAS!$A$8,'208-PLA-Ft-78 Mapa Gestión'!L52:L57-'208-PLA-Ft-78 Mapa Gestión'!AF52,0)</f>
        <v>0.24</v>
      </c>
      <c r="AH52" s="54" t="s">
        <v>349</v>
      </c>
      <c r="AI52" s="50">
        <f>+IF(AH52=CONTROLES!$C$50,CONTROLES!$D$50,CONTROLES!$D$51)</f>
        <v>15</v>
      </c>
      <c r="AJ52" s="182" t="s">
        <v>355</v>
      </c>
      <c r="AK52" s="182">
        <f>+IF(AJ52=CONTROLES!$C$52,CONTROLES!$D$52,CONTROLES!$D$53)</f>
        <v>15</v>
      </c>
      <c r="AL52" s="182" t="s">
        <v>358</v>
      </c>
      <c r="AM52" s="182">
        <f>+IF(AL52=CONTROLES!$C$54,CONTROLES!$D$54,CONTROLES!$D$55)</f>
        <v>15</v>
      </c>
      <c r="AN52" s="183" t="str">
        <f t="shared" si="2"/>
        <v>Preventivo</v>
      </c>
      <c r="AO52" s="183" t="str">
        <f>+IF(AN52=CONTROLES!$F$54,CONTROLES!$G$54,CONTROLES!$G$55)</f>
        <v>Prevenir</v>
      </c>
      <c r="AP52" s="182">
        <f>+IF(AO52=CONTROLES!$C$56,CONTROLES!$D$56,IF(AO52=CONTROLES!$C$57,CONTROLES!$D$57,CONTROLES!$D$58))</f>
        <v>15</v>
      </c>
      <c r="AQ52" s="182" t="s">
        <v>365</v>
      </c>
      <c r="AR52" s="182">
        <f>+IF(AQ52=CONTROLES!$C$59,CONTROLES!$D$59,CONTROLES!$D$60)</f>
        <v>15</v>
      </c>
      <c r="AS52" s="182" t="s">
        <v>368</v>
      </c>
      <c r="AT52" s="182">
        <f>+IF(AS52=CONTROLES!$C$61,CONTROLES!$D$61,CONTROLES!$D$62)</f>
        <v>15</v>
      </c>
      <c r="AU52" s="182" t="s">
        <v>371</v>
      </c>
      <c r="AV52" s="50">
        <f>+IF(AU52=CONTROLES!$C$63,CONTROLES!$D$63,IF(AU52=CONTROLES!$C$64,CONTROLES!$D$64,CONTROLES!$D$65))</f>
        <v>10</v>
      </c>
      <c r="AW52" s="50">
        <f t="shared" si="1"/>
        <v>100</v>
      </c>
      <c r="AX52" s="50" t="str">
        <f t="shared" si="3"/>
        <v>Fuerte</v>
      </c>
      <c r="AY52" s="253">
        <f>+AG57</f>
        <v>0.24</v>
      </c>
      <c r="AZ52" s="253" t="str">
        <f>+IF(AY52&lt;=FORMULAS!$N$2,FORMULAS!$O$2,IF(AY52&lt;=FORMULAS!$N$3,FORMULAS!$O$3,IF(AY52&lt;=FORMULAS!$N$4,FORMULAS!$O$4,IF(AY52&lt;=FORMULAS!$N$5,FORMULAS!$O$5,FORMULAS!O48))))</f>
        <v>Baja</v>
      </c>
      <c r="BA52" s="253" t="str">
        <f>+IF(T52=FORMULAS!$A$9,AG57,'208-PLA-Ft-78 Mapa Gestión'!N52:N57)</f>
        <v>Menor</v>
      </c>
      <c r="BB52" s="253">
        <f>+IF(T52=FORMULAS!B51,'208-PLA-Ft-78 Mapa Gestión'!AG57,'208-PLA-Ft-78 Mapa Gestión'!O52:O57)</f>
        <v>0.4</v>
      </c>
      <c r="BC52" s="255" t="str">
        <f t="shared" ref="BC52" si="33">CONCATENATE(BA52,AZ52)</f>
        <v>MenorBaja</v>
      </c>
      <c r="BD52" s="256" t="str">
        <f>VLOOKUP(BC52,FORMULAS!$K$17:$L$42,2,0)</f>
        <v>Moderado</v>
      </c>
      <c r="BE52" s="245" t="s">
        <v>304</v>
      </c>
      <c r="BF52" s="244" t="s">
        <v>549</v>
      </c>
      <c r="BG52" s="243"/>
      <c r="BH52" s="189"/>
      <c r="BI52" s="243"/>
      <c r="BJ52" s="243"/>
      <c r="BK52" s="243"/>
      <c r="BL52" s="243"/>
      <c r="BM52" s="190" t="s">
        <v>234</v>
      </c>
      <c r="BN52" s="244" t="s">
        <v>627</v>
      </c>
      <c r="BO52" s="131"/>
      <c r="BP52" s="137"/>
      <c r="BQ52" s="137"/>
      <c r="BR52" s="131"/>
      <c r="BS52" s="131"/>
      <c r="BT52" s="131"/>
      <c r="BU52" s="131"/>
      <c r="BV52" s="131"/>
      <c r="BW52" s="131"/>
      <c r="BX52" s="131"/>
      <c r="BY52" s="137"/>
      <c r="BZ52" s="137"/>
      <c r="CA52" s="131"/>
      <c r="CB52" s="131"/>
      <c r="CC52" s="131"/>
      <c r="CD52" s="131"/>
      <c r="CE52" s="131"/>
      <c r="CF52" s="131"/>
      <c r="CG52" s="131"/>
      <c r="CH52" s="137"/>
      <c r="CI52" s="137"/>
      <c r="CJ52" s="131"/>
      <c r="CK52" s="131"/>
      <c r="CL52" s="131"/>
      <c r="CM52" s="131"/>
      <c r="CN52" s="131"/>
      <c r="CO52" s="131"/>
      <c r="CP52" s="131"/>
      <c r="CQ52" s="137"/>
      <c r="CR52" s="137"/>
      <c r="CS52" s="131"/>
      <c r="CT52" s="131"/>
      <c r="CU52" s="131"/>
      <c r="CV52" s="131"/>
      <c r="CW52" s="131"/>
      <c r="CX52" s="131"/>
      <c r="CY52" s="131"/>
      <c r="CZ52" s="137"/>
      <c r="DA52" s="137"/>
      <c r="DB52" s="131"/>
      <c r="DC52" s="131"/>
      <c r="DD52" s="131"/>
      <c r="DE52" s="131"/>
      <c r="DF52" s="131"/>
      <c r="DG52" s="131"/>
      <c r="DH52" s="131"/>
      <c r="DI52" s="137"/>
      <c r="DJ52" s="137"/>
      <c r="DK52" s="131"/>
      <c r="DL52" s="131"/>
      <c r="DM52" s="131"/>
      <c r="DN52" s="131"/>
      <c r="DO52" s="131"/>
      <c r="DP52" s="131"/>
      <c r="DQ52" s="131"/>
      <c r="DR52" s="137"/>
      <c r="DS52" s="137"/>
      <c r="DT52" s="131"/>
      <c r="DU52" s="131"/>
      <c r="DV52" s="131"/>
      <c r="DW52" s="131"/>
      <c r="DX52" s="131"/>
      <c r="DY52" s="131"/>
      <c r="DZ52" s="131"/>
      <c r="EA52" s="137"/>
      <c r="EB52" s="137"/>
      <c r="EC52" s="131"/>
      <c r="ED52" s="131"/>
      <c r="EE52" s="131"/>
      <c r="EF52" s="131"/>
      <c r="EG52" s="131"/>
      <c r="EH52" s="131"/>
      <c r="EI52" s="131"/>
      <c r="EJ52" s="137"/>
      <c r="EK52" s="137"/>
      <c r="EL52" s="131"/>
      <c r="EM52" s="131"/>
      <c r="EN52" s="131"/>
      <c r="EO52" s="131"/>
      <c r="EP52" s="131"/>
      <c r="EQ52" s="131"/>
      <c r="ER52" s="131"/>
      <c r="ES52" s="137"/>
      <c r="ET52" s="137"/>
      <c r="EU52" s="131"/>
      <c r="EV52" s="131"/>
      <c r="EW52" s="131"/>
      <c r="EX52" s="131"/>
      <c r="EY52" s="131"/>
      <c r="EZ52" s="131"/>
      <c r="FA52" s="131"/>
      <c r="FB52" s="137"/>
      <c r="FC52" s="137"/>
      <c r="FD52" s="131"/>
      <c r="FE52" s="131"/>
      <c r="FF52" s="131"/>
      <c r="FG52" s="131"/>
      <c r="FH52" s="131"/>
      <c r="FI52" s="131"/>
      <c r="FJ52" s="131"/>
      <c r="FK52" s="137"/>
      <c r="FL52" s="137"/>
      <c r="FM52" s="131"/>
      <c r="FN52" s="131"/>
      <c r="FO52" s="131"/>
      <c r="FP52" s="131"/>
      <c r="FQ52" s="131"/>
      <c r="FR52" s="131"/>
      <c r="FS52" s="131"/>
      <c r="FT52" s="131"/>
      <c r="FU52" s="134"/>
      <c r="FV52" s="134"/>
      <c r="FW52" s="134"/>
      <c r="FX52" s="135"/>
      <c r="FY52" s="134"/>
      <c r="FZ52" s="131"/>
      <c r="GA52" s="131"/>
      <c r="GB52" s="134"/>
      <c r="GC52" s="134"/>
      <c r="GD52" s="134"/>
      <c r="GE52" s="134"/>
      <c r="GF52" s="134"/>
      <c r="GG52" s="131"/>
      <c r="GH52" s="134"/>
      <c r="GI52" s="134"/>
      <c r="GJ52" s="134"/>
      <c r="GK52" s="135"/>
      <c r="GL52" s="134"/>
      <c r="GM52" s="131"/>
      <c r="GN52" s="131"/>
      <c r="GO52" s="134"/>
      <c r="GP52" s="134"/>
      <c r="GQ52" s="134"/>
      <c r="GR52" s="134"/>
      <c r="GS52" s="134"/>
      <c r="GT52" s="131"/>
      <c r="GU52" s="134"/>
      <c r="GV52" s="134"/>
      <c r="GW52" s="134"/>
      <c r="GX52" s="135"/>
      <c r="GY52" s="134"/>
      <c r="GZ52" s="131"/>
      <c r="HA52" s="131"/>
      <c r="HB52" s="134"/>
      <c r="HC52" s="134"/>
      <c r="HD52" s="134"/>
      <c r="HE52" s="134"/>
    </row>
    <row r="53" spans="1:213" ht="57" x14ac:dyDescent="0.2">
      <c r="A53" s="274"/>
      <c r="B53" s="277"/>
      <c r="C53" s="280"/>
      <c r="D53" s="280"/>
      <c r="E53" s="277"/>
      <c r="F53" s="289"/>
      <c r="G53" s="289"/>
      <c r="H53" s="290"/>
      <c r="I53" s="277"/>
      <c r="J53" s="282"/>
      <c r="K53" s="259"/>
      <c r="L53" s="262"/>
      <c r="M53" s="265"/>
      <c r="N53" s="259"/>
      <c r="O53" s="268"/>
      <c r="P53" s="268"/>
      <c r="Q53" s="271"/>
      <c r="R53" s="173"/>
      <c r="S53" s="174"/>
      <c r="T53" s="203">
        <f>VLOOKUP(U53,FORMULAS!$A$15:$B$18,2,0)</f>
        <v>0</v>
      </c>
      <c r="U53" s="54" t="s">
        <v>157</v>
      </c>
      <c r="V53" s="55">
        <f>+IF(U53='Tabla Valoración controles'!$D$4,'Tabla Valoración controles'!$F$4,IF('208-PLA-Ft-78 Mapa Gestión'!U53='Tabla Valoración controles'!$D$5,'Tabla Valoración controles'!$F$5,IF(U53=FORMULAS!$A$10,0,'Tabla Valoración controles'!$F$6)))</f>
        <v>0</v>
      </c>
      <c r="W53" s="54"/>
      <c r="X53" s="56">
        <f>+IF(W53='Tabla Valoración controles'!$D$7,'Tabla Valoración controles'!$F$7,IF(U53=FORMULAS!$A$10,0,'Tabla Valoración controles'!$F$8))</f>
        <v>0</v>
      </c>
      <c r="Y53" s="54"/>
      <c r="Z53" s="55">
        <f>+IF(Y53='Tabla Valoración controles'!$D$9,'Tabla Valoración controles'!$F$9,IF(U53=FORMULAS!$A$10,0,'Tabla Valoración controles'!$F$10))</f>
        <v>0</v>
      </c>
      <c r="AA53" s="54"/>
      <c r="AB53" s="55">
        <f>+IF(AA53='Tabla Valoración controles'!$D$9,'Tabla Valoración controles'!$F$9,IF(W53=FORMULAS!$A$10,0,'Tabla Valoración controles'!$F$10))</f>
        <v>0</v>
      </c>
      <c r="AC53" s="54"/>
      <c r="AD53" s="55">
        <f>+IF(AC53='Tabla Valoración controles'!$D$13,'Tabla Valoración controles'!$F$13,'Tabla Valoración controles'!$F$14)</f>
        <v>0</v>
      </c>
      <c r="AE53" s="99">
        <f t="shared" si="0"/>
        <v>0</v>
      </c>
      <c r="AF53" s="99">
        <f t="shared" ref="AF53" si="34">+AE53*AG52</f>
        <v>0</v>
      </c>
      <c r="AG53" s="99">
        <f t="shared" ref="AG53" si="35">+AG52-AF53</f>
        <v>0.24</v>
      </c>
      <c r="AH53" s="54"/>
      <c r="AI53" s="50">
        <f>+IF(AH53=CONTROLES!$C$50,CONTROLES!$D$50,CONTROLES!$D$51)</f>
        <v>0</v>
      </c>
      <c r="AJ53" s="182"/>
      <c r="AK53" s="182">
        <f>+IF(AJ53=CONTROLES!$C$52,CONTROLES!$D$52,CONTROLES!$D$53)</f>
        <v>0</v>
      </c>
      <c r="AL53" s="182"/>
      <c r="AM53" s="182">
        <f>+IF(AL53=CONTROLES!$C$54,CONTROLES!$D$54,CONTROLES!$D$55)</f>
        <v>0</v>
      </c>
      <c r="AN53" s="183" t="str">
        <f t="shared" si="2"/>
        <v>Tipo Control</v>
      </c>
      <c r="AO53" s="183" t="str">
        <f>+IF(AN53=CONTROLES!$F$54,CONTROLES!$G$54,CONTROLES!$G$55)</f>
        <v>Detectar</v>
      </c>
      <c r="AP53" s="182">
        <f>+IF(AO53=CONTROLES!$C$56,CONTROLES!$D$56,IF(AO53=CONTROLES!$C$57,CONTROLES!$D$57,CONTROLES!$D$58))</f>
        <v>10</v>
      </c>
      <c r="AQ53" s="182"/>
      <c r="AR53" s="182">
        <f>+IF(AQ53=CONTROLES!$C$59,CONTROLES!$D$59,CONTROLES!$D$60)</f>
        <v>0</v>
      </c>
      <c r="AS53" s="182"/>
      <c r="AT53" s="182">
        <f>+IF(AS53=CONTROLES!$C$61,CONTROLES!$D$61,CONTROLES!$D$62)</f>
        <v>0</v>
      </c>
      <c r="AU53" s="182"/>
      <c r="AV53" s="50">
        <f>+IF(AU53=CONTROLES!$C$63,CONTROLES!$D$63,IF(AU53=CONTROLES!$C$64,CONTROLES!$D$64,CONTROLES!$D$65))</f>
        <v>0</v>
      </c>
      <c r="AW53" s="50">
        <f t="shared" si="1"/>
        <v>10</v>
      </c>
      <c r="AX53" s="50" t="str">
        <f t="shared" si="3"/>
        <v>Débil</v>
      </c>
      <c r="AY53" s="254"/>
      <c r="AZ53" s="254"/>
      <c r="BA53" s="254"/>
      <c r="BB53" s="254"/>
      <c r="BC53" s="255"/>
      <c r="BD53" s="257"/>
      <c r="BE53" s="246"/>
      <c r="BF53" s="244"/>
      <c r="BG53" s="243"/>
      <c r="BH53" s="189"/>
      <c r="BI53" s="243"/>
      <c r="BJ53" s="243"/>
      <c r="BK53" s="243"/>
      <c r="BL53" s="243"/>
      <c r="BM53" s="190" t="s">
        <v>234</v>
      </c>
      <c r="BN53" s="244"/>
      <c r="BO53" s="131"/>
      <c r="BP53" s="137"/>
      <c r="BQ53" s="137"/>
      <c r="BR53" s="137"/>
      <c r="BS53" s="135"/>
      <c r="BT53" s="135"/>
      <c r="BU53" s="135"/>
      <c r="BV53" s="135"/>
      <c r="BW53" s="135"/>
      <c r="BX53" s="131"/>
      <c r="BY53" s="137"/>
      <c r="BZ53" s="137"/>
      <c r="CA53" s="137"/>
      <c r="CB53" s="135"/>
      <c r="CC53" s="135"/>
      <c r="CD53" s="135"/>
      <c r="CE53" s="135"/>
      <c r="CF53" s="135"/>
      <c r="CG53" s="131"/>
      <c r="CH53" s="137"/>
      <c r="CI53" s="137"/>
      <c r="CJ53" s="137"/>
      <c r="CK53" s="135"/>
      <c r="CL53" s="135"/>
      <c r="CM53" s="135"/>
      <c r="CN53" s="135"/>
      <c r="CO53" s="135"/>
      <c r="CP53" s="131"/>
      <c r="CQ53" s="137"/>
      <c r="CR53" s="137"/>
      <c r="CS53" s="137"/>
      <c r="CT53" s="135"/>
      <c r="CU53" s="135"/>
      <c r="CV53" s="135"/>
      <c r="CW53" s="135"/>
      <c r="CX53" s="135"/>
      <c r="CY53" s="131"/>
      <c r="CZ53" s="137"/>
      <c r="DA53" s="137"/>
      <c r="DB53" s="137"/>
      <c r="DC53" s="135"/>
      <c r="DD53" s="135"/>
      <c r="DE53" s="135"/>
      <c r="DF53" s="135"/>
      <c r="DG53" s="135"/>
      <c r="DH53" s="131"/>
      <c r="DI53" s="137"/>
      <c r="DJ53" s="137"/>
      <c r="DK53" s="137"/>
      <c r="DL53" s="135"/>
      <c r="DM53" s="135"/>
      <c r="DN53" s="135"/>
      <c r="DO53" s="135"/>
      <c r="DP53" s="135"/>
      <c r="DQ53" s="131"/>
      <c r="DR53" s="137"/>
      <c r="DS53" s="137"/>
      <c r="DT53" s="137"/>
      <c r="DU53" s="135"/>
      <c r="DV53" s="135"/>
      <c r="DW53" s="135"/>
      <c r="DX53" s="135"/>
      <c r="DY53" s="135"/>
      <c r="DZ53" s="131"/>
      <c r="EA53" s="137"/>
      <c r="EB53" s="137"/>
      <c r="EC53" s="137"/>
      <c r="ED53" s="135"/>
      <c r="EE53" s="135"/>
      <c r="EF53" s="135"/>
      <c r="EG53" s="135"/>
      <c r="EH53" s="135"/>
      <c r="EI53" s="131"/>
      <c r="EJ53" s="137"/>
      <c r="EK53" s="137"/>
      <c r="EL53" s="137"/>
      <c r="EM53" s="135"/>
      <c r="EN53" s="135"/>
      <c r="EO53" s="135"/>
      <c r="EP53" s="135"/>
      <c r="EQ53" s="135"/>
      <c r="ER53" s="131"/>
      <c r="ES53" s="137"/>
      <c r="ET53" s="137"/>
      <c r="EU53" s="137"/>
      <c r="EV53" s="135"/>
      <c r="EW53" s="135"/>
      <c r="EX53" s="135"/>
      <c r="EY53" s="135"/>
      <c r="EZ53" s="135"/>
      <c r="FA53" s="131"/>
      <c r="FB53" s="137"/>
      <c r="FC53" s="137"/>
      <c r="FD53" s="137"/>
      <c r="FE53" s="135"/>
      <c r="FF53" s="135"/>
      <c r="FG53" s="135"/>
      <c r="FH53" s="135"/>
      <c r="FI53" s="135"/>
      <c r="FJ53" s="131"/>
      <c r="FK53" s="137"/>
      <c r="FL53" s="137"/>
      <c r="FM53" s="137"/>
      <c r="FN53" s="135"/>
      <c r="FO53" s="135"/>
      <c r="FP53" s="135"/>
      <c r="FQ53" s="135"/>
      <c r="FR53" s="135"/>
      <c r="FS53" s="135"/>
      <c r="FT53" s="131"/>
      <c r="FU53" s="134"/>
      <c r="FV53" s="134"/>
      <c r="FW53" s="134"/>
      <c r="FX53" s="135"/>
      <c r="FY53" s="134"/>
      <c r="FZ53" s="135"/>
      <c r="GA53" s="135"/>
      <c r="GB53" s="134"/>
      <c r="GC53" s="134"/>
      <c r="GD53" s="134"/>
      <c r="GE53" s="134"/>
      <c r="GF53" s="134"/>
      <c r="GG53" s="131"/>
      <c r="GH53" s="134"/>
      <c r="GI53" s="134"/>
      <c r="GJ53" s="134"/>
      <c r="GK53" s="135"/>
      <c r="GL53" s="134"/>
      <c r="GM53" s="135"/>
      <c r="GN53" s="135"/>
      <c r="GO53" s="134"/>
      <c r="GP53" s="134"/>
      <c r="GQ53" s="134"/>
      <c r="GR53" s="134"/>
      <c r="GS53" s="134"/>
      <c r="GT53" s="131"/>
      <c r="GU53" s="134"/>
      <c r="GV53" s="134"/>
      <c r="GW53" s="134"/>
      <c r="GX53" s="135"/>
      <c r="GY53" s="134"/>
      <c r="GZ53" s="135"/>
      <c r="HA53" s="135"/>
      <c r="HB53" s="134"/>
      <c r="HC53" s="134"/>
      <c r="HD53" s="134"/>
      <c r="HE53" s="134"/>
    </row>
    <row r="54" spans="1:213" ht="57" x14ac:dyDescent="0.2">
      <c r="A54" s="274"/>
      <c r="B54" s="277"/>
      <c r="C54" s="280"/>
      <c r="D54" s="280"/>
      <c r="E54" s="277"/>
      <c r="F54" s="289"/>
      <c r="G54" s="289"/>
      <c r="H54" s="290"/>
      <c r="I54" s="277"/>
      <c r="J54" s="282"/>
      <c r="K54" s="259"/>
      <c r="L54" s="262"/>
      <c r="M54" s="265"/>
      <c r="N54" s="259"/>
      <c r="O54" s="268"/>
      <c r="P54" s="268"/>
      <c r="Q54" s="271"/>
      <c r="R54" s="173"/>
      <c r="S54" s="174"/>
      <c r="T54" s="203">
        <f>VLOOKUP(U54,FORMULAS!$A$15:$B$18,2,0)</f>
        <v>0</v>
      </c>
      <c r="U54" s="54" t="s">
        <v>157</v>
      </c>
      <c r="V54" s="55">
        <f>+IF(U54='Tabla Valoración controles'!$D$4,'Tabla Valoración controles'!$F$4,IF('208-PLA-Ft-78 Mapa Gestión'!U54='Tabla Valoración controles'!$D$5,'Tabla Valoración controles'!$F$5,IF(U54=FORMULAS!$A$10,0,'Tabla Valoración controles'!$F$6)))</f>
        <v>0</v>
      </c>
      <c r="W54" s="54"/>
      <c r="X54" s="56">
        <f>+IF(W54='Tabla Valoración controles'!$D$7,'Tabla Valoración controles'!$F$7,IF(U54=FORMULAS!$A$10,0,'Tabla Valoración controles'!$F$8))</f>
        <v>0</v>
      </c>
      <c r="Y54" s="54"/>
      <c r="Z54" s="55">
        <f>+IF(Y54='Tabla Valoración controles'!$D$9,'Tabla Valoración controles'!$F$9,IF(U54=FORMULAS!$A$10,0,'Tabla Valoración controles'!$F$10))</f>
        <v>0</v>
      </c>
      <c r="AA54" s="54"/>
      <c r="AB54" s="55">
        <f>+IF(AA54='Tabla Valoración controles'!$D$9,'Tabla Valoración controles'!$F$9,IF(W54=FORMULAS!$A$10,0,'Tabla Valoración controles'!$F$10))</f>
        <v>0</v>
      </c>
      <c r="AC54" s="54"/>
      <c r="AD54" s="55">
        <f>+IF(AC54='Tabla Valoración controles'!$D$13,'Tabla Valoración controles'!$F$13,'Tabla Valoración controles'!$F$14)</f>
        <v>0</v>
      </c>
      <c r="AE54" s="99">
        <f t="shared" si="0"/>
        <v>0</v>
      </c>
      <c r="AF54" s="99">
        <f t="shared" ref="AF54:AF57" si="36">+AF53*AE54</f>
        <v>0</v>
      </c>
      <c r="AG54" s="99">
        <f t="shared" si="15"/>
        <v>0.24</v>
      </c>
      <c r="AH54" s="54"/>
      <c r="AI54" s="50">
        <f>+IF(AH54=CONTROLES!$C$50,CONTROLES!$D$50,CONTROLES!$D$51)</f>
        <v>0</v>
      </c>
      <c r="AJ54" s="182"/>
      <c r="AK54" s="182">
        <f>+IF(AJ54=CONTROLES!$C$52,CONTROLES!$D$52,CONTROLES!$D$53)</f>
        <v>0</v>
      </c>
      <c r="AL54" s="182"/>
      <c r="AM54" s="182">
        <f>+IF(AL54=CONTROLES!$C$54,CONTROLES!$D$54,CONTROLES!$D$55)</f>
        <v>0</v>
      </c>
      <c r="AN54" s="183" t="str">
        <f t="shared" si="2"/>
        <v>Tipo Control</v>
      </c>
      <c r="AO54" s="183" t="str">
        <f>+IF(AN54=CONTROLES!$F$54,CONTROLES!$G$54,CONTROLES!$G$55)</f>
        <v>Detectar</v>
      </c>
      <c r="AP54" s="182">
        <f>+IF(AO54=CONTROLES!$C$56,CONTROLES!$D$56,IF(AO54=CONTROLES!$C$57,CONTROLES!$D$57,CONTROLES!$D$58))</f>
        <v>10</v>
      </c>
      <c r="AQ54" s="182"/>
      <c r="AR54" s="182">
        <f>+IF(AQ54=CONTROLES!$C$59,CONTROLES!$D$59,CONTROLES!$D$60)</f>
        <v>0</v>
      </c>
      <c r="AS54" s="182"/>
      <c r="AT54" s="182">
        <f>+IF(AS54=CONTROLES!$C$61,CONTROLES!$D$61,CONTROLES!$D$62)</f>
        <v>0</v>
      </c>
      <c r="AU54" s="182"/>
      <c r="AV54" s="50">
        <f>+IF(AU54=CONTROLES!$C$63,CONTROLES!$D$63,IF(AU54=CONTROLES!$C$64,CONTROLES!$D$64,CONTROLES!$D$65))</f>
        <v>0</v>
      </c>
      <c r="AW54" s="50">
        <f t="shared" si="1"/>
        <v>10</v>
      </c>
      <c r="AX54" s="50" t="str">
        <f t="shared" si="3"/>
        <v>Débil</v>
      </c>
      <c r="AY54" s="254"/>
      <c r="AZ54" s="254"/>
      <c r="BA54" s="254"/>
      <c r="BB54" s="254"/>
      <c r="BC54" s="255"/>
      <c r="BD54" s="257"/>
      <c r="BE54" s="246"/>
      <c r="BF54" s="244"/>
      <c r="BG54" s="243"/>
      <c r="BH54" s="189"/>
      <c r="BI54" s="243"/>
      <c r="BJ54" s="243"/>
      <c r="BK54" s="243"/>
      <c r="BL54" s="243"/>
      <c r="BM54" s="190" t="s">
        <v>234</v>
      </c>
      <c r="BN54" s="244"/>
      <c r="BO54" s="131"/>
      <c r="BP54" s="137"/>
      <c r="BQ54" s="137"/>
      <c r="BR54" s="137"/>
      <c r="BS54" s="135"/>
      <c r="BT54" s="135"/>
      <c r="BU54" s="135"/>
      <c r="BV54" s="135"/>
      <c r="BW54" s="135"/>
      <c r="BX54" s="131"/>
      <c r="BY54" s="137"/>
      <c r="BZ54" s="137"/>
      <c r="CA54" s="137"/>
      <c r="CB54" s="135"/>
      <c r="CC54" s="135"/>
      <c r="CD54" s="135"/>
      <c r="CE54" s="135"/>
      <c r="CF54" s="135"/>
      <c r="CG54" s="131"/>
      <c r="CH54" s="137"/>
      <c r="CI54" s="137"/>
      <c r="CJ54" s="137"/>
      <c r="CK54" s="135"/>
      <c r="CL54" s="135"/>
      <c r="CM54" s="135"/>
      <c r="CN54" s="135"/>
      <c r="CO54" s="135"/>
      <c r="CP54" s="131"/>
      <c r="CQ54" s="137"/>
      <c r="CR54" s="137"/>
      <c r="CS54" s="137"/>
      <c r="CT54" s="135"/>
      <c r="CU54" s="135"/>
      <c r="CV54" s="135"/>
      <c r="CW54" s="135"/>
      <c r="CX54" s="135"/>
      <c r="CY54" s="131"/>
      <c r="CZ54" s="137"/>
      <c r="DA54" s="137"/>
      <c r="DB54" s="137"/>
      <c r="DC54" s="135"/>
      <c r="DD54" s="135"/>
      <c r="DE54" s="135"/>
      <c r="DF54" s="135"/>
      <c r="DG54" s="135"/>
      <c r="DH54" s="131"/>
      <c r="DI54" s="137"/>
      <c r="DJ54" s="137"/>
      <c r="DK54" s="137"/>
      <c r="DL54" s="135"/>
      <c r="DM54" s="135"/>
      <c r="DN54" s="135"/>
      <c r="DO54" s="135"/>
      <c r="DP54" s="135"/>
      <c r="DQ54" s="131"/>
      <c r="DR54" s="137"/>
      <c r="DS54" s="137"/>
      <c r="DT54" s="137"/>
      <c r="DU54" s="135"/>
      <c r="DV54" s="135"/>
      <c r="DW54" s="135"/>
      <c r="DX54" s="135"/>
      <c r="DY54" s="135"/>
      <c r="DZ54" s="131"/>
      <c r="EA54" s="137"/>
      <c r="EB54" s="137"/>
      <c r="EC54" s="137"/>
      <c r="ED54" s="135"/>
      <c r="EE54" s="135"/>
      <c r="EF54" s="135"/>
      <c r="EG54" s="135"/>
      <c r="EH54" s="135"/>
      <c r="EI54" s="131"/>
      <c r="EJ54" s="137"/>
      <c r="EK54" s="137"/>
      <c r="EL54" s="137"/>
      <c r="EM54" s="135"/>
      <c r="EN54" s="135"/>
      <c r="EO54" s="135"/>
      <c r="EP54" s="135"/>
      <c r="EQ54" s="135"/>
      <c r="ER54" s="131"/>
      <c r="ES54" s="137"/>
      <c r="ET54" s="137"/>
      <c r="EU54" s="137"/>
      <c r="EV54" s="135"/>
      <c r="EW54" s="135"/>
      <c r="EX54" s="135"/>
      <c r="EY54" s="135"/>
      <c r="EZ54" s="135"/>
      <c r="FA54" s="131"/>
      <c r="FB54" s="137"/>
      <c r="FC54" s="137"/>
      <c r="FD54" s="137"/>
      <c r="FE54" s="135"/>
      <c r="FF54" s="135"/>
      <c r="FG54" s="135"/>
      <c r="FH54" s="135"/>
      <c r="FI54" s="135"/>
      <c r="FJ54" s="131"/>
      <c r="FK54" s="137"/>
      <c r="FL54" s="137"/>
      <c r="FM54" s="137"/>
      <c r="FN54" s="135"/>
      <c r="FO54" s="135"/>
      <c r="FP54" s="135"/>
      <c r="FQ54" s="135"/>
      <c r="FR54" s="135"/>
      <c r="FS54" s="135"/>
      <c r="FT54" s="131"/>
      <c r="FU54" s="134"/>
      <c r="FV54" s="134"/>
      <c r="FW54" s="134"/>
      <c r="FX54" s="135"/>
      <c r="FY54" s="134"/>
      <c r="FZ54" s="135"/>
      <c r="GA54" s="135"/>
      <c r="GB54" s="134"/>
      <c r="GC54" s="134"/>
      <c r="GD54" s="134"/>
      <c r="GE54" s="134"/>
      <c r="GF54" s="134"/>
      <c r="GG54" s="131"/>
      <c r="GH54" s="134"/>
      <c r="GI54" s="134"/>
      <c r="GJ54" s="134"/>
      <c r="GK54" s="135"/>
      <c r="GL54" s="134"/>
      <c r="GM54" s="135"/>
      <c r="GN54" s="135"/>
      <c r="GO54" s="134"/>
      <c r="GP54" s="134"/>
      <c r="GQ54" s="134"/>
      <c r="GR54" s="134"/>
      <c r="GS54" s="134"/>
      <c r="GT54" s="131"/>
      <c r="GU54" s="134"/>
      <c r="GV54" s="134"/>
      <c r="GW54" s="134"/>
      <c r="GX54" s="135"/>
      <c r="GY54" s="134"/>
      <c r="GZ54" s="135"/>
      <c r="HA54" s="135"/>
      <c r="HB54" s="134"/>
      <c r="HC54" s="134"/>
      <c r="HD54" s="134"/>
      <c r="HE54" s="134"/>
    </row>
    <row r="55" spans="1:213" ht="57" x14ac:dyDescent="0.2">
      <c r="A55" s="274"/>
      <c r="B55" s="277"/>
      <c r="C55" s="280"/>
      <c r="D55" s="280"/>
      <c r="E55" s="277"/>
      <c r="F55" s="289"/>
      <c r="G55" s="289"/>
      <c r="H55" s="290"/>
      <c r="I55" s="277"/>
      <c r="J55" s="282"/>
      <c r="K55" s="259"/>
      <c r="L55" s="262"/>
      <c r="M55" s="265"/>
      <c r="N55" s="259"/>
      <c r="O55" s="268"/>
      <c r="P55" s="268"/>
      <c r="Q55" s="271"/>
      <c r="R55" s="173"/>
      <c r="S55" s="174"/>
      <c r="T55" s="203">
        <f>VLOOKUP(U55,FORMULAS!$A$15:$B$18,2,0)</f>
        <v>0</v>
      </c>
      <c r="U55" s="54" t="s">
        <v>157</v>
      </c>
      <c r="V55" s="55">
        <f>+IF(U55='Tabla Valoración controles'!$D$4,'Tabla Valoración controles'!$F$4,IF('208-PLA-Ft-78 Mapa Gestión'!U55='Tabla Valoración controles'!$D$5,'Tabla Valoración controles'!$F$5,IF(U55=FORMULAS!$A$10,0,'Tabla Valoración controles'!$F$6)))</f>
        <v>0</v>
      </c>
      <c r="W55" s="54"/>
      <c r="X55" s="56">
        <f>+IF(W55='Tabla Valoración controles'!$D$7,'Tabla Valoración controles'!$F$7,IF(U55=FORMULAS!$A$10,0,'Tabla Valoración controles'!$F$8))</f>
        <v>0</v>
      </c>
      <c r="Y55" s="54"/>
      <c r="Z55" s="55">
        <f>+IF(Y55='Tabla Valoración controles'!$D$9,'Tabla Valoración controles'!$F$9,IF(U55=FORMULAS!$A$10,0,'Tabla Valoración controles'!$F$10))</f>
        <v>0</v>
      </c>
      <c r="AA55" s="54"/>
      <c r="AB55" s="55">
        <f>+IF(AA55='Tabla Valoración controles'!$D$9,'Tabla Valoración controles'!$F$9,IF(W55=FORMULAS!$A$10,0,'Tabla Valoración controles'!$F$10))</f>
        <v>0</v>
      </c>
      <c r="AC55" s="54"/>
      <c r="AD55" s="55">
        <f>+IF(AC55='Tabla Valoración controles'!$D$13,'Tabla Valoración controles'!$F$13,'Tabla Valoración controles'!$F$14)</f>
        <v>0</v>
      </c>
      <c r="AE55" s="99">
        <f t="shared" si="0"/>
        <v>0</v>
      </c>
      <c r="AF55" s="99">
        <f t="shared" si="36"/>
        <v>0</v>
      </c>
      <c r="AG55" s="99">
        <f t="shared" si="15"/>
        <v>0.24</v>
      </c>
      <c r="AH55" s="54"/>
      <c r="AI55" s="50">
        <f>+IF(AH55=CONTROLES!$C$50,CONTROLES!$D$50,CONTROLES!$D$51)</f>
        <v>0</v>
      </c>
      <c r="AJ55" s="182"/>
      <c r="AK55" s="182">
        <f>+IF(AJ55=CONTROLES!$C$52,CONTROLES!$D$52,CONTROLES!$D$53)</f>
        <v>0</v>
      </c>
      <c r="AL55" s="182"/>
      <c r="AM55" s="182">
        <f>+IF(AL55=CONTROLES!$C$54,CONTROLES!$D$54,CONTROLES!$D$55)</f>
        <v>0</v>
      </c>
      <c r="AN55" s="183" t="str">
        <f t="shared" si="2"/>
        <v>Tipo Control</v>
      </c>
      <c r="AO55" s="183" t="str">
        <f>+IF(AN55=CONTROLES!$F$54,CONTROLES!$G$54,CONTROLES!$G$55)</f>
        <v>Detectar</v>
      </c>
      <c r="AP55" s="182">
        <f>+IF(AO55=CONTROLES!$C$56,CONTROLES!$D$56,IF(AO55=CONTROLES!$C$57,CONTROLES!$D$57,CONTROLES!$D$58))</f>
        <v>10</v>
      </c>
      <c r="AQ55" s="182"/>
      <c r="AR55" s="182">
        <f>+IF(AQ55=CONTROLES!$C$59,CONTROLES!$D$59,CONTROLES!$D$60)</f>
        <v>0</v>
      </c>
      <c r="AS55" s="182"/>
      <c r="AT55" s="182">
        <f>+IF(AS55=CONTROLES!$C$61,CONTROLES!$D$61,CONTROLES!$D$62)</f>
        <v>0</v>
      </c>
      <c r="AU55" s="182"/>
      <c r="AV55" s="50">
        <f>+IF(AU55=CONTROLES!$C$63,CONTROLES!$D$63,IF(AU55=CONTROLES!$C$64,CONTROLES!$D$64,CONTROLES!$D$65))</f>
        <v>0</v>
      </c>
      <c r="AW55" s="50">
        <f t="shared" si="1"/>
        <v>10</v>
      </c>
      <c r="AX55" s="50" t="str">
        <f t="shared" si="3"/>
        <v>Débil</v>
      </c>
      <c r="AY55" s="254"/>
      <c r="AZ55" s="254"/>
      <c r="BA55" s="254"/>
      <c r="BB55" s="254"/>
      <c r="BC55" s="255"/>
      <c r="BD55" s="257"/>
      <c r="BE55" s="246"/>
      <c r="BF55" s="244"/>
      <c r="BG55" s="243"/>
      <c r="BH55" s="189"/>
      <c r="BI55" s="243"/>
      <c r="BJ55" s="243"/>
      <c r="BK55" s="243"/>
      <c r="BL55" s="243"/>
      <c r="BM55" s="190" t="s">
        <v>234</v>
      </c>
      <c r="BN55" s="244"/>
      <c r="BO55" s="131"/>
      <c r="BP55" s="137"/>
      <c r="BQ55" s="137"/>
      <c r="BR55" s="137"/>
      <c r="BS55" s="135"/>
      <c r="BT55" s="135"/>
      <c r="BU55" s="135"/>
      <c r="BV55" s="135"/>
      <c r="BW55" s="135"/>
      <c r="BX55" s="131"/>
      <c r="BY55" s="137"/>
      <c r="BZ55" s="137"/>
      <c r="CA55" s="137"/>
      <c r="CB55" s="135"/>
      <c r="CC55" s="135"/>
      <c r="CD55" s="135"/>
      <c r="CE55" s="135"/>
      <c r="CF55" s="135"/>
      <c r="CG55" s="131"/>
      <c r="CH55" s="137"/>
      <c r="CI55" s="137"/>
      <c r="CJ55" s="137"/>
      <c r="CK55" s="135"/>
      <c r="CL55" s="135"/>
      <c r="CM55" s="135"/>
      <c r="CN55" s="135"/>
      <c r="CO55" s="135"/>
      <c r="CP55" s="131"/>
      <c r="CQ55" s="137"/>
      <c r="CR55" s="137"/>
      <c r="CS55" s="137"/>
      <c r="CT55" s="135"/>
      <c r="CU55" s="135"/>
      <c r="CV55" s="135"/>
      <c r="CW55" s="135"/>
      <c r="CX55" s="135"/>
      <c r="CY55" s="131"/>
      <c r="CZ55" s="137"/>
      <c r="DA55" s="137"/>
      <c r="DB55" s="137"/>
      <c r="DC55" s="135"/>
      <c r="DD55" s="135"/>
      <c r="DE55" s="135"/>
      <c r="DF55" s="135"/>
      <c r="DG55" s="135"/>
      <c r="DH55" s="131"/>
      <c r="DI55" s="137"/>
      <c r="DJ55" s="137"/>
      <c r="DK55" s="137"/>
      <c r="DL55" s="135"/>
      <c r="DM55" s="135"/>
      <c r="DN55" s="135"/>
      <c r="DO55" s="135"/>
      <c r="DP55" s="135"/>
      <c r="DQ55" s="131"/>
      <c r="DR55" s="137"/>
      <c r="DS55" s="137"/>
      <c r="DT55" s="137"/>
      <c r="DU55" s="135"/>
      <c r="DV55" s="135"/>
      <c r="DW55" s="135"/>
      <c r="DX55" s="135"/>
      <c r="DY55" s="135"/>
      <c r="DZ55" s="131"/>
      <c r="EA55" s="137"/>
      <c r="EB55" s="137"/>
      <c r="EC55" s="137"/>
      <c r="ED55" s="135"/>
      <c r="EE55" s="135"/>
      <c r="EF55" s="135"/>
      <c r="EG55" s="135"/>
      <c r="EH55" s="135"/>
      <c r="EI55" s="131"/>
      <c r="EJ55" s="137"/>
      <c r="EK55" s="137"/>
      <c r="EL55" s="137"/>
      <c r="EM55" s="135"/>
      <c r="EN55" s="135"/>
      <c r="EO55" s="135"/>
      <c r="EP55" s="135"/>
      <c r="EQ55" s="135"/>
      <c r="ER55" s="131"/>
      <c r="ES55" s="137"/>
      <c r="ET55" s="137"/>
      <c r="EU55" s="137"/>
      <c r="EV55" s="135"/>
      <c r="EW55" s="135"/>
      <c r="EX55" s="135"/>
      <c r="EY55" s="135"/>
      <c r="EZ55" s="135"/>
      <c r="FA55" s="131"/>
      <c r="FB55" s="137"/>
      <c r="FC55" s="137"/>
      <c r="FD55" s="137"/>
      <c r="FE55" s="135"/>
      <c r="FF55" s="135"/>
      <c r="FG55" s="135"/>
      <c r="FH55" s="135"/>
      <c r="FI55" s="135"/>
      <c r="FJ55" s="131"/>
      <c r="FK55" s="137"/>
      <c r="FL55" s="137"/>
      <c r="FM55" s="137"/>
      <c r="FN55" s="135"/>
      <c r="FO55" s="135"/>
      <c r="FP55" s="135"/>
      <c r="FQ55" s="135"/>
      <c r="FR55" s="135"/>
      <c r="FS55" s="135"/>
      <c r="FT55" s="131"/>
      <c r="FU55" s="134"/>
      <c r="FV55" s="134"/>
      <c r="FW55" s="134"/>
      <c r="FX55" s="135"/>
      <c r="FY55" s="134"/>
      <c r="FZ55" s="135"/>
      <c r="GA55" s="135"/>
      <c r="GB55" s="134"/>
      <c r="GC55" s="134"/>
      <c r="GD55" s="134"/>
      <c r="GE55" s="134"/>
      <c r="GF55" s="134"/>
      <c r="GG55" s="131"/>
      <c r="GH55" s="134"/>
      <c r="GI55" s="134"/>
      <c r="GJ55" s="134"/>
      <c r="GK55" s="135"/>
      <c r="GL55" s="134"/>
      <c r="GM55" s="135"/>
      <c r="GN55" s="135"/>
      <c r="GO55" s="134"/>
      <c r="GP55" s="134"/>
      <c r="GQ55" s="134"/>
      <c r="GR55" s="134"/>
      <c r="GS55" s="134"/>
      <c r="GT55" s="131"/>
      <c r="GU55" s="134"/>
      <c r="GV55" s="134"/>
      <c r="GW55" s="134"/>
      <c r="GX55" s="135"/>
      <c r="GY55" s="134"/>
      <c r="GZ55" s="135"/>
      <c r="HA55" s="135"/>
      <c r="HB55" s="134"/>
      <c r="HC55" s="134"/>
      <c r="HD55" s="134"/>
      <c r="HE55" s="134"/>
    </row>
    <row r="56" spans="1:213" ht="57" x14ac:dyDescent="0.2">
      <c r="A56" s="274"/>
      <c r="B56" s="277"/>
      <c r="C56" s="280"/>
      <c r="D56" s="280"/>
      <c r="E56" s="277"/>
      <c r="F56" s="289"/>
      <c r="G56" s="289"/>
      <c r="H56" s="290"/>
      <c r="I56" s="277"/>
      <c r="J56" s="282"/>
      <c r="K56" s="259"/>
      <c r="L56" s="262"/>
      <c r="M56" s="265"/>
      <c r="N56" s="259"/>
      <c r="O56" s="268"/>
      <c r="P56" s="268"/>
      <c r="Q56" s="271"/>
      <c r="R56" s="173"/>
      <c r="S56" s="174"/>
      <c r="T56" s="203">
        <f>VLOOKUP(U56,FORMULAS!$A$15:$B$18,2,0)</f>
        <v>0</v>
      </c>
      <c r="U56" s="54" t="s">
        <v>157</v>
      </c>
      <c r="V56" s="55">
        <f>+IF(U56='Tabla Valoración controles'!$D$4,'Tabla Valoración controles'!$F$4,IF('208-PLA-Ft-78 Mapa Gestión'!U56='Tabla Valoración controles'!$D$5,'Tabla Valoración controles'!$F$5,IF(U56=FORMULAS!$A$10,0,'Tabla Valoración controles'!$F$6)))</f>
        <v>0</v>
      </c>
      <c r="W56" s="54"/>
      <c r="X56" s="56">
        <f>+IF(W56='Tabla Valoración controles'!$D$7,'Tabla Valoración controles'!$F$7,IF(U56=FORMULAS!$A$10,0,'Tabla Valoración controles'!$F$8))</f>
        <v>0</v>
      </c>
      <c r="Y56" s="54"/>
      <c r="Z56" s="55">
        <f>+IF(Y56='Tabla Valoración controles'!$D$9,'Tabla Valoración controles'!$F$9,IF(U56=FORMULAS!$A$10,0,'Tabla Valoración controles'!$F$10))</f>
        <v>0</v>
      </c>
      <c r="AA56" s="54"/>
      <c r="AB56" s="55">
        <f>+IF(AA56='Tabla Valoración controles'!$D$9,'Tabla Valoración controles'!$F$9,IF(W56=FORMULAS!$A$10,0,'Tabla Valoración controles'!$F$10))</f>
        <v>0</v>
      </c>
      <c r="AC56" s="54"/>
      <c r="AD56" s="55">
        <f>+IF(AC56='Tabla Valoración controles'!$D$13,'Tabla Valoración controles'!$F$13,'Tabla Valoración controles'!$F$14)</f>
        <v>0</v>
      </c>
      <c r="AE56" s="99">
        <f t="shared" si="0"/>
        <v>0</v>
      </c>
      <c r="AF56" s="99">
        <f t="shared" si="36"/>
        <v>0</v>
      </c>
      <c r="AG56" s="99">
        <f t="shared" si="15"/>
        <v>0.24</v>
      </c>
      <c r="AH56" s="54"/>
      <c r="AI56" s="50">
        <f>+IF(AH56=CONTROLES!$C$50,CONTROLES!$D$50,CONTROLES!$D$51)</f>
        <v>0</v>
      </c>
      <c r="AJ56" s="182"/>
      <c r="AK56" s="182">
        <f>+IF(AJ56=CONTROLES!$C$52,CONTROLES!$D$52,CONTROLES!$D$53)</f>
        <v>0</v>
      </c>
      <c r="AL56" s="182"/>
      <c r="AM56" s="182">
        <f>+IF(AL56=CONTROLES!$C$54,CONTROLES!$D$54,CONTROLES!$D$55)</f>
        <v>0</v>
      </c>
      <c r="AN56" s="183" t="str">
        <f t="shared" si="2"/>
        <v>Tipo Control</v>
      </c>
      <c r="AO56" s="183" t="str">
        <f>+IF(AN56=CONTROLES!$F$54,CONTROLES!$G$54,CONTROLES!$G$55)</f>
        <v>Detectar</v>
      </c>
      <c r="AP56" s="182">
        <f>+IF(AO56=CONTROLES!$C$56,CONTROLES!$D$56,IF(AO56=CONTROLES!$C$57,CONTROLES!$D$57,CONTROLES!$D$58))</f>
        <v>10</v>
      </c>
      <c r="AQ56" s="182"/>
      <c r="AR56" s="182">
        <f>+IF(AQ56=CONTROLES!$C$59,CONTROLES!$D$59,CONTROLES!$D$60)</f>
        <v>0</v>
      </c>
      <c r="AS56" s="182"/>
      <c r="AT56" s="182">
        <f>+IF(AS56=CONTROLES!$C$61,CONTROLES!$D$61,CONTROLES!$D$62)</f>
        <v>0</v>
      </c>
      <c r="AU56" s="182"/>
      <c r="AV56" s="50">
        <f>+IF(AU56=CONTROLES!$C$63,CONTROLES!$D$63,IF(AU56=CONTROLES!$C$64,CONTROLES!$D$64,CONTROLES!$D$65))</f>
        <v>0</v>
      </c>
      <c r="AW56" s="50">
        <f t="shared" si="1"/>
        <v>10</v>
      </c>
      <c r="AX56" s="50" t="str">
        <f t="shared" si="3"/>
        <v>Débil</v>
      </c>
      <c r="AY56" s="254"/>
      <c r="AZ56" s="254"/>
      <c r="BA56" s="254"/>
      <c r="BB56" s="254"/>
      <c r="BC56" s="255"/>
      <c r="BD56" s="257"/>
      <c r="BE56" s="246"/>
      <c r="BF56" s="244"/>
      <c r="BG56" s="243"/>
      <c r="BH56" s="189"/>
      <c r="BI56" s="243"/>
      <c r="BJ56" s="243"/>
      <c r="BK56" s="243"/>
      <c r="BL56" s="243"/>
      <c r="BM56" s="190" t="s">
        <v>234</v>
      </c>
      <c r="BN56" s="244"/>
      <c r="BO56" s="131"/>
      <c r="BP56" s="137"/>
      <c r="BQ56" s="137"/>
      <c r="BR56" s="137"/>
      <c r="BS56" s="135"/>
      <c r="BT56" s="135"/>
      <c r="BU56" s="135"/>
      <c r="BV56" s="135"/>
      <c r="BW56" s="135"/>
      <c r="BX56" s="131"/>
      <c r="BY56" s="137"/>
      <c r="BZ56" s="137"/>
      <c r="CA56" s="137"/>
      <c r="CB56" s="135"/>
      <c r="CC56" s="135"/>
      <c r="CD56" s="135"/>
      <c r="CE56" s="135"/>
      <c r="CF56" s="135"/>
      <c r="CG56" s="131"/>
      <c r="CH56" s="137"/>
      <c r="CI56" s="137"/>
      <c r="CJ56" s="137"/>
      <c r="CK56" s="135"/>
      <c r="CL56" s="135"/>
      <c r="CM56" s="135"/>
      <c r="CN56" s="135"/>
      <c r="CO56" s="135"/>
      <c r="CP56" s="131"/>
      <c r="CQ56" s="137"/>
      <c r="CR56" s="137"/>
      <c r="CS56" s="137"/>
      <c r="CT56" s="135"/>
      <c r="CU56" s="135"/>
      <c r="CV56" s="135"/>
      <c r="CW56" s="135"/>
      <c r="CX56" s="135"/>
      <c r="CY56" s="131"/>
      <c r="CZ56" s="137"/>
      <c r="DA56" s="137"/>
      <c r="DB56" s="137"/>
      <c r="DC56" s="135"/>
      <c r="DD56" s="135"/>
      <c r="DE56" s="135"/>
      <c r="DF56" s="135"/>
      <c r="DG56" s="135"/>
      <c r="DH56" s="131"/>
      <c r="DI56" s="137"/>
      <c r="DJ56" s="137"/>
      <c r="DK56" s="137"/>
      <c r="DL56" s="135"/>
      <c r="DM56" s="135"/>
      <c r="DN56" s="135"/>
      <c r="DO56" s="135"/>
      <c r="DP56" s="135"/>
      <c r="DQ56" s="131"/>
      <c r="DR56" s="137"/>
      <c r="DS56" s="137"/>
      <c r="DT56" s="137"/>
      <c r="DU56" s="135"/>
      <c r="DV56" s="135"/>
      <c r="DW56" s="135"/>
      <c r="DX56" s="135"/>
      <c r="DY56" s="135"/>
      <c r="DZ56" s="131"/>
      <c r="EA56" s="137"/>
      <c r="EB56" s="137"/>
      <c r="EC56" s="137"/>
      <c r="ED56" s="135"/>
      <c r="EE56" s="135"/>
      <c r="EF56" s="135"/>
      <c r="EG56" s="135"/>
      <c r="EH56" s="135"/>
      <c r="EI56" s="131"/>
      <c r="EJ56" s="137"/>
      <c r="EK56" s="137"/>
      <c r="EL56" s="137"/>
      <c r="EM56" s="135"/>
      <c r="EN56" s="135"/>
      <c r="EO56" s="135"/>
      <c r="EP56" s="135"/>
      <c r="EQ56" s="135"/>
      <c r="ER56" s="131"/>
      <c r="ES56" s="137"/>
      <c r="ET56" s="137"/>
      <c r="EU56" s="137"/>
      <c r="EV56" s="135"/>
      <c r="EW56" s="135"/>
      <c r="EX56" s="135"/>
      <c r="EY56" s="135"/>
      <c r="EZ56" s="135"/>
      <c r="FA56" s="131"/>
      <c r="FB56" s="137"/>
      <c r="FC56" s="137"/>
      <c r="FD56" s="137"/>
      <c r="FE56" s="135"/>
      <c r="FF56" s="135"/>
      <c r="FG56" s="135"/>
      <c r="FH56" s="135"/>
      <c r="FI56" s="135"/>
      <c r="FJ56" s="131"/>
      <c r="FK56" s="137"/>
      <c r="FL56" s="137"/>
      <c r="FM56" s="137"/>
      <c r="FN56" s="135"/>
      <c r="FO56" s="135"/>
      <c r="FP56" s="135"/>
      <c r="FQ56" s="135"/>
      <c r="FR56" s="135"/>
      <c r="FS56" s="135"/>
      <c r="FT56" s="131"/>
      <c r="FU56" s="134"/>
      <c r="FV56" s="134"/>
      <c r="FW56" s="134"/>
      <c r="FX56" s="135"/>
      <c r="FY56" s="134"/>
      <c r="FZ56" s="135"/>
      <c r="GA56" s="135"/>
      <c r="GB56" s="134"/>
      <c r="GC56" s="134"/>
      <c r="GD56" s="134"/>
      <c r="GE56" s="134"/>
      <c r="GF56" s="134"/>
      <c r="GG56" s="131"/>
      <c r="GH56" s="134"/>
      <c r="GI56" s="134"/>
      <c r="GJ56" s="134"/>
      <c r="GK56" s="135"/>
      <c r="GL56" s="134"/>
      <c r="GM56" s="135"/>
      <c r="GN56" s="135"/>
      <c r="GO56" s="134"/>
      <c r="GP56" s="134"/>
      <c r="GQ56" s="134"/>
      <c r="GR56" s="134"/>
      <c r="GS56" s="134"/>
      <c r="GT56" s="131"/>
      <c r="GU56" s="134"/>
      <c r="GV56" s="134"/>
      <c r="GW56" s="134"/>
      <c r="GX56" s="135"/>
      <c r="GY56" s="134"/>
      <c r="GZ56" s="135"/>
      <c r="HA56" s="135"/>
      <c r="HB56" s="134"/>
      <c r="HC56" s="134"/>
      <c r="HD56" s="134"/>
      <c r="HE56" s="134"/>
    </row>
    <row r="57" spans="1:213" ht="57" x14ac:dyDescent="0.2">
      <c r="A57" s="275"/>
      <c r="B57" s="278"/>
      <c r="C57" s="281"/>
      <c r="D57" s="281"/>
      <c r="E57" s="278"/>
      <c r="F57" s="289"/>
      <c r="G57" s="289"/>
      <c r="H57" s="290"/>
      <c r="I57" s="278"/>
      <c r="J57" s="282"/>
      <c r="K57" s="260"/>
      <c r="L57" s="263"/>
      <c r="M57" s="266"/>
      <c r="N57" s="260"/>
      <c r="O57" s="269"/>
      <c r="P57" s="269"/>
      <c r="Q57" s="272"/>
      <c r="R57" s="173"/>
      <c r="S57" s="174"/>
      <c r="T57" s="203">
        <f>VLOOKUP(U57,FORMULAS!$A$15:$B$18,2,0)</f>
        <v>0</v>
      </c>
      <c r="U57" s="54" t="s">
        <v>157</v>
      </c>
      <c r="V57" s="55">
        <f>+IF(U57='Tabla Valoración controles'!$D$4,'Tabla Valoración controles'!$F$4,IF('208-PLA-Ft-78 Mapa Gestión'!U57='Tabla Valoración controles'!$D$5,'Tabla Valoración controles'!$F$5,IF(U57=FORMULAS!$A$10,0,'Tabla Valoración controles'!$F$6)))</f>
        <v>0</v>
      </c>
      <c r="W57" s="54"/>
      <c r="X57" s="56">
        <f>+IF(W57='Tabla Valoración controles'!$D$7,'Tabla Valoración controles'!$F$7,IF(U57=FORMULAS!$A$10,0,'Tabla Valoración controles'!$F$8))</f>
        <v>0</v>
      </c>
      <c r="Y57" s="54"/>
      <c r="Z57" s="55">
        <f>+IF(Y57='Tabla Valoración controles'!$D$9,'Tabla Valoración controles'!$F$9,IF(U57=FORMULAS!$A$10,0,'Tabla Valoración controles'!$F$10))</f>
        <v>0</v>
      </c>
      <c r="AA57" s="54"/>
      <c r="AB57" s="55">
        <f>+IF(AA57='Tabla Valoración controles'!$D$9,'Tabla Valoración controles'!$F$9,IF(W57=FORMULAS!$A$10,0,'Tabla Valoración controles'!$F$10))</f>
        <v>0</v>
      </c>
      <c r="AC57" s="54"/>
      <c r="AD57" s="55">
        <f>+IF(AC57='Tabla Valoración controles'!$D$13,'Tabla Valoración controles'!$F$13,'Tabla Valoración controles'!$F$14)</f>
        <v>0</v>
      </c>
      <c r="AE57" s="99">
        <f t="shared" si="0"/>
        <v>0</v>
      </c>
      <c r="AF57" s="99">
        <f t="shared" si="36"/>
        <v>0</v>
      </c>
      <c r="AG57" s="99">
        <f t="shared" si="15"/>
        <v>0.24</v>
      </c>
      <c r="AH57" s="54"/>
      <c r="AI57" s="50">
        <f>+IF(AH57=CONTROLES!$C$50,CONTROLES!$D$50,CONTROLES!$D$51)</f>
        <v>0</v>
      </c>
      <c r="AJ57" s="182"/>
      <c r="AK57" s="182">
        <f>+IF(AJ57=CONTROLES!$C$52,CONTROLES!$D$52,CONTROLES!$D$53)</f>
        <v>0</v>
      </c>
      <c r="AL57" s="182"/>
      <c r="AM57" s="182">
        <f>+IF(AL57=CONTROLES!$C$54,CONTROLES!$D$54,CONTROLES!$D$55)</f>
        <v>0</v>
      </c>
      <c r="AN57" s="183" t="str">
        <f t="shared" si="2"/>
        <v>Tipo Control</v>
      </c>
      <c r="AO57" s="183" t="str">
        <f>+IF(AN57=CONTROLES!$F$54,CONTROLES!$G$54,CONTROLES!$G$55)</f>
        <v>Detectar</v>
      </c>
      <c r="AP57" s="182">
        <f>+IF(AO57=CONTROLES!$C$56,CONTROLES!$D$56,IF(AO57=CONTROLES!$C$57,CONTROLES!$D$57,CONTROLES!$D$58))</f>
        <v>10</v>
      </c>
      <c r="AQ57" s="182"/>
      <c r="AR57" s="182">
        <f>+IF(AQ57=CONTROLES!$C$59,CONTROLES!$D$59,CONTROLES!$D$60)</f>
        <v>0</v>
      </c>
      <c r="AS57" s="182"/>
      <c r="AT57" s="182">
        <f>+IF(AS57=CONTROLES!$C$61,CONTROLES!$D$61,CONTROLES!$D$62)</f>
        <v>0</v>
      </c>
      <c r="AU57" s="182"/>
      <c r="AV57" s="50">
        <f>+IF(AU57=CONTROLES!$C$63,CONTROLES!$D$63,IF(AU57=CONTROLES!$C$64,CONTROLES!$D$64,CONTROLES!$D$65))</f>
        <v>0</v>
      </c>
      <c r="AW57" s="50">
        <f t="shared" si="1"/>
        <v>10</v>
      </c>
      <c r="AX57" s="50" t="str">
        <f t="shared" si="3"/>
        <v>Débil</v>
      </c>
      <c r="AY57" s="254"/>
      <c r="AZ57" s="254"/>
      <c r="BA57" s="254"/>
      <c r="BB57" s="254"/>
      <c r="BC57" s="255"/>
      <c r="BD57" s="292"/>
      <c r="BE57" s="247"/>
      <c r="BF57" s="244"/>
      <c r="BG57" s="243"/>
      <c r="BH57" s="189"/>
      <c r="BI57" s="243"/>
      <c r="BJ57" s="243"/>
      <c r="BK57" s="243"/>
      <c r="BL57" s="243"/>
      <c r="BM57" s="190" t="s">
        <v>234</v>
      </c>
      <c r="BN57" s="244"/>
      <c r="BO57" s="131"/>
      <c r="BP57" s="137"/>
      <c r="BQ57" s="137"/>
      <c r="BR57" s="137"/>
      <c r="BS57" s="135"/>
      <c r="BT57" s="135"/>
      <c r="BU57" s="135"/>
      <c r="BV57" s="135"/>
      <c r="BW57" s="135"/>
      <c r="BX57" s="131"/>
      <c r="BY57" s="137"/>
      <c r="BZ57" s="137"/>
      <c r="CA57" s="137"/>
      <c r="CB57" s="135"/>
      <c r="CC57" s="135"/>
      <c r="CD57" s="135"/>
      <c r="CE57" s="135"/>
      <c r="CF57" s="135"/>
      <c r="CG57" s="131"/>
      <c r="CH57" s="137"/>
      <c r="CI57" s="137"/>
      <c r="CJ57" s="137"/>
      <c r="CK57" s="135"/>
      <c r="CL57" s="135"/>
      <c r="CM57" s="135"/>
      <c r="CN57" s="135"/>
      <c r="CO57" s="135"/>
      <c r="CP57" s="131"/>
      <c r="CQ57" s="137"/>
      <c r="CR57" s="137"/>
      <c r="CS57" s="137"/>
      <c r="CT57" s="135"/>
      <c r="CU57" s="135"/>
      <c r="CV57" s="135"/>
      <c r="CW57" s="135"/>
      <c r="CX57" s="135"/>
      <c r="CY57" s="131"/>
      <c r="CZ57" s="137"/>
      <c r="DA57" s="137"/>
      <c r="DB57" s="137"/>
      <c r="DC57" s="135"/>
      <c r="DD57" s="135"/>
      <c r="DE57" s="135"/>
      <c r="DF57" s="135"/>
      <c r="DG57" s="135"/>
      <c r="DH57" s="131"/>
      <c r="DI57" s="137"/>
      <c r="DJ57" s="137"/>
      <c r="DK57" s="137"/>
      <c r="DL57" s="135"/>
      <c r="DM57" s="135"/>
      <c r="DN57" s="135"/>
      <c r="DO57" s="135"/>
      <c r="DP57" s="135"/>
      <c r="DQ57" s="131"/>
      <c r="DR57" s="137"/>
      <c r="DS57" s="137"/>
      <c r="DT57" s="137"/>
      <c r="DU57" s="135"/>
      <c r="DV57" s="135"/>
      <c r="DW57" s="135"/>
      <c r="DX57" s="135"/>
      <c r="DY57" s="135"/>
      <c r="DZ57" s="131"/>
      <c r="EA57" s="137"/>
      <c r="EB57" s="137"/>
      <c r="EC57" s="137"/>
      <c r="ED57" s="135"/>
      <c r="EE57" s="135"/>
      <c r="EF57" s="135"/>
      <c r="EG57" s="135"/>
      <c r="EH57" s="135"/>
      <c r="EI57" s="131"/>
      <c r="EJ57" s="137"/>
      <c r="EK57" s="137"/>
      <c r="EL57" s="137"/>
      <c r="EM57" s="135"/>
      <c r="EN57" s="135"/>
      <c r="EO57" s="135"/>
      <c r="EP57" s="135"/>
      <c r="EQ57" s="135"/>
      <c r="ER57" s="131"/>
      <c r="ES57" s="137"/>
      <c r="ET57" s="137"/>
      <c r="EU57" s="137"/>
      <c r="EV57" s="135"/>
      <c r="EW57" s="135"/>
      <c r="EX57" s="135"/>
      <c r="EY57" s="135"/>
      <c r="EZ57" s="135"/>
      <c r="FA57" s="131"/>
      <c r="FB57" s="137"/>
      <c r="FC57" s="137"/>
      <c r="FD57" s="137"/>
      <c r="FE57" s="135"/>
      <c r="FF57" s="135"/>
      <c r="FG57" s="135"/>
      <c r="FH57" s="135"/>
      <c r="FI57" s="135"/>
      <c r="FJ57" s="131"/>
      <c r="FK57" s="137"/>
      <c r="FL57" s="137"/>
      <c r="FM57" s="137"/>
      <c r="FN57" s="135"/>
      <c r="FO57" s="135"/>
      <c r="FP57" s="135"/>
      <c r="FQ57" s="135"/>
      <c r="FR57" s="135"/>
      <c r="FS57" s="135"/>
      <c r="FT57" s="131"/>
      <c r="FU57" s="134"/>
      <c r="FV57" s="134"/>
      <c r="FW57" s="134"/>
      <c r="FX57" s="135"/>
      <c r="FY57" s="134"/>
      <c r="FZ57" s="135"/>
      <c r="GA57" s="135"/>
      <c r="GB57" s="134"/>
      <c r="GC57" s="134"/>
      <c r="GD57" s="134"/>
      <c r="GE57" s="134"/>
      <c r="GF57" s="134"/>
      <c r="GG57" s="131"/>
      <c r="GH57" s="134"/>
      <c r="GI57" s="134"/>
      <c r="GJ57" s="134"/>
      <c r="GK57" s="135"/>
      <c r="GL57" s="134"/>
      <c r="GM57" s="135"/>
      <c r="GN57" s="135"/>
      <c r="GO57" s="134"/>
      <c r="GP57" s="134"/>
      <c r="GQ57" s="134"/>
      <c r="GR57" s="134"/>
      <c r="GS57" s="134"/>
      <c r="GT57" s="131"/>
      <c r="GU57" s="134"/>
      <c r="GV57" s="134"/>
      <c r="GW57" s="134"/>
      <c r="GX57" s="135"/>
      <c r="GY57" s="134"/>
      <c r="GZ57" s="135"/>
      <c r="HA57" s="135"/>
      <c r="HB57" s="134"/>
      <c r="HC57" s="134"/>
      <c r="HD57" s="134"/>
      <c r="HE57" s="134"/>
    </row>
    <row r="58" spans="1:213" ht="118.5" customHeight="1" x14ac:dyDescent="0.2">
      <c r="A58" s="273">
        <v>9</v>
      </c>
      <c r="B58" s="276" t="s">
        <v>170</v>
      </c>
      <c r="C58" s="279" t="str">
        <f>VLOOKUP(B58,FORMULAS!$A$30:$B$52,2,0)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8" s="279" t="str">
        <f>VLOOKUP(B58,FORMULAS!$A$30:$C$46,3,0)</f>
        <v xml:space="preserve">Director Jurídico </v>
      </c>
      <c r="E58" s="276" t="s">
        <v>113</v>
      </c>
      <c r="F58" s="289" t="s">
        <v>402</v>
      </c>
      <c r="G58" s="289" t="s">
        <v>403</v>
      </c>
      <c r="H58" s="290" t="s">
        <v>404</v>
      </c>
      <c r="I58" s="276" t="s">
        <v>259</v>
      </c>
      <c r="J58" s="282">
        <v>24</v>
      </c>
      <c r="K58" s="258" t="str">
        <f>+IF(L58=FORMULAS!$N$2,FORMULAS!$O$2,IF('208-PLA-Ft-78 Mapa Gestión'!L58:L63=FORMULAS!$N$3,FORMULAS!$O$3,IF('208-PLA-Ft-78 Mapa Gestión'!L58:L63=FORMULAS!$N$4,FORMULAS!$O$4,IF('208-PLA-Ft-78 Mapa Gestión'!L58:L63=FORMULAS!$N$5,FORMULAS!$O$5,IF('208-PLA-Ft-78 Mapa Gestión'!L58:L63=FORMULAS!$N$6,FORMULAS!$O$6)))))</f>
        <v>Baja</v>
      </c>
      <c r="L58" s="261">
        <f>+IF(J58&lt;=FORMULAS!$M$2,FORMULAS!$N$2,IF('208-PLA-Ft-78 Mapa Gestión'!J58&lt;=FORMULAS!$M$3,FORMULAS!$N$3,IF('208-PLA-Ft-78 Mapa Gestión'!J58&lt;=FORMULAS!$M$4,FORMULAS!$N$4,IF('208-PLA-Ft-78 Mapa Gestión'!J58&lt;=FORMULAS!$M$5,FORMULAS!$N$5,FORMULAS!$N$6))))</f>
        <v>0.4</v>
      </c>
      <c r="M58" s="264" t="s">
        <v>260</v>
      </c>
      <c r="N58" s="258" t="str">
        <f>+IF(M58=FORMULAS!$H$2,FORMULAS!$I$2,IF('208-PLA-Ft-78 Mapa Gestión'!M58:M63=FORMULAS!$H$3,FORMULAS!$I$3,IF('208-PLA-Ft-78 Mapa Gestión'!M58:M63=FORMULAS!$H$4,FORMULAS!$I$4,IF('208-PLA-Ft-78 Mapa Gestión'!M58:M63=FORMULAS!$H$5,FORMULAS!$I$5,IF('208-PLA-Ft-78 Mapa Gestión'!M58:M63=FORMULAS!$H$6,FORMULAS!$I$6,IF('208-PLA-Ft-78 Mapa Gestión'!M58:M63=FORMULAS!$H$7,FORMULAS!$I$7,IF('208-PLA-Ft-78 Mapa Gestión'!M58:M63=FORMULAS!$H$8,FORMULAS!$I$8,IF('208-PLA-Ft-78 Mapa Gestión'!M58:M63=FORMULAS!$H$9,FORMULAS!$I$9,IF('208-PLA-Ft-78 Mapa Gestión'!M58:M63=FORMULAS!$H$10,FORMULAS!$I$10,IF('208-PLA-Ft-78 Mapa Gestión'!M58:M63=FORMULAS!$H$11,FORMULAS!$I$11))))))))))</f>
        <v>Menor</v>
      </c>
      <c r="O58" s="267">
        <f>VLOOKUP(N58,FORMULAS!$I$1:$J$6,2,0)</f>
        <v>0.4</v>
      </c>
      <c r="P58" s="267" t="str">
        <f t="shared" ref="P58" si="37">CONCATENATE(N58,K58)</f>
        <v>MenorBaja</v>
      </c>
      <c r="Q58" s="270" t="str">
        <f>VLOOKUP(P58,FORMULAS!$K$17:$L$42,2,0)</f>
        <v>Moderado</v>
      </c>
      <c r="R58" s="173">
        <v>1</v>
      </c>
      <c r="S58" s="174" t="s">
        <v>492</v>
      </c>
      <c r="T58" s="203" t="str">
        <f>VLOOKUP(U58,FORMULAS!$A$15:$B$18,2,0)</f>
        <v>Probabilidad</v>
      </c>
      <c r="U58" s="54" t="s">
        <v>13</v>
      </c>
      <c r="V58" s="55">
        <f>+IF(U58='Tabla Valoración controles'!$D$4,'Tabla Valoración controles'!$F$4,IF('208-PLA-Ft-78 Mapa Gestión'!U58='Tabla Valoración controles'!$D$5,'Tabla Valoración controles'!$F$5,IF(U58=FORMULAS!$A$10,0,'Tabla Valoración controles'!$F$6)))</f>
        <v>0.25</v>
      </c>
      <c r="W58" s="54" t="s">
        <v>8</v>
      </c>
      <c r="X58" s="56">
        <f>+IF(W58='Tabla Valoración controles'!$D$7,'Tabla Valoración controles'!$F$7,IF(U58=FORMULAS!$A$10,0,'Tabla Valoración controles'!$F$8))</f>
        <v>0.15</v>
      </c>
      <c r="Y58" s="54" t="s">
        <v>18</v>
      </c>
      <c r="Z58" s="55">
        <f>+IF(Y58='Tabla Valoración controles'!$D$9,'Tabla Valoración controles'!$F$9,IF(U58=FORMULAS!$A$10,0,'Tabla Valoración controles'!$F$10))</f>
        <v>0</v>
      </c>
      <c r="AA58" s="54" t="s">
        <v>21</v>
      </c>
      <c r="AB58" s="55">
        <f>+IF(AA58='Tabla Valoración controles'!$D$9,'Tabla Valoración controles'!$F$9,IF(W58=FORMULAS!$A$10,0,'Tabla Valoración controles'!$F$10))</f>
        <v>0</v>
      </c>
      <c r="AC58" s="54" t="s">
        <v>100</v>
      </c>
      <c r="AD58" s="55">
        <f>+IF(AC58='Tabla Valoración controles'!$D$13,'Tabla Valoración controles'!$F$13,'Tabla Valoración controles'!$F$14)</f>
        <v>0</v>
      </c>
      <c r="AE58" s="99">
        <f t="shared" si="0"/>
        <v>0.4</v>
      </c>
      <c r="AF58" s="99">
        <f>+IF(T58=FORMULAS!$A$8,'208-PLA-Ft-78 Mapa Gestión'!AE58*'208-PLA-Ft-78 Mapa Gestión'!L58:L63,'208-PLA-Ft-78 Mapa Gestión'!AE58*'208-PLA-Ft-78 Mapa Gestión'!O58:O63)</f>
        <v>0.16000000000000003</v>
      </c>
      <c r="AG58" s="99">
        <f>+IF(T58=FORMULAS!$A$8,'208-PLA-Ft-78 Mapa Gestión'!L58:L63-'208-PLA-Ft-78 Mapa Gestión'!AF58,0)</f>
        <v>0.24</v>
      </c>
      <c r="AH58" s="54" t="s">
        <v>349</v>
      </c>
      <c r="AI58" s="50">
        <f>+IF(AH58=CONTROLES!$C$50,CONTROLES!$D$50,CONTROLES!$D$51)</f>
        <v>15</v>
      </c>
      <c r="AJ58" s="182" t="s">
        <v>355</v>
      </c>
      <c r="AK58" s="182">
        <f>+IF(AJ58=CONTROLES!$C$52,CONTROLES!$D$52,CONTROLES!$D$53)</f>
        <v>15</v>
      </c>
      <c r="AL58" s="182" t="s">
        <v>358</v>
      </c>
      <c r="AM58" s="182">
        <f>+IF(AL58=CONTROLES!$C$54,CONTROLES!$D$54,CONTROLES!$D$55)</f>
        <v>15</v>
      </c>
      <c r="AN58" s="183" t="str">
        <f t="shared" si="2"/>
        <v>Preventivo</v>
      </c>
      <c r="AO58" s="183" t="str">
        <f>+IF(AN58=CONTROLES!$F$54,CONTROLES!$G$54,CONTROLES!$G$55)</f>
        <v>Prevenir</v>
      </c>
      <c r="AP58" s="182">
        <f>+IF(AO58=CONTROLES!$C$56,CONTROLES!$D$56,IF(AO58=CONTROLES!$C$57,CONTROLES!$D$57,CONTROLES!$D$58))</f>
        <v>15</v>
      </c>
      <c r="AQ58" s="182" t="s">
        <v>365</v>
      </c>
      <c r="AR58" s="182">
        <f>+IF(AQ58=CONTROLES!$C$59,CONTROLES!$D$59,CONTROLES!$D$60)</f>
        <v>15</v>
      </c>
      <c r="AS58" s="182" t="s">
        <v>368</v>
      </c>
      <c r="AT58" s="182">
        <f>+IF(AS58=CONTROLES!$C$61,CONTROLES!$D$61,CONTROLES!$D$62)</f>
        <v>15</v>
      </c>
      <c r="AU58" s="182" t="s">
        <v>371</v>
      </c>
      <c r="AV58" s="50">
        <f>+IF(AU58=CONTROLES!$C$63,CONTROLES!$D$63,IF(AU58=CONTROLES!$C$64,CONTROLES!$D$64,CONTROLES!$D$65))</f>
        <v>10</v>
      </c>
      <c r="AW58" s="50">
        <f t="shared" si="1"/>
        <v>100</v>
      </c>
      <c r="AX58" s="50" t="str">
        <f t="shared" si="3"/>
        <v>Fuerte</v>
      </c>
      <c r="AY58" s="253">
        <f>+AG63</f>
        <v>0.24</v>
      </c>
      <c r="AZ58" s="253" t="str">
        <f>+IF(AY58&lt;=FORMULAS!$N$2,FORMULAS!$O$2,IF(AY58&lt;=FORMULAS!$N$3,FORMULAS!$O$3,IF(AY58&lt;=FORMULAS!$N$4,FORMULAS!$O$4,IF(AY58&lt;=FORMULAS!$N$5,FORMULAS!$O$5,FORMULAS!O54))))</f>
        <v>Baja</v>
      </c>
      <c r="BA58" s="253" t="str">
        <f>+IF(T58=FORMULAS!$A$9,AG63,'208-PLA-Ft-78 Mapa Gestión'!N58:N63)</f>
        <v>Menor</v>
      </c>
      <c r="BB58" s="253">
        <f>+IF(T58=FORMULAS!B57,'208-PLA-Ft-78 Mapa Gestión'!AG63,'208-PLA-Ft-78 Mapa Gestión'!O58:O63)</f>
        <v>0.4</v>
      </c>
      <c r="BC58" s="255" t="str">
        <f t="shared" ref="BC58" si="38">CONCATENATE(BA58,AZ58)</f>
        <v>MenorBaja</v>
      </c>
      <c r="BD58" s="256" t="str">
        <f>VLOOKUP(BC58,FORMULAS!$K$17:$L$42,2,0)</f>
        <v>Moderado</v>
      </c>
      <c r="BE58" s="245" t="s">
        <v>163</v>
      </c>
      <c r="BF58" s="137" t="s">
        <v>550</v>
      </c>
      <c r="BG58" s="137" t="s">
        <v>551</v>
      </c>
      <c r="BH58" s="189" t="s">
        <v>324</v>
      </c>
      <c r="BI58" s="192">
        <v>44959</v>
      </c>
      <c r="BJ58" s="192">
        <v>45280</v>
      </c>
      <c r="BK58" s="137" t="s">
        <v>628</v>
      </c>
      <c r="BL58" s="137" t="s">
        <v>629</v>
      </c>
      <c r="BM58" s="190" t="s">
        <v>236</v>
      </c>
      <c r="BN58" s="244" t="s">
        <v>630</v>
      </c>
      <c r="BO58" s="131"/>
      <c r="BP58" s="137"/>
      <c r="BQ58" s="137"/>
      <c r="BR58" s="131"/>
      <c r="BS58" s="131"/>
      <c r="BT58" s="131"/>
      <c r="BU58" s="131"/>
      <c r="BV58" s="131"/>
      <c r="BW58" s="131"/>
      <c r="BX58" s="131"/>
      <c r="BY58" s="137"/>
      <c r="BZ58" s="137"/>
      <c r="CA58" s="131"/>
      <c r="CB58" s="131"/>
      <c r="CC58" s="131"/>
      <c r="CD58" s="131"/>
      <c r="CE58" s="131"/>
      <c r="CF58" s="131"/>
      <c r="CG58" s="131"/>
      <c r="CH58" s="137"/>
      <c r="CI58" s="137"/>
      <c r="CJ58" s="131"/>
      <c r="CK58" s="131"/>
      <c r="CL58" s="131"/>
      <c r="CM58" s="131"/>
      <c r="CN58" s="131"/>
      <c r="CO58" s="131"/>
      <c r="CP58" s="131"/>
      <c r="CQ58" s="137"/>
      <c r="CR58" s="137"/>
      <c r="CS58" s="131"/>
      <c r="CT58" s="131"/>
      <c r="CU58" s="131"/>
      <c r="CV58" s="131"/>
      <c r="CW58" s="131"/>
      <c r="CX58" s="131"/>
      <c r="CY58" s="131"/>
      <c r="CZ58" s="137"/>
      <c r="DA58" s="137"/>
      <c r="DB58" s="131"/>
      <c r="DC58" s="131"/>
      <c r="DD58" s="131"/>
      <c r="DE58" s="131"/>
      <c r="DF58" s="131"/>
      <c r="DG58" s="131"/>
      <c r="DH58" s="131"/>
      <c r="DI58" s="137"/>
      <c r="DJ58" s="137"/>
      <c r="DK58" s="131"/>
      <c r="DL58" s="131"/>
      <c r="DM58" s="131"/>
      <c r="DN58" s="131"/>
      <c r="DO58" s="131"/>
      <c r="DP58" s="131"/>
      <c r="DQ58" s="131"/>
      <c r="DR58" s="137"/>
      <c r="DS58" s="137"/>
      <c r="DT58" s="131"/>
      <c r="DU58" s="131"/>
      <c r="DV58" s="131"/>
      <c r="DW58" s="131"/>
      <c r="DX58" s="131"/>
      <c r="DY58" s="131"/>
      <c r="DZ58" s="131"/>
      <c r="EA58" s="137"/>
      <c r="EB58" s="137"/>
      <c r="EC58" s="131"/>
      <c r="ED58" s="131"/>
      <c r="EE58" s="131"/>
      <c r="EF58" s="131"/>
      <c r="EG58" s="131"/>
      <c r="EH58" s="131"/>
      <c r="EI58" s="131"/>
      <c r="EJ58" s="137"/>
      <c r="EK58" s="137"/>
      <c r="EL58" s="131"/>
      <c r="EM58" s="131"/>
      <c r="EN58" s="131"/>
      <c r="EO58" s="131"/>
      <c r="EP58" s="131"/>
      <c r="EQ58" s="131"/>
      <c r="ER58" s="131"/>
      <c r="ES58" s="137"/>
      <c r="ET58" s="137"/>
      <c r="EU58" s="131"/>
      <c r="EV58" s="131"/>
      <c r="EW58" s="131"/>
      <c r="EX58" s="131"/>
      <c r="EY58" s="131"/>
      <c r="EZ58" s="131"/>
      <c r="FA58" s="131"/>
      <c r="FB58" s="137"/>
      <c r="FC58" s="137"/>
      <c r="FD58" s="131"/>
      <c r="FE58" s="131"/>
      <c r="FF58" s="131"/>
      <c r="FG58" s="131"/>
      <c r="FH58" s="131"/>
      <c r="FI58" s="131"/>
      <c r="FJ58" s="131"/>
      <c r="FK58" s="137"/>
      <c r="FL58" s="137"/>
      <c r="FM58" s="131"/>
      <c r="FN58" s="131"/>
      <c r="FO58" s="131"/>
      <c r="FP58" s="131"/>
      <c r="FQ58" s="131"/>
      <c r="FR58" s="131"/>
      <c r="FS58" s="131"/>
      <c r="FT58" s="131"/>
      <c r="FU58" s="134"/>
      <c r="FV58" s="134"/>
      <c r="FW58" s="134"/>
      <c r="FX58" s="135"/>
      <c r="FY58" s="134"/>
      <c r="FZ58" s="131"/>
      <c r="GA58" s="131"/>
      <c r="GB58" s="134"/>
      <c r="GC58" s="134"/>
      <c r="GD58" s="134"/>
      <c r="GE58" s="134"/>
      <c r="GF58" s="134"/>
      <c r="GG58" s="131"/>
      <c r="GH58" s="134"/>
      <c r="GI58" s="134"/>
      <c r="GJ58" s="134"/>
      <c r="GK58" s="135"/>
      <c r="GL58" s="134"/>
      <c r="GM58" s="131"/>
      <c r="GN58" s="131"/>
      <c r="GO58" s="134"/>
      <c r="GP58" s="134"/>
      <c r="GQ58" s="134"/>
      <c r="GR58" s="134"/>
      <c r="GS58" s="134"/>
      <c r="GT58" s="131"/>
      <c r="GU58" s="134"/>
      <c r="GV58" s="134"/>
      <c r="GW58" s="134"/>
      <c r="GX58" s="135"/>
      <c r="GY58" s="134"/>
      <c r="GZ58" s="131"/>
      <c r="HA58" s="131"/>
      <c r="HB58" s="134"/>
      <c r="HC58" s="134"/>
      <c r="HD58" s="134"/>
      <c r="HE58" s="134"/>
    </row>
    <row r="59" spans="1:213" ht="57" x14ac:dyDescent="0.2">
      <c r="A59" s="274"/>
      <c r="B59" s="277"/>
      <c r="C59" s="280"/>
      <c r="D59" s="280"/>
      <c r="E59" s="277"/>
      <c r="F59" s="289"/>
      <c r="G59" s="289"/>
      <c r="H59" s="290"/>
      <c r="I59" s="277"/>
      <c r="J59" s="282"/>
      <c r="K59" s="259"/>
      <c r="L59" s="262"/>
      <c r="M59" s="265"/>
      <c r="N59" s="259"/>
      <c r="O59" s="268"/>
      <c r="P59" s="268"/>
      <c r="Q59" s="271"/>
      <c r="R59" s="173"/>
      <c r="S59" s="174"/>
      <c r="T59" s="203">
        <f>VLOOKUP(U59,FORMULAS!$A$15:$B$18,2,0)</f>
        <v>0</v>
      </c>
      <c r="U59" s="54" t="s">
        <v>157</v>
      </c>
      <c r="V59" s="55">
        <f>+IF(U59='Tabla Valoración controles'!$D$4,'Tabla Valoración controles'!$F$4,IF('208-PLA-Ft-78 Mapa Gestión'!U59='Tabla Valoración controles'!$D$5,'Tabla Valoración controles'!$F$5,IF(U59=FORMULAS!$A$10,0,'Tabla Valoración controles'!$F$6)))</f>
        <v>0</v>
      </c>
      <c r="W59" s="54"/>
      <c r="X59" s="56">
        <f>+IF(W59='Tabla Valoración controles'!$D$7,'Tabla Valoración controles'!$F$7,IF(U59=FORMULAS!$A$10,0,'Tabla Valoración controles'!$F$8))</f>
        <v>0</v>
      </c>
      <c r="Y59" s="54"/>
      <c r="Z59" s="55">
        <f>+IF(Y59='Tabla Valoración controles'!$D$9,'Tabla Valoración controles'!$F$9,IF(U59=FORMULAS!$A$10,0,'Tabla Valoración controles'!$F$10))</f>
        <v>0</v>
      </c>
      <c r="AA59" s="54"/>
      <c r="AB59" s="55">
        <f>+IF(AA59='Tabla Valoración controles'!$D$9,'Tabla Valoración controles'!$F$9,IF(W59=FORMULAS!$A$10,0,'Tabla Valoración controles'!$F$10))</f>
        <v>0</v>
      </c>
      <c r="AC59" s="54"/>
      <c r="AD59" s="55">
        <f>+IF(AC59='Tabla Valoración controles'!$D$13,'Tabla Valoración controles'!$F$13,'Tabla Valoración controles'!$F$14)</f>
        <v>0</v>
      </c>
      <c r="AE59" s="99">
        <f t="shared" si="0"/>
        <v>0</v>
      </c>
      <c r="AF59" s="99">
        <f t="shared" ref="AF59" si="39">+AE59*AG58</f>
        <v>0</v>
      </c>
      <c r="AG59" s="99">
        <f t="shared" ref="AG59" si="40">+AG58-AF59</f>
        <v>0.24</v>
      </c>
      <c r="AH59" s="54"/>
      <c r="AI59" s="50">
        <f>+IF(AH59=CONTROLES!$C$50,CONTROLES!$D$50,CONTROLES!$D$51)</f>
        <v>0</v>
      </c>
      <c r="AJ59" s="182"/>
      <c r="AK59" s="182">
        <f>+IF(AJ59=CONTROLES!$C$52,CONTROLES!$D$52,CONTROLES!$D$53)</f>
        <v>0</v>
      </c>
      <c r="AL59" s="182"/>
      <c r="AM59" s="182">
        <f>+IF(AL59=CONTROLES!$C$54,CONTROLES!$D$54,CONTROLES!$D$55)</f>
        <v>0</v>
      </c>
      <c r="AN59" s="183" t="str">
        <f t="shared" si="2"/>
        <v>Tipo Control</v>
      </c>
      <c r="AO59" s="183" t="str">
        <f>+IF(AN59=CONTROLES!$F$54,CONTROLES!$G$54,CONTROLES!$G$55)</f>
        <v>Detectar</v>
      </c>
      <c r="AP59" s="182">
        <f>+IF(AO59=CONTROLES!$C$56,CONTROLES!$D$56,IF(AO59=CONTROLES!$C$57,CONTROLES!$D$57,CONTROLES!$D$58))</f>
        <v>10</v>
      </c>
      <c r="AQ59" s="182"/>
      <c r="AR59" s="182">
        <f>+IF(AQ59=CONTROLES!$C$59,CONTROLES!$D$59,CONTROLES!$D$60)</f>
        <v>0</v>
      </c>
      <c r="AS59" s="182"/>
      <c r="AT59" s="182">
        <f>+IF(AS59=CONTROLES!$C$61,CONTROLES!$D$61,CONTROLES!$D$62)</f>
        <v>0</v>
      </c>
      <c r="AU59" s="182"/>
      <c r="AV59" s="50">
        <f>+IF(AU59=CONTROLES!$C$63,CONTROLES!$D$63,IF(AU59=CONTROLES!$C$64,CONTROLES!$D$64,CONTROLES!$D$65))</f>
        <v>0</v>
      </c>
      <c r="AW59" s="50">
        <f t="shared" si="1"/>
        <v>10</v>
      </c>
      <c r="AX59" s="50" t="str">
        <f t="shared" si="3"/>
        <v>Débil</v>
      </c>
      <c r="AY59" s="254"/>
      <c r="AZ59" s="254"/>
      <c r="BA59" s="254"/>
      <c r="BB59" s="254"/>
      <c r="BC59" s="255"/>
      <c r="BD59" s="257"/>
      <c r="BE59" s="246"/>
      <c r="BF59" s="137"/>
      <c r="BG59" s="137"/>
      <c r="BH59" s="189"/>
      <c r="BI59" s="192"/>
      <c r="BJ59" s="192"/>
      <c r="BK59" s="137"/>
      <c r="BL59" s="137"/>
      <c r="BM59" s="190" t="s">
        <v>234</v>
      </c>
      <c r="BN59" s="244"/>
      <c r="BO59" s="131"/>
      <c r="BP59" s="137"/>
      <c r="BQ59" s="137"/>
      <c r="BR59" s="137"/>
      <c r="BS59" s="135"/>
      <c r="BT59" s="135"/>
      <c r="BU59" s="135"/>
      <c r="BV59" s="135"/>
      <c r="BW59" s="135"/>
      <c r="BX59" s="131"/>
      <c r="BY59" s="137"/>
      <c r="BZ59" s="137"/>
      <c r="CA59" s="137"/>
      <c r="CB59" s="135"/>
      <c r="CC59" s="135"/>
      <c r="CD59" s="135"/>
      <c r="CE59" s="135"/>
      <c r="CF59" s="135"/>
      <c r="CG59" s="131"/>
      <c r="CH59" s="137"/>
      <c r="CI59" s="137"/>
      <c r="CJ59" s="137"/>
      <c r="CK59" s="135"/>
      <c r="CL59" s="135"/>
      <c r="CM59" s="135"/>
      <c r="CN59" s="135"/>
      <c r="CO59" s="135"/>
      <c r="CP59" s="131"/>
      <c r="CQ59" s="137"/>
      <c r="CR59" s="137"/>
      <c r="CS59" s="137"/>
      <c r="CT59" s="135"/>
      <c r="CU59" s="135"/>
      <c r="CV59" s="135"/>
      <c r="CW59" s="135"/>
      <c r="CX59" s="135"/>
      <c r="CY59" s="131"/>
      <c r="CZ59" s="137"/>
      <c r="DA59" s="137"/>
      <c r="DB59" s="137"/>
      <c r="DC59" s="135"/>
      <c r="DD59" s="135"/>
      <c r="DE59" s="135"/>
      <c r="DF59" s="135"/>
      <c r="DG59" s="135"/>
      <c r="DH59" s="131"/>
      <c r="DI59" s="137"/>
      <c r="DJ59" s="137"/>
      <c r="DK59" s="137"/>
      <c r="DL59" s="135"/>
      <c r="DM59" s="135"/>
      <c r="DN59" s="135"/>
      <c r="DO59" s="135"/>
      <c r="DP59" s="135"/>
      <c r="DQ59" s="131"/>
      <c r="DR59" s="137"/>
      <c r="DS59" s="137"/>
      <c r="DT59" s="137"/>
      <c r="DU59" s="135"/>
      <c r="DV59" s="135"/>
      <c r="DW59" s="135"/>
      <c r="DX59" s="135"/>
      <c r="DY59" s="135"/>
      <c r="DZ59" s="131"/>
      <c r="EA59" s="137"/>
      <c r="EB59" s="137"/>
      <c r="EC59" s="137"/>
      <c r="ED59" s="135"/>
      <c r="EE59" s="135"/>
      <c r="EF59" s="135"/>
      <c r="EG59" s="135"/>
      <c r="EH59" s="135"/>
      <c r="EI59" s="131"/>
      <c r="EJ59" s="137"/>
      <c r="EK59" s="137"/>
      <c r="EL59" s="137"/>
      <c r="EM59" s="135"/>
      <c r="EN59" s="135"/>
      <c r="EO59" s="135"/>
      <c r="EP59" s="135"/>
      <c r="EQ59" s="135"/>
      <c r="ER59" s="131"/>
      <c r="ES59" s="137"/>
      <c r="ET59" s="137"/>
      <c r="EU59" s="137"/>
      <c r="EV59" s="135"/>
      <c r="EW59" s="135"/>
      <c r="EX59" s="135"/>
      <c r="EY59" s="135"/>
      <c r="EZ59" s="135"/>
      <c r="FA59" s="131"/>
      <c r="FB59" s="137"/>
      <c r="FC59" s="137"/>
      <c r="FD59" s="137"/>
      <c r="FE59" s="135"/>
      <c r="FF59" s="135"/>
      <c r="FG59" s="135"/>
      <c r="FH59" s="135"/>
      <c r="FI59" s="135"/>
      <c r="FJ59" s="131"/>
      <c r="FK59" s="137"/>
      <c r="FL59" s="137"/>
      <c r="FM59" s="137"/>
      <c r="FN59" s="135"/>
      <c r="FO59" s="135"/>
      <c r="FP59" s="135"/>
      <c r="FQ59" s="135"/>
      <c r="FR59" s="135"/>
      <c r="FS59" s="135"/>
      <c r="FT59" s="131"/>
      <c r="FU59" s="134"/>
      <c r="FV59" s="134"/>
      <c r="FW59" s="134"/>
      <c r="FX59" s="135"/>
      <c r="FY59" s="134"/>
      <c r="FZ59" s="135"/>
      <c r="GA59" s="135"/>
      <c r="GB59" s="134"/>
      <c r="GC59" s="134"/>
      <c r="GD59" s="134"/>
      <c r="GE59" s="134"/>
      <c r="GF59" s="134"/>
      <c r="GG59" s="131"/>
      <c r="GH59" s="134"/>
      <c r="GI59" s="134"/>
      <c r="GJ59" s="134"/>
      <c r="GK59" s="135"/>
      <c r="GL59" s="134"/>
      <c r="GM59" s="135"/>
      <c r="GN59" s="135"/>
      <c r="GO59" s="134"/>
      <c r="GP59" s="134"/>
      <c r="GQ59" s="134"/>
      <c r="GR59" s="134"/>
      <c r="GS59" s="134"/>
      <c r="GT59" s="131"/>
      <c r="GU59" s="134"/>
      <c r="GV59" s="134"/>
      <c r="GW59" s="134"/>
      <c r="GX59" s="135"/>
      <c r="GY59" s="134"/>
      <c r="GZ59" s="135"/>
      <c r="HA59" s="135"/>
      <c r="HB59" s="134"/>
      <c r="HC59" s="134"/>
      <c r="HD59" s="134"/>
      <c r="HE59" s="134"/>
    </row>
    <row r="60" spans="1:213" ht="57" x14ac:dyDescent="0.2">
      <c r="A60" s="274"/>
      <c r="B60" s="277"/>
      <c r="C60" s="280"/>
      <c r="D60" s="280"/>
      <c r="E60" s="277"/>
      <c r="F60" s="289"/>
      <c r="G60" s="289"/>
      <c r="H60" s="290"/>
      <c r="I60" s="277"/>
      <c r="J60" s="282"/>
      <c r="K60" s="259"/>
      <c r="L60" s="262"/>
      <c r="M60" s="265"/>
      <c r="N60" s="259"/>
      <c r="O60" s="268"/>
      <c r="P60" s="268"/>
      <c r="Q60" s="271"/>
      <c r="R60" s="173"/>
      <c r="S60" s="174"/>
      <c r="T60" s="203">
        <f>VLOOKUP(U60,FORMULAS!$A$15:$B$18,2,0)</f>
        <v>0</v>
      </c>
      <c r="U60" s="54" t="s">
        <v>157</v>
      </c>
      <c r="V60" s="55">
        <f>+IF(U60='Tabla Valoración controles'!$D$4,'Tabla Valoración controles'!$F$4,IF('208-PLA-Ft-78 Mapa Gestión'!U60='Tabla Valoración controles'!$D$5,'Tabla Valoración controles'!$F$5,IF(U60=FORMULAS!$A$10,0,'Tabla Valoración controles'!$F$6)))</f>
        <v>0</v>
      </c>
      <c r="W60" s="54"/>
      <c r="X60" s="56">
        <f>+IF(W60='Tabla Valoración controles'!$D$7,'Tabla Valoración controles'!$F$7,IF(U60=FORMULAS!$A$10,0,'Tabla Valoración controles'!$F$8))</f>
        <v>0</v>
      </c>
      <c r="Y60" s="54"/>
      <c r="Z60" s="55">
        <f>+IF(Y60='Tabla Valoración controles'!$D$9,'Tabla Valoración controles'!$F$9,IF(U60=FORMULAS!$A$10,0,'Tabla Valoración controles'!$F$10))</f>
        <v>0</v>
      </c>
      <c r="AA60" s="54"/>
      <c r="AB60" s="55">
        <f>+IF(AA60='Tabla Valoración controles'!$D$9,'Tabla Valoración controles'!$F$9,IF(W60=FORMULAS!$A$10,0,'Tabla Valoración controles'!$F$10))</f>
        <v>0</v>
      </c>
      <c r="AC60" s="54"/>
      <c r="AD60" s="55">
        <f>+IF(AC60='Tabla Valoración controles'!$D$13,'Tabla Valoración controles'!$F$13,'Tabla Valoración controles'!$F$14)</f>
        <v>0</v>
      </c>
      <c r="AE60" s="99">
        <f t="shared" si="0"/>
        <v>0</v>
      </c>
      <c r="AF60" s="99">
        <f t="shared" ref="AF60:AF63" si="41">+AF59*AE60</f>
        <v>0</v>
      </c>
      <c r="AG60" s="99">
        <f t="shared" si="15"/>
        <v>0.24</v>
      </c>
      <c r="AH60" s="54"/>
      <c r="AI60" s="50">
        <f>+IF(AH60=CONTROLES!$C$50,CONTROLES!$D$50,CONTROLES!$D$51)</f>
        <v>0</v>
      </c>
      <c r="AJ60" s="182"/>
      <c r="AK60" s="182">
        <f>+IF(AJ60=CONTROLES!$C$52,CONTROLES!$D$52,CONTROLES!$D$53)</f>
        <v>0</v>
      </c>
      <c r="AL60" s="182"/>
      <c r="AM60" s="182">
        <f>+IF(AL60=CONTROLES!$C$54,CONTROLES!$D$54,CONTROLES!$D$55)</f>
        <v>0</v>
      </c>
      <c r="AN60" s="183" t="str">
        <f t="shared" si="2"/>
        <v>Tipo Control</v>
      </c>
      <c r="AO60" s="183" t="str">
        <f>+IF(AN60=CONTROLES!$F$54,CONTROLES!$G$54,CONTROLES!$G$55)</f>
        <v>Detectar</v>
      </c>
      <c r="AP60" s="182">
        <f>+IF(AO60=CONTROLES!$C$56,CONTROLES!$D$56,IF(AO60=CONTROLES!$C$57,CONTROLES!$D$57,CONTROLES!$D$58))</f>
        <v>10</v>
      </c>
      <c r="AQ60" s="182"/>
      <c r="AR60" s="182">
        <f>+IF(AQ60=CONTROLES!$C$59,CONTROLES!$D$59,CONTROLES!$D$60)</f>
        <v>0</v>
      </c>
      <c r="AS60" s="182"/>
      <c r="AT60" s="182">
        <f>+IF(AS60=CONTROLES!$C$61,CONTROLES!$D$61,CONTROLES!$D$62)</f>
        <v>0</v>
      </c>
      <c r="AU60" s="182"/>
      <c r="AV60" s="50">
        <f>+IF(AU60=CONTROLES!$C$63,CONTROLES!$D$63,IF(AU60=CONTROLES!$C$64,CONTROLES!$D$64,CONTROLES!$D$65))</f>
        <v>0</v>
      </c>
      <c r="AW60" s="50">
        <f t="shared" si="1"/>
        <v>10</v>
      </c>
      <c r="AX60" s="50" t="str">
        <f t="shared" si="3"/>
        <v>Débil</v>
      </c>
      <c r="AY60" s="254"/>
      <c r="AZ60" s="254"/>
      <c r="BA60" s="254"/>
      <c r="BB60" s="254"/>
      <c r="BC60" s="255"/>
      <c r="BD60" s="257"/>
      <c r="BE60" s="246"/>
      <c r="BF60" s="137"/>
      <c r="BG60" s="137"/>
      <c r="BH60" s="189"/>
      <c r="BI60" s="192"/>
      <c r="BJ60" s="192"/>
      <c r="BK60" s="137"/>
      <c r="BL60" s="137"/>
      <c r="BM60" s="190" t="s">
        <v>234</v>
      </c>
      <c r="BN60" s="244"/>
      <c r="BO60" s="131"/>
      <c r="BP60" s="137"/>
      <c r="BQ60" s="137"/>
      <c r="BR60" s="137"/>
      <c r="BS60" s="135"/>
      <c r="BT60" s="135"/>
      <c r="BU60" s="135"/>
      <c r="BV60" s="135"/>
      <c r="BW60" s="135"/>
      <c r="BX60" s="131"/>
      <c r="BY60" s="137"/>
      <c r="BZ60" s="137"/>
      <c r="CA60" s="137"/>
      <c r="CB60" s="135"/>
      <c r="CC60" s="135"/>
      <c r="CD60" s="135"/>
      <c r="CE60" s="135"/>
      <c r="CF60" s="135"/>
      <c r="CG60" s="131"/>
      <c r="CH60" s="137"/>
      <c r="CI60" s="137"/>
      <c r="CJ60" s="137"/>
      <c r="CK60" s="135"/>
      <c r="CL60" s="135"/>
      <c r="CM60" s="135"/>
      <c r="CN60" s="135"/>
      <c r="CO60" s="135"/>
      <c r="CP60" s="131"/>
      <c r="CQ60" s="137"/>
      <c r="CR60" s="137"/>
      <c r="CS60" s="137"/>
      <c r="CT60" s="135"/>
      <c r="CU60" s="135"/>
      <c r="CV60" s="135"/>
      <c r="CW60" s="135"/>
      <c r="CX60" s="135"/>
      <c r="CY60" s="131"/>
      <c r="CZ60" s="137"/>
      <c r="DA60" s="137"/>
      <c r="DB60" s="137"/>
      <c r="DC60" s="135"/>
      <c r="DD60" s="135"/>
      <c r="DE60" s="135"/>
      <c r="DF60" s="135"/>
      <c r="DG60" s="135"/>
      <c r="DH60" s="131"/>
      <c r="DI60" s="137"/>
      <c r="DJ60" s="137"/>
      <c r="DK60" s="137"/>
      <c r="DL60" s="135"/>
      <c r="DM60" s="135"/>
      <c r="DN60" s="135"/>
      <c r="DO60" s="135"/>
      <c r="DP60" s="135"/>
      <c r="DQ60" s="131"/>
      <c r="DR60" s="137"/>
      <c r="DS60" s="137"/>
      <c r="DT60" s="137"/>
      <c r="DU60" s="135"/>
      <c r="DV60" s="135"/>
      <c r="DW60" s="135"/>
      <c r="DX60" s="135"/>
      <c r="DY60" s="135"/>
      <c r="DZ60" s="131"/>
      <c r="EA60" s="137"/>
      <c r="EB60" s="137"/>
      <c r="EC60" s="137"/>
      <c r="ED60" s="135"/>
      <c r="EE60" s="135"/>
      <c r="EF60" s="135"/>
      <c r="EG60" s="135"/>
      <c r="EH60" s="135"/>
      <c r="EI60" s="131"/>
      <c r="EJ60" s="137"/>
      <c r="EK60" s="137"/>
      <c r="EL60" s="137"/>
      <c r="EM60" s="135"/>
      <c r="EN60" s="135"/>
      <c r="EO60" s="135"/>
      <c r="EP60" s="135"/>
      <c r="EQ60" s="135"/>
      <c r="ER60" s="131"/>
      <c r="ES60" s="137"/>
      <c r="ET60" s="137"/>
      <c r="EU60" s="137"/>
      <c r="EV60" s="135"/>
      <c r="EW60" s="135"/>
      <c r="EX60" s="135"/>
      <c r="EY60" s="135"/>
      <c r="EZ60" s="135"/>
      <c r="FA60" s="131"/>
      <c r="FB60" s="137"/>
      <c r="FC60" s="137"/>
      <c r="FD60" s="137"/>
      <c r="FE60" s="135"/>
      <c r="FF60" s="135"/>
      <c r="FG60" s="135"/>
      <c r="FH60" s="135"/>
      <c r="FI60" s="135"/>
      <c r="FJ60" s="131"/>
      <c r="FK60" s="137"/>
      <c r="FL60" s="137"/>
      <c r="FM60" s="137"/>
      <c r="FN60" s="135"/>
      <c r="FO60" s="135"/>
      <c r="FP60" s="135"/>
      <c r="FQ60" s="135"/>
      <c r="FR60" s="135"/>
      <c r="FS60" s="135"/>
      <c r="FT60" s="131"/>
      <c r="FU60" s="134"/>
      <c r="FV60" s="134"/>
      <c r="FW60" s="134"/>
      <c r="FX60" s="135"/>
      <c r="FY60" s="134"/>
      <c r="FZ60" s="135"/>
      <c r="GA60" s="135"/>
      <c r="GB60" s="134"/>
      <c r="GC60" s="134"/>
      <c r="GD60" s="134"/>
      <c r="GE60" s="134"/>
      <c r="GF60" s="134"/>
      <c r="GG60" s="131"/>
      <c r="GH60" s="134"/>
      <c r="GI60" s="134"/>
      <c r="GJ60" s="134"/>
      <c r="GK60" s="135"/>
      <c r="GL60" s="134"/>
      <c r="GM60" s="135"/>
      <c r="GN60" s="135"/>
      <c r="GO60" s="134"/>
      <c r="GP60" s="134"/>
      <c r="GQ60" s="134"/>
      <c r="GR60" s="134"/>
      <c r="GS60" s="134"/>
      <c r="GT60" s="131"/>
      <c r="GU60" s="134"/>
      <c r="GV60" s="134"/>
      <c r="GW60" s="134"/>
      <c r="GX60" s="135"/>
      <c r="GY60" s="134"/>
      <c r="GZ60" s="135"/>
      <c r="HA60" s="135"/>
      <c r="HB60" s="134"/>
      <c r="HC60" s="134"/>
      <c r="HD60" s="134"/>
      <c r="HE60" s="134"/>
    </row>
    <row r="61" spans="1:213" ht="57" x14ac:dyDescent="0.2">
      <c r="A61" s="274"/>
      <c r="B61" s="277"/>
      <c r="C61" s="280"/>
      <c r="D61" s="280"/>
      <c r="E61" s="277"/>
      <c r="F61" s="289"/>
      <c r="G61" s="289"/>
      <c r="H61" s="290"/>
      <c r="I61" s="277"/>
      <c r="J61" s="282"/>
      <c r="K61" s="259"/>
      <c r="L61" s="262"/>
      <c r="M61" s="265"/>
      <c r="N61" s="259"/>
      <c r="O61" s="268"/>
      <c r="P61" s="268"/>
      <c r="Q61" s="271"/>
      <c r="R61" s="173"/>
      <c r="S61" s="174"/>
      <c r="T61" s="203">
        <f>VLOOKUP(U61,FORMULAS!$A$15:$B$18,2,0)</f>
        <v>0</v>
      </c>
      <c r="U61" s="54" t="s">
        <v>157</v>
      </c>
      <c r="V61" s="55">
        <f>+IF(U61='Tabla Valoración controles'!$D$4,'Tabla Valoración controles'!$F$4,IF('208-PLA-Ft-78 Mapa Gestión'!U61='Tabla Valoración controles'!$D$5,'Tabla Valoración controles'!$F$5,IF(U61=FORMULAS!$A$10,0,'Tabla Valoración controles'!$F$6)))</f>
        <v>0</v>
      </c>
      <c r="W61" s="54"/>
      <c r="X61" s="56">
        <f>+IF(W61='Tabla Valoración controles'!$D$7,'Tabla Valoración controles'!$F$7,IF(U61=FORMULAS!$A$10,0,'Tabla Valoración controles'!$F$8))</f>
        <v>0</v>
      </c>
      <c r="Y61" s="54"/>
      <c r="Z61" s="55">
        <f>+IF(Y61='Tabla Valoración controles'!$D$9,'Tabla Valoración controles'!$F$9,IF(U61=FORMULAS!$A$10,0,'Tabla Valoración controles'!$F$10))</f>
        <v>0</v>
      </c>
      <c r="AA61" s="54"/>
      <c r="AB61" s="55">
        <f>+IF(AA61='Tabla Valoración controles'!$D$9,'Tabla Valoración controles'!$F$9,IF(W61=FORMULAS!$A$10,0,'Tabla Valoración controles'!$F$10))</f>
        <v>0</v>
      </c>
      <c r="AC61" s="54"/>
      <c r="AD61" s="55">
        <f>+IF(AC61='Tabla Valoración controles'!$D$13,'Tabla Valoración controles'!$F$13,'Tabla Valoración controles'!$F$14)</f>
        <v>0</v>
      </c>
      <c r="AE61" s="99">
        <f t="shared" si="0"/>
        <v>0</v>
      </c>
      <c r="AF61" s="99">
        <f t="shared" si="41"/>
        <v>0</v>
      </c>
      <c r="AG61" s="99">
        <f t="shared" si="15"/>
        <v>0.24</v>
      </c>
      <c r="AH61" s="54"/>
      <c r="AI61" s="50">
        <f>+IF(AH61=CONTROLES!$C$50,CONTROLES!$D$50,CONTROLES!$D$51)</f>
        <v>0</v>
      </c>
      <c r="AJ61" s="182"/>
      <c r="AK61" s="182">
        <f>+IF(AJ61=CONTROLES!$C$52,CONTROLES!$D$52,CONTROLES!$D$53)</f>
        <v>0</v>
      </c>
      <c r="AL61" s="182"/>
      <c r="AM61" s="182">
        <f>+IF(AL61=CONTROLES!$C$54,CONTROLES!$D$54,CONTROLES!$D$55)</f>
        <v>0</v>
      </c>
      <c r="AN61" s="183" t="str">
        <f t="shared" si="2"/>
        <v>Tipo Control</v>
      </c>
      <c r="AO61" s="183" t="str">
        <f>+IF(AN61=CONTROLES!$F$54,CONTROLES!$G$54,CONTROLES!$G$55)</f>
        <v>Detectar</v>
      </c>
      <c r="AP61" s="182">
        <f>+IF(AO61=CONTROLES!$C$56,CONTROLES!$D$56,IF(AO61=CONTROLES!$C$57,CONTROLES!$D$57,CONTROLES!$D$58))</f>
        <v>10</v>
      </c>
      <c r="AQ61" s="182"/>
      <c r="AR61" s="182">
        <f>+IF(AQ61=CONTROLES!$C$59,CONTROLES!$D$59,CONTROLES!$D$60)</f>
        <v>0</v>
      </c>
      <c r="AS61" s="182"/>
      <c r="AT61" s="182">
        <f>+IF(AS61=CONTROLES!$C$61,CONTROLES!$D$61,CONTROLES!$D$62)</f>
        <v>0</v>
      </c>
      <c r="AU61" s="182"/>
      <c r="AV61" s="50">
        <f>+IF(AU61=CONTROLES!$C$63,CONTROLES!$D$63,IF(AU61=CONTROLES!$C$64,CONTROLES!$D$64,CONTROLES!$D$65))</f>
        <v>0</v>
      </c>
      <c r="AW61" s="50">
        <f t="shared" si="1"/>
        <v>10</v>
      </c>
      <c r="AX61" s="50" t="str">
        <f t="shared" si="3"/>
        <v>Débil</v>
      </c>
      <c r="AY61" s="254"/>
      <c r="AZ61" s="254"/>
      <c r="BA61" s="254"/>
      <c r="BB61" s="254"/>
      <c r="BC61" s="255"/>
      <c r="BD61" s="257"/>
      <c r="BE61" s="246"/>
      <c r="BF61" s="137"/>
      <c r="BG61" s="137"/>
      <c r="BH61" s="189"/>
      <c r="BI61" s="192"/>
      <c r="BJ61" s="192"/>
      <c r="BK61" s="137"/>
      <c r="BL61" s="137"/>
      <c r="BM61" s="190" t="s">
        <v>234</v>
      </c>
      <c r="BN61" s="244"/>
      <c r="BO61" s="131"/>
      <c r="BP61" s="137"/>
      <c r="BQ61" s="137"/>
      <c r="BR61" s="137"/>
      <c r="BS61" s="135"/>
      <c r="BT61" s="135"/>
      <c r="BU61" s="135"/>
      <c r="BV61" s="135"/>
      <c r="BW61" s="135"/>
      <c r="BX61" s="131"/>
      <c r="BY61" s="137"/>
      <c r="BZ61" s="137"/>
      <c r="CA61" s="137"/>
      <c r="CB61" s="135"/>
      <c r="CC61" s="135"/>
      <c r="CD61" s="135"/>
      <c r="CE61" s="135"/>
      <c r="CF61" s="135"/>
      <c r="CG61" s="131"/>
      <c r="CH61" s="137"/>
      <c r="CI61" s="137"/>
      <c r="CJ61" s="137"/>
      <c r="CK61" s="135"/>
      <c r="CL61" s="135"/>
      <c r="CM61" s="135"/>
      <c r="CN61" s="135"/>
      <c r="CO61" s="135"/>
      <c r="CP61" s="131"/>
      <c r="CQ61" s="137"/>
      <c r="CR61" s="137"/>
      <c r="CS61" s="137"/>
      <c r="CT61" s="135"/>
      <c r="CU61" s="135"/>
      <c r="CV61" s="135"/>
      <c r="CW61" s="135"/>
      <c r="CX61" s="135"/>
      <c r="CY61" s="131"/>
      <c r="CZ61" s="137"/>
      <c r="DA61" s="137"/>
      <c r="DB61" s="137"/>
      <c r="DC61" s="135"/>
      <c r="DD61" s="135"/>
      <c r="DE61" s="135"/>
      <c r="DF61" s="135"/>
      <c r="DG61" s="135"/>
      <c r="DH61" s="131"/>
      <c r="DI61" s="137"/>
      <c r="DJ61" s="137"/>
      <c r="DK61" s="137"/>
      <c r="DL61" s="135"/>
      <c r="DM61" s="135"/>
      <c r="DN61" s="135"/>
      <c r="DO61" s="135"/>
      <c r="DP61" s="135"/>
      <c r="DQ61" s="131"/>
      <c r="DR61" s="137"/>
      <c r="DS61" s="137"/>
      <c r="DT61" s="137"/>
      <c r="DU61" s="135"/>
      <c r="DV61" s="135"/>
      <c r="DW61" s="135"/>
      <c r="DX61" s="135"/>
      <c r="DY61" s="135"/>
      <c r="DZ61" s="131"/>
      <c r="EA61" s="137"/>
      <c r="EB61" s="137"/>
      <c r="EC61" s="137"/>
      <c r="ED61" s="135"/>
      <c r="EE61" s="135"/>
      <c r="EF61" s="135"/>
      <c r="EG61" s="135"/>
      <c r="EH61" s="135"/>
      <c r="EI61" s="131"/>
      <c r="EJ61" s="137"/>
      <c r="EK61" s="137"/>
      <c r="EL61" s="137"/>
      <c r="EM61" s="135"/>
      <c r="EN61" s="135"/>
      <c r="EO61" s="135"/>
      <c r="EP61" s="135"/>
      <c r="EQ61" s="135"/>
      <c r="ER61" s="131"/>
      <c r="ES61" s="137"/>
      <c r="ET61" s="137"/>
      <c r="EU61" s="137"/>
      <c r="EV61" s="135"/>
      <c r="EW61" s="135"/>
      <c r="EX61" s="135"/>
      <c r="EY61" s="135"/>
      <c r="EZ61" s="135"/>
      <c r="FA61" s="131"/>
      <c r="FB61" s="137"/>
      <c r="FC61" s="137"/>
      <c r="FD61" s="137"/>
      <c r="FE61" s="135"/>
      <c r="FF61" s="135"/>
      <c r="FG61" s="135"/>
      <c r="FH61" s="135"/>
      <c r="FI61" s="135"/>
      <c r="FJ61" s="131"/>
      <c r="FK61" s="137"/>
      <c r="FL61" s="137"/>
      <c r="FM61" s="137"/>
      <c r="FN61" s="135"/>
      <c r="FO61" s="135"/>
      <c r="FP61" s="135"/>
      <c r="FQ61" s="135"/>
      <c r="FR61" s="135"/>
      <c r="FS61" s="135"/>
      <c r="FT61" s="131"/>
      <c r="FU61" s="134"/>
      <c r="FV61" s="134"/>
      <c r="FW61" s="134"/>
      <c r="FX61" s="135"/>
      <c r="FY61" s="134"/>
      <c r="FZ61" s="135"/>
      <c r="GA61" s="135"/>
      <c r="GB61" s="134"/>
      <c r="GC61" s="134"/>
      <c r="GD61" s="134"/>
      <c r="GE61" s="134"/>
      <c r="GF61" s="134"/>
      <c r="GG61" s="131"/>
      <c r="GH61" s="134"/>
      <c r="GI61" s="134"/>
      <c r="GJ61" s="134"/>
      <c r="GK61" s="135"/>
      <c r="GL61" s="134"/>
      <c r="GM61" s="135"/>
      <c r="GN61" s="135"/>
      <c r="GO61" s="134"/>
      <c r="GP61" s="134"/>
      <c r="GQ61" s="134"/>
      <c r="GR61" s="134"/>
      <c r="GS61" s="134"/>
      <c r="GT61" s="131"/>
      <c r="GU61" s="134"/>
      <c r="GV61" s="134"/>
      <c r="GW61" s="134"/>
      <c r="GX61" s="135"/>
      <c r="GY61" s="134"/>
      <c r="GZ61" s="135"/>
      <c r="HA61" s="135"/>
      <c r="HB61" s="134"/>
      <c r="HC61" s="134"/>
      <c r="HD61" s="134"/>
      <c r="HE61" s="134"/>
    </row>
    <row r="62" spans="1:213" ht="57" x14ac:dyDescent="0.2">
      <c r="A62" s="274"/>
      <c r="B62" s="277"/>
      <c r="C62" s="280"/>
      <c r="D62" s="280"/>
      <c r="E62" s="277"/>
      <c r="F62" s="289"/>
      <c r="G62" s="289"/>
      <c r="H62" s="290"/>
      <c r="I62" s="277"/>
      <c r="J62" s="282"/>
      <c r="K62" s="259"/>
      <c r="L62" s="262"/>
      <c r="M62" s="265"/>
      <c r="N62" s="259"/>
      <c r="O62" s="268"/>
      <c r="P62" s="268"/>
      <c r="Q62" s="271"/>
      <c r="R62" s="173"/>
      <c r="S62" s="174"/>
      <c r="T62" s="203">
        <f>VLOOKUP(U62,FORMULAS!$A$15:$B$18,2,0)</f>
        <v>0</v>
      </c>
      <c r="U62" s="54" t="s">
        <v>157</v>
      </c>
      <c r="V62" s="55">
        <f>+IF(U62='Tabla Valoración controles'!$D$4,'Tabla Valoración controles'!$F$4,IF('208-PLA-Ft-78 Mapa Gestión'!U62='Tabla Valoración controles'!$D$5,'Tabla Valoración controles'!$F$5,IF(U62=FORMULAS!$A$10,0,'Tabla Valoración controles'!$F$6)))</f>
        <v>0</v>
      </c>
      <c r="W62" s="54"/>
      <c r="X62" s="56">
        <f>+IF(W62='Tabla Valoración controles'!$D$7,'Tabla Valoración controles'!$F$7,IF(U62=FORMULAS!$A$10,0,'Tabla Valoración controles'!$F$8))</f>
        <v>0</v>
      </c>
      <c r="Y62" s="54"/>
      <c r="Z62" s="55">
        <f>+IF(Y62='Tabla Valoración controles'!$D$9,'Tabla Valoración controles'!$F$9,IF(U62=FORMULAS!$A$10,0,'Tabla Valoración controles'!$F$10))</f>
        <v>0</v>
      </c>
      <c r="AA62" s="54"/>
      <c r="AB62" s="55">
        <f>+IF(AA62='Tabla Valoración controles'!$D$9,'Tabla Valoración controles'!$F$9,IF(W62=FORMULAS!$A$10,0,'Tabla Valoración controles'!$F$10))</f>
        <v>0</v>
      </c>
      <c r="AC62" s="54"/>
      <c r="AD62" s="55">
        <f>+IF(AC62='Tabla Valoración controles'!$D$13,'Tabla Valoración controles'!$F$13,'Tabla Valoración controles'!$F$14)</f>
        <v>0</v>
      </c>
      <c r="AE62" s="99">
        <f t="shared" si="0"/>
        <v>0</v>
      </c>
      <c r="AF62" s="99">
        <f t="shared" si="41"/>
        <v>0</v>
      </c>
      <c r="AG62" s="99">
        <f t="shared" si="15"/>
        <v>0.24</v>
      </c>
      <c r="AH62" s="54"/>
      <c r="AI62" s="50">
        <f>+IF(AH62=CONTROLES!$C$50,CONTROLES!$D$50,CONTROLES!$D$51)</f>
        <v>0</v>
      </c>
      <c r="AJ62" s="182"/>
      <c r="AK62" s="182">
        <f>+IF(AJ62=CONTROLES!$C$52,CONTROLES!$D$52,CONTROLES!$D$53)</f>
        <v>0</v>
      </c>
      <c r="AL62" s="182"/>
      <c r="AM62" s="182">
        <f>+IF(AL62=CONTROLES!$C$54,CONTROLES!$D$54,CONTROLES!$D$55)</f>
        <v>0</v>
      </c>
      <c r="AN62" s="183" t="str">
        <f t="shared" si="2"/>
        <v>Tipo Control</v>
      </c>
      <c r="AO62" s="183" t="str">
        <f>+IF(AN62=CONTROLES!$F$54,CONTROLES!$G$54,CONTROLES!$G$55)</f>
        <v>Detectar</v>
      </c>
      <c r="AP62" s="182">
        <f>+IF(AO62=CONTROLES!$C$56,CONTROLES!$D$56,IF(AO62=CONTROLES!$C$57,CONTROLES!$D$57,CONTROLES!$D$58))</f>
        <v>10</v>
      </c>
      <c r="AQ62" s="182"/>
      <c r="AR62" s="182">
        <f>+IF(AQ62=CONTROLES!$C$59,CONTROLES!$D$59,CONTROLES!$D$60)</f>
        <v>0</v>
      </c>
      <c r="AS62" s="182"/>
      <c r="AT62" s="182">
        <f>+IF(AS62=CONTROLES!$C$61,CONTROLES!$D$61,CONTROLES!$D$62)</f>
        <v>0</v>
      </c>
      <c r="AU62" s="182"/>
      <c r="AV62" s="50">
        <f>+IF(AU62=CONTROLES!$C$63,CONTROLES!$D$63,IF(AU62=CONTROLES!$C$64,CONTROLES!$D$64,CONTROLES!$D$65))</f>
        <v>0</v>
      </c>
      <c r="AW62" s="50">
        <f t="shared" si="1"/>
        <v>10</v>
      </c>
      <c r="AX62" s="50" t="str">
        <f t="shared" si="3"/>
        <v>Débil</v>
      </c>
      <c r="AY62" s="254"/>
      <c r="AZ62" s="254"/>
      <c r="BA62" s="254"/>
      <c r="BB62" s="254"/>
      <c r="BC62" s="255"/>
      <c r="BD62" s="257"/>
      <c r="BE62" s="246"/>
      <c r="BF62" s="137"/>
      <c r="BG62" s="137"/>
      <c r="BH62" s="189"/>
      <c r="BI62" s="192"/>
      <c r="BJ62" s="192"/>
      <c r="BK62" s="137"/>
      <c r="BL62" s="137"/>
      <c r="BM62" s="190" t="s">
        <v>234</v>
      </c>
      <c r="BN62" s="244"/>
      <c r="BO62" s="131"/>
      <c r="BP62" s="137"/>
      <c r="BQ62" s="137"/>
      <c r="BR62" s="137"/>
      <c r="BS62" s="135"/>
      <c r="BT62" s="135"/>
      <c r="BU62" s="135"/>
      <c r="BV62" s="135"/>
      <c r="BW62" s="135"/>
      <c r="BX62" s="131"/>
      <c r="BY62" s="137"/>
      <c r="BZ62" s="137"/>
      <c r="CA62" s="137"/>
      <c r="CB62" s="135"/>
      <c r="CC62" s="135"/>
      <c r="CD62" s="135"/>
      <c r="CE62" s="135"/>
      <c r="CF62" s="135"/>
      <c r="CG62" s="131"/>
      <c r="CH62" s="137"/>
      <c r="CI62" s="137"/>
      <c r="CJ62" s="137"/>
      <c r="CK62" s="135"/>
      <c r="CL62" s="135"/>
      <c r="CM62" s="135"/>
      <c r="CN62" s="135"/>
      <c r="CO62" s="135"/>
      <c r="CP62" s="131"/>
      <c r="CQ62" s="137"/>
      <c r="CR62" s="137"/>
      <c r="CS62" s="137"/>
      <c r="CT62" s="135"/>
      <c r="CU62" s="135"/>
      <c r="CV62" s="135"/>
      <c r="CW62" s="135"/>
      <c r="CX62" s="135"/>
      <c r="CY62" s="131"/>
      <c r="CZ62" s="137"/>
      <c r="DA62" s="137"/>
      <c r="DB62" s="137"/>
      <c r="DC62" s="135"/>
      <c r="DD62" s="135"/>
      <c r="DE62" s="135"/>
      <c r="DF62" s="135"/>
      <c r="DG62" s="135"/>
      <c r="DH62" s="131"/>
      <c r="DI62" s="137"/>
      <c r="DJ62" s="137"/>
      <c r="DK62" s="137"/>
      <c r="DL62" s="135"/>
      <c r="DM62" s="135"/>
      <c r="DN62" s="135"/>
      <c r="DO62" s="135"/>
      <c r="DP62" s="135"/>
      <c r="DQ62" s="131"/>
      <c r="DR62" s="137"/>
      <c r="DS62" s="137"/>
      <c r="DT62" s="137"/>
      <c r="DU62" s="135"/>
      <c r="DV62" s="135"/>
      <c r="DW62" s="135"/>
      <c r="DX62" s="135"/>
      <c r="DY62" s="135"/>
      <c r="DZ62" s="131"/>
      <c r="EA62" s="137"/>
      <c r="EB62" s="137"/>
      <c r="EC62" s="137"/>
      <c r="ED62" s="135"/>
      <c r="EE62" s="135"/>
      <c r="EF62" s="135"/>
      <c r="EG62" s="135"/>
      <c r="EH62" s="135"/>
      <c r="EI62" s="131"/>
      <c r="EJ62" s="137"/>
      <c r="EK62" s="137"/>
      <c r="EL62" s="137"/>
      <c r="EM62" s="135"/>
      <c r="EN62" s="135"/>
      <c r="EO62" s="135"/>
      <c r="EP62" s="135"/>
      <c r="EQ62" s="135"/>
      <c r="ER62" s="131"/>
      <c r="ES62" s="137"/>
      <c r="ET62" s="137"/>
      <c r="EU62" s="137"/>
      <c r="EV62" s="135"/>
      <c r="EW62" s="135"/>
      <c r="EX62" s="135"/>
      <c r="EY62" s="135"/>
      <c r="EZ62" s="135"/>
      <c r="FA62" s="131"/>
      <c r="FB62" s="137"/>
      <c r="FC62" s="137"/>
      <c r="FD62" s="137"/>
      <c r="FE62" s="135"/>
      <c r="FF62" s="135"/>
      <c r="FG62" s="135"/>
      <c r="FH62" s="135"/>
      <c r="FI62" s="135"/>
      <c r="FJ62" s="131"/>
      <c r="FK62" s="137"/>
      <c r="FL62" s="137"/>
      <c r="FM62" s="137"/>
      <c r="FN62" s="135"/>
      <c r="FO62" s="135"/>
      <c r="FP62" s="135"/>
      <c r="FQ62" s="135"/>
      <c r="FR62" s="135"/>
      <c r="FS62" s="135"/>
      <c r="FT62" s="131"/>
      <c r="FU62" s="134"/>
      <c r="FV62" s="134"/>
      <c r="FW62" s="134"/>
      <c r="FX62" s="135"/>
      <c r="FY62" s="134"/>
      <c r="FZ62" s="135"/>
      <c r="GA62" s="135"/>
      <c r="GB62" s="134"/>
      <c r="GC62" s="134"/>
      <c r="GD62" s="134"/>
      <c r="GE62" s="134"/>
      <c r="GF62" s="134"/>
      <c r="GG62" s="131"/>
      <c r="GH62" s="134"/>
      <c r="GI62" s="134"/>
      <c r="GJ62" s="134"/>
      <c r="GK62" s="135"/>
      <c r="GL62" s="134"/>
      <c r="GM62" s="135"/>
      <c r="GN62" s="135"/>
      <c r="GO62" s="134"/>
      <c r="GP62" s="134"/>
      <c r="GQ62" s="134"/>
      <c r="GR62" s="134"/>
      <c r="GS62" s="134"/>
      <c r="GT62" s="131"/>
      <c r="GU62" s="134"/>
      <c r="GV62" s="134"/>
      <c r="GW62" s="134"/>
      <c r="GX62" s="135"/>
      <c r="GY62" s="134"/>
      <c r="GZ62" s="135"/>
      <c r="HA62" s="135"/>
      <c r="HB62" s="134"/>
      <c r="HC62" s="134"/>
      <c r="HD62" s="134"/>
      <c r="HE62" s="134"/>
    </row>
    <row r="63" spans="1:213" ht="57" x14ac:dyDescent="0.2">
      <c r="A63" s="275"/>
      <c r="B63" s="278"/>
      <c r="C63" s="281"/>
      <c r="D63" s="281"/>
      <c r="E63" s="278"/>
      <c r="F63" s="289"/>
      <c r="G63" s="289"/>
      <c r="H63" s="290"/>
      <c r="I63" s="278"/>
      <c r="J63" s="282"/>
      <c r="K63" s="260"/>
      <c r="L63" s="263"/>
      <c r="M63" s="266"/>
      <c r="N63" s="260"/>
      <c r="O63" s="269"/>
      <c r="P63" s="269"/>
      <c r="Q63" s="272"/>
      <c r="R63" s="173"/>
      <c r="S63" s="174"/>
      <c r="T63" s="203">
        <f>VLOOKUP(U63,FORMULAS!$A$15:$B$18,2,0)</f>
        <v>0</v>
      </c>
      <c r="U63" s="54" t="s">
        <v>157</v>
      </c>
      <c r="V63" s="55">
        <f>+IF(U63='Tabla Valoración controles'!$D$4,'Tabla Valoración controles'!$F$4,IF('208-PLA-Ft-78 Mapa Gestión'!U63='Tabla Valoración controles'!$D$5,'Tabla Valoración controles'!$F$5,IF(U63=FORMULAS!$A$10,0,'Tabla Valoración controles'!$F$6)))</f>
        <v>0</v>
      </c>
      <c r="W63" s="54"/>
      <c r="X63" s="56">
        <f>+IF(W63='Tabla Valoración controles'!$D$7,'Tabla Valoración controles'!$F$7,IF(U63=FORMULAS!$A$10,0,'Tabla Valoración controles'!$F$8))</f>
        <v>0</v>
      </c>
      <c r="Y63" s="54"/>
      <c r="Z63" s="55">
        <f>+IF(Y63='Tabla Valoración controles'!$D$9,'Tabla Valoración controles'!$F$9,IF(U63=FORMULAS!$A$10,0,'Tabla Valoración controles'!$F$10))</f>
        <v>0</v>
      </c>
      <c r="AA63" s="54"/>
      <c r="AB63" s="55">
        <f>+IF(AA63='Tabla Valoración controles'!$D$9,'Tabla Valoración controles'!$F$9,IF(W63=FORMULAS!$A$10,0,'Tabla Valoración controles'!$F$10))</f>
        <v>0</v>
      </c>
      <c r="AC63" s="54"/>
      <c r="AD63" s="55">
        <f>+IF(AC63='Tabla Valoración controles'!$D$13,'Tabla Valoración controles'!$F$13,'Tabla Valoración controles'!$F$14)</f>
        <v>0</v>
      </c>
      <c r="AE63" s="99">
        <f t="shared" si="0"/>
        <v>0</v>
      </c>
      <c r="AF63" s="99">
        <f t="shared" si="41"/>
        <v>0</v>
      </c>
      <c r="AG63" s="99">
        <f t="shared" si="15"/>
        <v>0.24</v>
      </c>
      <c r="AH63" s="54"/>
      <c r="AI63" s="50">
        <f>+IF(AH63=CONTROLES!$C$50,CONTROLES!$D$50,CONTROLES!$D$51)</f>
        <v>0</v>
      </c>
      <c r="AJ63" s="182"/>
      <c r="AK63" s="182">
        <f>+IF(AJ63=CONTROLES!$C$52,CONTROLES!$D$52,CONTROLES!$D$53)</f>
        <v>0</v>
      </c>
      <c r="AL63" s="182"/>
      <c r="AM63" s="182">
        <f>+IF(AL63=CONTROLES!$C$54,CONTROLES!$D$54,CONTROLES!$D$55)</f>
        <v>0</v>
      </c>
      <c r="AN63" s="183" t="str">
        <f t="shared" si="2"/>
        <v>Tipo Control</v>
      </c>
      <c r="AO63" s="183" t="str">
        <f>+IF(AN63=CONTROLES!$F$54,CONTROLES!$G$54,CONTROLES!$G$55)</f>
        <v>Detectar</v>
      </c>
      <c r="AP63" s="182">
        <f>+IF(AO63=CONTROLES!$C$56,CONTROLES!$D$56,IF(AO63=CONTROLES!$C$57,CONTROLES!$D$57,CONTROLES!$D$58))</f>
        <v>10</v>
      </c>
      <c r="AQ63" s="182"/>
      <c r="AR63" s="182">
        <f>+IF(AQ63=CONTROLES!$C$59,CONTROLES!$D$59,CONTROLES!$D$60)</f>
        <v>0</v>
      </c>
      <c r="AS63" s="182"/>
      <c r="AT63" s="182">
        <f>+IF(AS63=CONTROLES!$C$61,CONTROLES!$D$61,CONTROLES!$D$62)</f>
        <v>0</v>
      </c>
      <c r="AU63" s="182"/>
      <c r="AV63" s="50">
        <f>+IF(AU63=CONTROLES!$C$63,CONTROLES!$D$63,IF(AU63=CONTROLES!$C$64,CONTROLES!$D$64,CONTROLES!$D$65))</f>
        <v>0</v>
      </c>
      <c r="AW63" s="50">
        <f t="shared" si="1"/>
        <v>10</v>
      </c>
      <c r="AX63" s="50" t="str">
        <f t="shared" si="3"/>
        <v>Débil</v>
      </c>
      <c r="AY63" s="254"/>
      <c r="AZ63" s="254"/>
      <c r="BA63" s="254"/>
      <c r="BB63" s="254"/>
      <c r="BC63" s="255"/>
      <c r="BD63" s="292"/>
      <c r="BE63" s="247"/>
      <c r="BF63" s="137"/>
      <c r="BG63" s="137"/>
      <c r="BH63" s="189"/>
      <c r="BI63" s="192"/>
      <c r="BJ63" s="192"/>
      <c r="BK63" s="137"/>
      <c r="BL63" s="137"/>
      <c r="BM63" s="190" t="s">
        <v>234</v>
      </c>
      <c r="BN63" s="244"/>
      <c r="BO63" s="131"/>
      <c r="BP63" s="137"/>
      <c r="BQ63" s="137"/>
      <c r="BR63" s="137"/>
      <c r="BS63" s="135"/>
      <c r="BT63" s="135"/>
      <c r="BU63" s="135"/>
      <c r="BV63" s="135"/>
      <c r="BW63" s="135"/>
      <c r="BX63" s="131"/>
      <c r="BY63" s="137"/>
      <c r="BZ63" s="137"/>
      <c r="CA63" s="137"/>
      <c r="CB63" s="135"/>
      <c r="CC63" s="135"/>
      <c r="CD63" s="135"/>
      <c r="CE63" s="135"/>
      <c r="CF63" s="135"/>
      <c r="CG63" s="131"/>
      <c r="CH63" s="137"/>
      <c r="CI63" s="137"/>
      <c r="CJ63" s="137"/>
      <c r="CK63" s="135"/>
      <c r="CL63" s="135"/>
      <c r="CM63" s="135"/>
      <c r="CN63" s="135"/>
      <c r="CO63" s="135"/>
      <c r="CP63" s="131"/>
      <c r="CQ63" s="137"/>
      <c r="CR63" s="137"/>
      <c r="CS63" s="137"/>
      <c r="CT63" s="135"/>
      <c r="CU63" s="135"/>
      <c r="CV63" s="135"/>
      <c r="CW63" s="135"/>
      <c r="CX63" s="135"/>
      <c r="CY63" s="131"/>
      <c r="CZ63" s="137"/>
      <c r="DA63" s="137"/>
      <c r="DB63" s="137"/>
      <c r="DC63" s="135"/>
      <c r="DD63" s="135"/>
      <c r="DE63" s="135"/>
      <c r="DF63" s="135"/>
      <c r="DG63" s="135"/>
      <c r="DH63" s="131"/>
      <c r="DI63" s="137"/>
      <c r="DJ63" s="137"/>
      <c r="DK63" s="137"/>
      <c r="DL63" s="135"/>
      <c r="DM63" s="135"/>
      <c r="DN63" s="135"/>
      <c r="DO63" s="135"/>
      <c r="DP63" s="135"/>
      <c r="DQ63" s="131"/>
      <c r="DR63" s="137"/>
      <c r="DS63" s="137"/>
      <c r="DT63" s="137"/>
      <c r="DU63" s="135"/>
      <c r="DV63" s="135"/>
      <c r="DW63" s="135"/>
      <c r="DX63" s="135"/>
      <c r="DY63" s="135"/>
      <c r="DZ63" s="131"/>
      <c r="EA63" s="137"/>
      <c r="EB63" s="137"/>
      <c r="EC63" s="137"/>
      <c r="ED63" s="135"/>
      <c r="EE63" s="135"/>
      <c r="EF63" s="135"/>
      <c r="EG63" s="135"/>
      <c r="EH63" s="135"/>
      <c r="EI63" s="131"/>
      <c r="EJ63" s="137"/>
      <c r="EK63" s="137"/>
      <c r="EL63" s="137"/>
      <c r="EM63" s="135"/>
      <c r="EN63" s="135"/>
      <c r="EO63" s="135"/>
      <c r="EP63" s="135"/>
      <c r="EQ63" s="135"/>
      <c r="ER63" s="131"/>
      <c r="ES63" s="137"/>
      <c r="ET63" s="137"/>
      <c r="EU63" s="137"/>
      <c r="EV63" s="135"/>
      <c r="EW63" s="135"/>
      <c r="EX63" s="135"/>
      <c r="EY63" s="135"/>
      <c r="EZ63" s="135"/>
      <c r="FA63" s="131"/>
      <c r="FB63" s="137"/>
      <c r="FC63" s="137"/>
      <c r="FD63" s="137"/>
      <c r="FE63" s="135"/>
      <c r="FF63" s="135"/>
      <c r="FG63" s="135"/>
      <c r="FH63" s="135"/>
      <c r="FI63" s="135"/>
      <c r="FJ63" s="131"/>
      <c r="FK63" s="137"/>
      <c r="FL63" s="137"/>
      <c r="FM63" s="137"/>
      <c r="FN63" s="135"/>
      <c r="FO63" s="135"/>
      <c r="FP63" s="135"/>
      <c r="FQ63" s="135"/>
      <c r="FR63" s="135"/>
      <c r="FS63" s="135"/>
      <c r="FT63" s="131"/>
      <c r="FU63" s="134"/>
      <c r="FV63" s="134"/>
      <c r="FW63" s="134"/>
      <c r="FX63" s="135"/>
      <c r="FY63" s="134"/>
      <c r="FZ63" s="135"/>
      <c r="GA63" s="135"/>
      <c r="GB63" s="134"/>
      <c r="GC63" s="134"/>
      <c r="GD63" s="134"/>
      <c r="GE63" s="134"/>
      <c r="GF63" s="134"/>
      <c r="GG63" s="131"/>
      <c r="GH63" s="134"/>
      <c r="GI63" s="134"/>
      <c r="GJ63" s="134"/>
      <c r="GK63" s="135"/>
      <c r="GL63" s="134"/>
      <c r="GM63" s="135"/>
      <c r="GN63" s="135"/>
      <c r="GO63" s="134"/>
      <c r="GP63" s="134"/>
      <c r="GQ63" s="134"/>
      <c r="GR63" s="134"/>
      <c r="GS63" s="134"/>
      <c r="GT63" s="131"/>
      <c r="GU63" s="134"/>
      <c r="GV63" s="134"/>
      <c r="GW63" s="134"/>
      <c r="GX63" s="135"/>
      <c r="GY63" s="134"/>
      <c r="GZ63" s="135"/>
      <c r="HA63" s="135"/>
      <c r="HB63" s="134"/>
      <c r="HC63" s="134"/>
      <c r="HD63" s="134"/>
      <c r="HE63" s="134"/>
    </row>
    <row r="64" spans="1:213" ht="117" customHeight="1" x14ac:dyDescent="0.2">
      <c r="A64" s="273">
        <v>10</v>
      </c>
      <c r="B64" s="276" t="s">
        <v>174</v>
      </c>
      <c r="C64" s="279" t="str">
        <f>VLOOKUP(B64,FORMULAS!$A$30:$B$52,2,0)</f>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
      <c r="D64" s="279" t="str">
        <f>VLOOKUP(B64,FORMULAS!$A$30:$C$46,3,0)</f>
        <v>Director de Gestión Corporativa y CID</v>
      </c>
      <c r="E64" s="276" t="s">
        <v>258</v>
      </c>
      <c r="F64" s="291" t="s">
        <v>405</v>
      </c>
      <c r="G64" s="291" t="s">
        <v>406</v>
      </c>
      <c r="H64" s="349" t="s">
        <v>767</v>
      </c>
      <c r="I64" s="276" t="s">
        <v>262</v>
      </c>
      <c r="J64" s="282">
        <v>600</v>
      </c>
      <c r="K64" s="258" t="str">
        <f>+IF(L64=FORMULAS!$N$2,FORMULAS!$O$2,IF('208-PLA-Ft-78 Mapa Gestión'!L64:L69=FORMULAS!$N$3,FORMULAS!$O$3,IF('208-PLA-Ft-78 Mapa Gestión'!L64:L69=FORMULAS!$N$4,FORMULAS!$O$4,IF('208-PLA-Ft-78 Mapa Gestión'!L64:L69=FORMULAS!$N$5,FORMULAS!$O$5,IF('208-PLA-Ft-78 Mapa Gestión'!L64:L69=FORMULAS!$N$6,FORMULAS!$O$6)))))</f>
        <v>Alta</v>
      </c>
      <c r="L64" s="261">
        <f>+IF(J64&lt;=FORMULAS!$M$2,FORMULAS!$N$2,IF('208-PLA-Ft-78 Mapa Gestión'!J64&lt;=FORMULAS!$M$3,FORMULAS!$N$3,IF('208-PLA-Ft-78 Mapa Gestión'!J64&lt;=FORMULAS!$M$4,FORMULAS!$N$4,IF('208-PLA-Ft-78 Mapa Gestión'!J64&lt;=FORMULAS!$M$5,FORMULAS!$N$5,FORMULAS!$N$6))))</f>
        <v>0.8</v>
      </c>
      <c r="M64" s="264" t="s">
        <v>91</v>
      </c>
      <c r="N64" s="258" t="str">
        <f>+IF(M64=FORMULAS!$H$2,FORMULAS!$I$2,IF('208-PLA-Ft-78 Mapa Gestión'!M64:M69=FORMULAS!$H$3,FORMULAS!$I$3,IF('208-PLA-Ft-78 Mapa Gestión'!M64:M69=FORMULAS!$H$4,FORMULAS!$I$4,IF('208-PLA-Ft-78 Mapa Gestión'!M64:M69=FORMULAS!$H$5,FORMULAS!$I$5,IF('208-PLA-Ft-78 Mapa Gestión'!M64:M69=FORMULAS!$H$6,FORMULAS!$I$6,IF('208-PLA-Ft-78 Mapa Gestión'!M64:M69=FORMULAS!$H$7,FORMULAS!$I$7,IF('208-PLA-Ft-78 Mapa Gestión'!M64:M69=FORMULAS!$H$8,FORMULAS!$I$8,IF('208-PLA-Ft-78 Mapa Gestión'!M64:M69=FORMULAS!$H$9,FORMULAS!$I$9,IF('208-PLA-Ft-78 Mapa Gestión'!M64:M69=FORMULAS!$H$10,FORMULAS!$I$10,IF('208-PLA-Ft-78 Mapa Gestión'!M64:M69=FORMULAS!$H$11,FORMULAS!$I$11))))))))))</f>
        <v>Moderado</v>
      </c>
      <c r="O64" s="267">
        <f>VLOOKUP(N64,FORMULAS!$I$1:$J$6,2,0)</f>
        <v>0.6</v>
      </c>
      <c r="P64" s="267" t="str">
        <f t="shared" ref="P64" si="42">CONCATENATE(N64,K64)</f>
        <v>ModeradoAlta</v>
      </c>
      <c r="Q64" s="270" t="str">
        <f>VLOOKUP(P64,FORMULAS!$K$17:$L$42,2,0)</f>
        <v>Alto</v>
      </c>
      <c r="R64" s="173">
        <v>1</v>
      </c>
      <c r="S64" s="174" t="s">
        <v>493</v>
      </c>
      <c r="T64" s="203" t="str">
        <f>VLOOKUP(U64,FORMULAS!$A$15:$B$18,2,0)</f>
        <v>Probabilidad</v>
      </c>
      <c r="U64" s="54" t="s">
        <v>13</v>
      </c>
      <c r="V64" s="55">
        <f>+IF(U64='Tabla Valoración controles'!$D$4,'Tabla Valoración controles'!$F$4,IF('208-PLA-Ft-78 Mapa Gestión'!U64='Tabla Valoración controles'!$D$5,'Tabla Valoración controles'!$F$5,IF(U64=FORMULAS!$A$10,0,'Tabla Valoración controles'!$F$6)))</f>
        <v>0.25</v>
      </c>
      <c r="W64" s="54" t="s">
        <v>8</v>
      </c>
      <c r="X64" s="56">
        <f>+IF(W64='Tabla Valoración controles'!$D$7,'Tabla Valoración controles'!$F$7,IF(U64=FORMULAS!$A$10,0,'Tabla Valoración controles'!$F$8))</f>
        <v>0.15</v>
      </c>
      <c r="Y64" s="54" t="s">
        <v>19</v>
      </c>
      <c r="Z64" s="55">
        <f>+IF(Y64='Tabla Valoración controles'!$D$9,'Tabla Valoración controles'!$F$9,IF(U64=FORMULAS!$A$10,0,'Tabla Valoración controles'!$F$10))</f>
        <v>0</v>
      </c>
      <c r="AA64" s="54" t="s">
        <v>21</v>
      </c>
      <c r="AB64" s="55">
        <f>+IF(AA64='Tabla Valoración controles'!$D$9,'Tabla Valoración controles'!$F$9,IF(W64=FORMULAS!$A$10,0,'Tabla Valoración controles'!$F$10))</f>
        <v>0</v>
      </c>
      <c r="AC64" s="54" t="s">
        <v>100</v>
      </c>
      <c r="AD64" s="55">
        <f>+IF(AC64='Tabla Valoración controles'!$D$13,'Tabla Valoración controles'!$F$13,'Tabla Valoración controles'!$F$14)</f>
        <v>0</v>
      </c>
      <c r="AE64" s="99">
        <f t="shared" si="0"/>
        <v>0.4</v>
      </c>
      <c r="AF64" s="99">
        <f>+IF(T64=FORMULAS!$A$8,'208-PLA-Ft-78 Mapa Gestión'!AE64*'208-PLA-Ft-78 Mapa Gestión'!L64:L69,'208-PLA-Ft-78 Mapa Gestión'!AE64*'208-PLA-Ft-78 Mapa Gestión'!O64:O69)</f>
        <v>0.32000000000000006</v>
      </c>
      <c r="AG64" s="99">
        <f>+IF(T64=FORMULAS!$A$8,'208-PLA-Ft-78 Mapa Gestión'!L64:L69-'208-PLA-Ft-78 Mapa Gestión'!AF64,0)</f>
        <v>0.48</v>
      </c>
      <c r="AH64" s="54" t="s">
        <v>349</v>
      </c>
      <c r="AI64" s="50">
        <f>+IF(AH64=CONTROLES!$C$50,CONTROLES!$D$50,CONTROLES!$D$51)</f>
        <v>15</v>
      </c>
      <c r="AJ64" s="182" t="s">
        <v>355</v>
      </c>
      <c r="AK64" s="182">
        <f>+IF(AJ64=CONTROLES!$C$52,CONTROLES!$D$52,CONTROLES!$D$53)</f>
        <v>15</v>
      </c>
      <c r="AL64" s="182" t="s">
        <v>358</v>
      </c>
      <c r="AM64" s="182">
        <f>+IF(AL64=CONTROLES!$C$54,CONTROLES!$D$54,CONTROLES!$D$55)</f>
        <v>15</v>
      </c>
      <c r="AN64" s="183" t="str">
        <f t="shared" si="2"/>
        <v>Preventivo</v>
      </c>
      <c r="AO64" s="183" t="str">
        <f>+IF(AN64=CONTROLES!$F$54,CONTROLES!$G$54,CONTROLES!$G$55)</f>
        <v>Prevenir</v>
      </c>
      <c r="AP64" s="182">
        <f>+IF(AO64=CONTROLES!$C$56,CONTROLES!$D$56,IF(AO64=CONTROLES!$C$57,CONTROLES!$D$57,CONTROLES!$D$58))</f>
        <v>15</v>
      </c>
      <c r="AQ64" s="182" t="s">
        <v>365</v>
      </c>
      <c r="AR64" s="182">
        <f>+IF(AQ64=CONTROLES!$C$59,CONTROLES!$D$59,CONTROLES!$D$60)</f>
        <v>15</v>
      </c>
      <c r="AS64" s="182" t="s">
        <v>368</v>
      </c>
      <c r="AT64" s="182">
        <f>+IF(AS64=CONTROLES!$C$61,CONTROLES!$D$61,CONTROLES!$D$62)</f>
        <v>15</v>
      </c>
      <c r="AU64" s="182" t="s">
        <v>371</v>
      </c>
      <c r="AV64" s="50">
        <f>+IF(AU64=CONTROLES!$C$63,CONTROLES!$D$63,IF(AU64=CONTROLES!$C$64,CONTROLES!$D$64,CONTROLES!$D$65))</f>
        <v>10</v>
      </c>
      <c r="AW64" s="50">
        <f t="shared" si="1"/>
        <v>100</v>
      </c>
      <c r="AX64" s="50" t="str">
        <f t="shared" si="3"/>
        <v>Fuerte</v>
      </c>
      <c r="AY64" s="253">
        <f>+AG69</f>
        <v>0.48</v>
      </c>
      <c r="AZ64" s="253" t="str">
        <f>+IF(AY64&lt;=FORMULAS!$N$2,FORMULAS!$O$2,IF(AY64&lt;=FORMULAS!$N$3,FORMULAS!$O$3,IF(AY64&lt;=FORMULAS!$N$4,FORMULAS!$O$4,IF(AY64&lt;=FORMULAS!$N$5,FORMULAS!$O$5,FORMULAS!O60))))</f>
        <v>Media</v>
      </c>
      <c r="BA64" s="253" t="str">
        <f>+IF(T64=FORMULAS!$A$9,AG69,'208-PLA-Ft-78 Mapa Gestión'!N64:N69)</f>
        <v>Moderado</v>
      </c>
      <c r="BB64" s="253">
        <f>+IF(T64=FORMULAS!B63,'208-PLA-Ft-78 Mapa Gestión'!AG69,'208-PLA-Ft-78 Mapa Gestión'!O64:O69)</f>
        <v>0.6</v>
      </c>
      <c r="BC64" s="255" t="str">
        <f t="shared" ref="BC64" si="43">CONCATENATE(BA64,AZ64)</f>
        <v>ModeradoMedia</v>
      </c>
      <c r="BD64" s="256" t="str">
        <f>VLOOKUP(BC64,FORMULAS!$K$17:$L$42,2,0)</f>
        <v>Moderado</v>
      </c>
      <c r="BE64" s="245" t="s">
        <v>163</v>
      </c>
      <c r="BF64" s="137" t="s">
        <v>552</v>
      </c>
      <c r="BG64" s="137" t="s">
        <v>553</v>
      </c>
      <c r="BH64" s="189" t="s">
        <v>320</v>
      </c>
      <c r="BI64" s="192">
        <v>44927</v>
      </c>
      <c r="BJ64" s="192">
        <v>45291</v>
      </c>
      <c r="BK64" s="137" t="s">
        <v>631</v>
      </c>
      <c r="BL64" s="137" t="s">
        <v>632</v>
      </c>
      <c r="BM64" s="190" t="s">
        <v>236</v>
      </c>
      <c r="BN64" s="244" t="s">
        <v>633</v>
      </c>
      <c r="BO64" s="131"/>
      <c r="BP64" s="137"/>
      <c r="BQ64" s="137"/>
      <c r="BR64" s="137"/>
      <c r="BS64" s="137"/>
      <c r="BT64" s="137"/>
      <c r="BU64" s="137"/>
      <c r="BV64" s="137"/>
      <c r="BW64" s="137"/>
      <c r="BX64" s="131"/>
      <c r="BY64" s="137"/>
      <c r="BZ64" s="137"/>
      <c r="CA64" s="137"/>
      <c r="CB64" s="137"/>
      <c r="CC64" s="137"/>
      <c r="CD64" s="137"/>
      <c r="CE64" s="137"/>
      <c r="CF64" s="137"/>
      <c r="CG64" s="131"/>
      <c r="CH64" s="137"/>
      <c r="CI64" s="137"/>
      <c r="CJ64" s="137"/>
      <c r="CK64" s="137"/>
      <c r="CL64" s="137"/>
      <c r="CM64" s="137"/>
      <c r="CN64" s="137"/>
      <c r="CO64" s="137"/>
      <c r="CP64" s="131"/>
      <c r="CQ64" s="137"/>
      <c r="CR64" s="137"/>
      <c r="CS64" s="137"/>
      <c r="CT64" s="137"/>
      <c r="CU64" s="137"/>
      <c r="CV64" s="137"/>
      <c r="CW64" s="137"/>
      <c r="CX64" s="137"/>
      <c r="CY64" s="131"/>
      <c r="CZ64" s="137"/>
      <c r="DA64" s="137"/>
      <c r="DB64" s="137"/>
      <c r="DC64" s="137"/>
      <c r="DD64" s="137"/>
      <c r="DE64" s="137"/>
      <c r="DF64" s="137"/>
      <c r="DG64" s="137"/>
      <c r="DH64" s="131"/>
      <c r="DI64" s="137"/>
      <c r="DJ64" s="137"/>
      <c r="DK64" s="137"/>
      <c r="DL64" s="137"/>
      <c r="DM64" s="137"/>
      <c r="DN64" s="137"/>
      <c r="DO64" s="137"/>
      <c r="DP64" s="137"/>
      <c r="DQ64" s="131"/>
      <c r="DR64" s="137"/>
      <c r="DS64" s="137"/>
      <c r="DT64" s="137"/>
      <c r="DU64" s="137"/>
      <c r="DV64" s="137"/>
      <c r="DW64" s="137"/>
      <c r="DX64" s="137"/>
      <c r="DY64" s="137"/>
      <c r="DZ64" s="131"/>
      <c r="EA64" s="137"/>
      <c r="EB64" s="137"/>
      <c r="EC64" s="137"/>
      <c r="ED64" s="137"/>
      <c r="EE64" s="137"/>
      <c r="EF64" s="137"/>
      <c r="EG64" s="137"/>
      <c r="EH64" s="137"/>
      <c r="EI64" s="131"/>
      <c r="EJ64" s="137"/>
      <c r="EK64" s="137"/>
      <c r="EL64" s="137"/>
      <c r="EM64" s="137"/>
      <c r="EN64" s="137"/>
      <c r="EO64" s="137"/>
      <c r="EP64" s="137"/>
      <c r="EQ64" s="137"/>
      <c r="ER64" s="131"/>
      <c r="ES64" s="137"/>
      <c r="ET64" s="137"/>
      <c r="EU64" s="137"/>
      <c r="EV64" s="137"/>
      <c r="EW64" s="137"/>
      <c r="EX64" s="137"/>
      <c r="EY64" s="137"/>
      <c r="EZ64" s="137"/>
      <c r="FA64" s="131"/>
      <c r="FB64" s="137"/>
      <c r="FC64" s="137"/>
      <c r="FD64" s="137"/>
      <c r="FE64" s="137"/>
      <c r="FF64" s="137"/>
      <c r="FG64" s="137"/>
      <c r="FH64" s="137"/>
      <c r="FI64" s="137"/>
      <c r="FJ64" s="131"/>
      <c r="FK64" s="137"/>
      <c r="FL64" s="137"/>
      <c r="FM64" s="137"/>
      <c r="FN64" s="137"/>
      <c r="FO64" s="137"/>
      <c r="FP64" s="137"/>
      <c r="FQ64" s="137"/>
      <c r="FR64" s="137"/>
      <c r="FS64" s="137"/>
      <c r="FT64" s="131"/>
      <c r="FU64" s="134"/>
      <c r="FV64" s="134"/>
      <c r="FW64" s="134"/>
      <c r="FX64" s="135"/>
      <c r="FY64" s="134"/>
      <c r="FZ64" s="137"/>
      <c r="GA64" s="137"/>
      <c r="GB64" s="134"/>
      <c r="GC64" s="134"/>
      <c r="GD64" s="134"/>
      <c r="GE64" s="134"/>
      <c r="GF64" s="134"/>
      <c r="GG64" s="131"/>
      <c r="GH64" s="134"/>
      <c r="GI64" s="134"/>
      <c r="GJ64" s="134"/>
      <c r="GK64" s="135"/>
      <c r="GL64" s="134"/>
      <c r="GM64" s="137"/>
      <c r="GN64" s="137"/>
      <c r="GO64" s="134"/>
      <c r="GP64" s="134"/>
      <c r="GQ64" s="134"/>
      <c r="GR64" s="134"/>
      <c r="GS64" s="134"/>
      <c r="GT64" s="131"/>
      <c r="GU64" s="134"/>
      <c r="GV64" s="134"/>
      <c r="GW64" s="134"/>
      <c r="GX64" s="135"/>
      <c r="GY64" s="134"/>
      <c r="GZ64" s="137"/>
      <c r="HA64" s="137"/>
      <c r="HB64" s="134"/>
      <c r="HC64" s="134"/>
      <c r="HD64" s="134"/>
      <c r="HE64" s="134"/>
    </row>
    <row r="65" spans="1:213" ht="57" x14ac:dyDescent="0.2">
      <c r="A65" s="274"/>
      <c r="B65" s="277"/>
      <c r="C65" s="280"/>
      <c r="D65" s="280"/>
      <c r="E65" s="277"/>
      <c r="F65" s="291"/>
      <c r="G65" s="291"/>
      <c r="H65" s="349"/>
      <c r="I65" s="277"/>
      <c r="J65" s="282"/>
      <c r="K65" s="259"/>
      <c r="L65" s="262"/>
      <c r="M65" s="265"/>
      <c r="N65" s="259"/>
      <c r="O65" s="268"/>
      <c r="P65" s="268"/>
      <c r="Q65" s="271"/>
      <c r="R65" s="173"/>
      <c r="S65" s="174"/>
      <c r="T65" s="203">
        <f>VLOOKUP(U65,FORMULAS!$A$15:$B$18,2,0)</f>
        <v>0</v>
      </c>
      <c r="U65" s="54" t="s">
        <v>157</v>
      </c>
      <c r="V65" s="55">
        <f>+IF(U65='Tabla Valoración controles'!$D$4,'Tabla Valoración controles'!$F$4,IF('208-PLA-Ft-78 Mapa Gestión'!U65='Tabla Valoración controles'!$D$5,'Tabla Valoración controles'!$F$5,IF(U65=FORMULAS!$A$10,0,'Tabla Valoración controles'!$F$6)))</f>
        <v>0</v>
      </c>
      <c r="W65" s="54"/>
      <c r="X65" s="56">
        <f>+IF(W65='Tabla Valoración controles'!$D$7,'Tabla Valoración controles'!$F$7,IF(U65=FORMULAS!$A$10,0,'Tabla Valoración controles'!$F$8))</f>
        <v>0</v>
      </c>
      <c r="Y65" s="54"/>
      <c r="Z65" s="55">
        <f>+IF(Y65='Tabla Valoración controles'!$D$9,'Tabla Valoración controles'!$F$9,IF(U65=FORMULAS!$A$10,0,'Tabla Valoración controles'!$F$10))</f>
        <v>0</v>
      </c>
      <c r="AA65" s="54"/>
      <c r="AB65" s="55">
        <f>+IF(AA65='Tabla Valoración controles'!$D$9,'Tabla Valoración controles'!$F$9,IF(W65=FORMULAS!$A$10,0,'Tabla Valoración controles'!$F$10))</f>
        <v>0</v>
      </c>
      <c r="AC65" s="54"/>
      <c r="AD65" s="55">
        <f>+IF(AC65='Tabla Valoración controles'!$D$13,'Tabla Valoración controles'!$F$13,'Tabla Valoración controles'!$F$14)</f>
        <v>0</v>
      </c>
      <c r="AE65" s="99">
        <f t="shared" si="0"/>
        <v>0</v>
      </c>
      <c r="AF65" s="99">
        <f t="shared" ref="AF65" si="44">+AE65*AG64</f>
        <v>0</v>
      </c>
      <c r="AG65" s="99">
        <f t="shared" ref="AG65" si="45">+AG64-AF65</f>
        <v>0.48</v>
      </c>
      <c r="AH65" s="54"/>
      <c r="AI65" s="50">
        <f>+IF(AH65=CONTROLES!$C$50,CONTROLES!$D$50,CONTROLES!$D$51)</f>
        <v>0</v>
      </c>
      <c r="AJ65" s="182"/>
      <c r="AK65" s="182">
        <f>+IF(AJ65=CONTROLES!$C$52,CONTROLES!$D$52,CONTROLES!$D$53)</f>
        <v>0</v>
      </c>
      <c r="AL65" s="182"/>
      <c r="AM65" s="182">
        <f>+IF(AL65=CONTROLES!$C$54,CONTROLES!$D$54,CONTROLES!$D$55)</f>
        <v>0</v>
      </c>
      <c r="AN65" s="183" t="str">
        <f t="shared" si="2"/>
        <v>Tipo Control</v>
      </c>
      <c r="AO65" s="183" t="str">
        <f>+IF(AN65=CONTROLES!$F$54,CONTROLES!$G$54,CONTROLES!$G$55)</f>
        <v>Detectar</v>
      </c>
      <c r="AP65" s="182">
        <f>+IF(AO65=CONTROLES!$C$56,CONTROLES!$D$56,IF(AO65=CONTROLES!$C$57,CONTROLES!$D$57,CONTROLES!$D$58))</f>
        <v>10</v>
      </c>
      <c r="AQ65" s="182"/>
      <c r="AR65" s="182">
        <f>+IF(AQ65=CONTROLES!$C$59,CONTROLES!$D$59,CONTROLES!$D$60)</f>
        <v>0</v>
      </c>
      <c r="AS65" s="182"/>
      <c r="AT65" s="182">
        <f>+IF(AS65=CONTROLES!$C$61,CONTROLES!$D$61,CONTROLES!$D$62)</f>
        <v>0</v>
      </c>
      <c r="AU65" s="182"/>
      <c r="AV65" s="50">
        <f>+IF(AU65=CONTROLES!$C$63,CONTROLES!$D$63,IF(AU65=CONTROLES!$C$64,CONTROLES!$D$64,CONTROLES!$D$65))</f>
        <v>0</v>
      </c>
      <c r="AW65" s="50">
        <f t="shared" si="1"/>
        <v>10</v>
      </c>
      <c r="AX65" s="50" t="str">
        <f t="shared" si="3"/>
        <v>Débil</v>
      </c>
      <c r="AY65" s="254"/>
      <c r="AZ65" s="254"/>
      <c r="BA65" s="254"/>
      <c r="BB65" s="254"/>
      <c r="BC65" s="255"/>
      <c r="BD65" s="257"/>
      <c r="BE65" s="246"/>
      <c r="BF65" s="137"/>
      <c r="BG65" s="137"/>
      <c r="BH65" s="189"/>
      <c r="BI65" s="137"/>
      <c r="BJ65" s="137"/>
      <c r="BK65" s="137"/>
      <c r="BL65" s="137"/>
      <c r="BM65" s="190" t="s">
        <v>234</v>
      </c>
      <c r="BN65" s="244"/>
      <c r="BO65" s="131"/>
      <c r="BP65" s="137"/>
      <c r="BQ65" s="137"/>
      <c r="BR65" s="137"/>
      <c r="BS65" s="137"/>
      <c r="BT65" s="137"/>
      <c r="BU65" s="137"/>
      <c r="BV65" s="137"/>
      <c r="BW65" s="137"/>
      <c r="BX65" s="131"/>
      <c r="BY65" s="137"/>
      <c r="BZ65" s="137"/>
      <c r="CA65" s="137"/>
      <c r="CB65" s="137"/>
      <c r="CC65" s="137"/>
      <c r="CD65" s="137"/>
      <c r="CE65" s="137"/>
      <c r="CF65" s="137"/>
      <c r="CG65" s="131"/>
      <c r="CH65" s="137"/>
      <c r="CI65" s="137"/>
      <c r="CJ65" s="137"/>
      <c r="CK65" s="137"/>
      <c r="CL65" s="137"/>
      <c r="CM65" s="137"/>
      <c r="CN65" s="137"/>
      <c r="CO65" s="137"/>
      <c r="CP65" s="131"/>
      <c r="CQ65" s="137"/>
      <c r="CR65" s="137"/>
      <c r="CS65" s="137"/>
      <c r="CT65" s="137"/>
      <c r="CU65" s="137"/>
      <c r="CV65" s="137"/>
      <c r="CW65" s="137"/>
      <c r="CX65" s="137"/>
      <c r="CY65" s="131"/>
      <c r="CZ65" s="137"/>
      <c r="DA65" s="137"/>
      <c r="DB65" s="137"/>
      <c r="DC65" s="137"/>
      <c r="DD65" s="137"/>
      <c r="DE65" s="137"/>
      <c r="DF65" s="137"/>
      <c r="DG65" s="137"/>
      <c r="DH65" s="131"/>
      <c r="DI65" s="137"/>
      <c r="DJ65" s="137"/>
      <c r="DK65" s="137"/>
      <c r="DL65" s="137"/>
      <c r="DM65" s="137"/>
      <c r="DN65" s="137"/>
      <c r="DO65" s="137"/>
      <c r="DP65" s="137"/>
      <c r="DQ65" s="131"/>
      <c r="DR65" s="137"/>
      <c r="DS65" s="137"/>
      <c r="DT65" s="137"/>
      <c r="DU65" s="137"/>
      <c r="DV65" s="137"/>
      <c r="DW65" s="137"/>
      <c r="DX65" s="137"/>
      <c r="DY65" s="137"/>
      <c r="DZ65" s="131"/>
      <c r="EA65" s="137"/>
      <c r="EB65" s="137"/>
      <c r="EC65" s="137"/>
      <c r="ED65" s="137"/>
      <c r="EE65" s="137"/>
      <c r="EF65" s="137"/>
      <c r="EG65" s="137"/>
      <c r="EH65" s="137"/>
      <c r="EI65" s="131"/>
      <c r="EJ65" s="137"/>
      <c r="EK65" s="137"/>
      <c r="EL65" s="137"/>
      <c r="EM65" s="137"/>
      <c r="EN65" s="137"/>
      <c r="EO65" s="137"/>
      <c r="EP65" s="137"/>
      <c r="EQ65" s="137"/>
      <c r="ER65" s="131"/>
      <c r="ES65" s="137"/>
      <c r="ET65" s="137"/>
      <c r="EU65" s="137"/>
      <c r="EV65" s="137"/>
      <c r="EW65" s="137"/>
      <c r="EX65" s="137"/>
      <c r="EY65" s="137"/>
      <c r="EZ65" s="137"/>
      <c r="FA65" s="131"/>
      <c r="FB65" s="137"/>
      <c r="FC65" s="137"/>
      <c r="FD65" s="137"/>
      <c r="FE65" s="137"/>
      <c r="FF65" s="137"/>
      <c r="FG65" s="137"/>
      <c r="FH65" s="137"/>
      <c r="FI65" s="137"/>
      <c r="FJ65" s="131"/>
      <c r="FK65" s="137"/>
      <c r="FL65" s="137"/>
      <c r="FM65" s="137"/>
      <c r="FN65" s="137"/>
      <c r="FO65" s="137"/>
      <c r="FP65" s="137"/>
      <c r="FQ65" s="137"/>
      <c r="FR65" s="137"/>
      <c r="FS65" s="137"/>
      <c r="FT65" s="131"/>
      <c r="FU65" s="134"/>
      <c r="FV65" s="134"/>
      <c r="FW65" s="134"/>
      <c r="FX65" s="135"/>
      <c r="FY65" s="134"/>
      <c r="FZ65" s="137"/>
      <c r="GA65" s="137"/>
      <c r="GB65" s="134"/>
      <c r="GC65" s="134"/>
      <c r="GD65" s="134"/>
      <c r="GE65" s="134"/>
      <c r="GF65" s="134"/>
      <c r="GG65" s="131"/>
      <c r="GH65" s="134"/>
      <c r="GI65" s="134"/>
      <c r="GJ65" s="134"/>
      <c r="GK65" s="135"/>
      <c r="GL65" s="134"/>
      <c r="GM65" s="137"/>
      <c r="GN65" s="137"/>
      <c r="GO65" s="134"/>
      <c r="GP65" s="134"/>
      <c r="GQ65" s="134"/>
      <c r="GR65" s="134"/>
      <c r="GS65" s="134"/>
      <c r="GT65" s="131"/>
      <c r="GU65" s="134"/>
      <c r="GV65" s="134"/>
      <c r="GW65" s="134"/>
      <c r="GX65" s="135"/>
      <c r="GY65" s="134"/>
      <c r="GZ65" s="137"/>
      <c r="HA65" s="137"/>
      <c r="HB65" s="134"/>
      <c r="HC65" s="134"/>
      <c r="HD65" s="134"/>
      <c r="HE65" s="134"/>
    </row>
    <row r="66" spans="1:213" ht="57" x14ac:dyDescent="0.2">
      <c r="A66" s="274"/>
      <c r="B66" s="277"/>
      <c r="C66" s="280"/>
      <c r="D66" s="280"/>
      <c r="E66" s="277"/>
      <c r="F66" s="291"/>
      <c r="G66" s="291"/>
      <c r="H66" s="349"/>
      <c r="I66" s="277"/>
      <c r="J66" s="282"/>
      <c r="K66" s="259"/>
      <c r="L66" s="262"/>
      <c r="M66" s="265"/>
      <c r="N66" s="259"/>
      <c r="O66" s="268"/>
      <c r="P66" s="268"/>
      <c r="Q66" s="271"/>
      <c r="R66" s="173"/>
      <c r="S66" s="174"/>
      <c r="T66" s="203">
        <f>VLOOKUP(U66,FORMULAS!$A$15:$B$18,2,0)</f>
        <v>0</v>
      </c>
      <c r="U66" s="54" t="s">
        <v>157</v>
      </c>
      <c r="V66" s="55">
        <f>+IF(U66='Tabla Valoración controles'!$D$4,'Tabla Valoración controles'!$F$4,IF('208-PLA-Ft-78 Mapa Gestión'!U66='Tabla Valoración controles'!$D$5,'Tabla Valoración controles'!$F$5,IF(U66=FORMULAS!$A$10,0,'Tabla Valoración controles'!$F$6)))</f>
        <v>0</v>
      </c>
      <c r="W66" s="54"/>
      <c r="X66" s="56">
        <f>+IF(W66='Tabla Valoración controles'!$D$7,'Tabla Valoración controles'!$F$7,IF(U66=FORMULAS!$A$10,0,'Tabla Valoración controles'!$F$8))</f>
        <v>0</v>
      </c>
      <c r="Y66" s="54"/>
      <c r="Z66" s="55">
        <f>+IF(Y66='Tabla Valoración controles'!$D$9,'Tabla Valoración controles'!$F$9,IF(U66=FORMULAS!$A$10,0,'Tabla Valoración controles'!$F$10))</f>
        <v>0</v>
      </c>
      <c r="AA66" s="54"/>
      <c r="AB66" s="55">
        <f>+IF(AA66='Tabla Valoración controles'!$D$9,'Tabla Valoración controles'!$F$9,IF(W66=FORMULAS!$A$10,0,'Tabla Valoración controles'!$F$10))</f>
        <v>0</v>
      </c>
      <c r="AC66" s="54"/>
      <c r="AD66" s="55">
        <f>+IF(AC66='Tabla Valoración controles'!$D$13,'Tabla Valoración controles'!$F$13,'Tabla Valoración controles'!$F$14)</f>
        <v>0</v>
      </c>
      <c r="AE66" s="99">
        <f t="shared" si="0"/>
        <v>0</v>
      </c>
      <c r="AF66" s="99">
        <f t="shared" ref="AF66:AF69" si="46">+AF65*AE66</f>
        <v>0</v>
      </c>
      <c r="AG66" s="99">
        <f t="shared" si="15"/>
        <v>0.48</v>
      </c>
      <c r="AH66" s="54"/>
      <c r="AI66" s="50">
        <f>+IF(AH66=CONTROLES!$C$50,CONTROLES!$D$50,CONTROLES!$D$51)</f>
        <v>0</v>
      </c>
      <c r="AJ66" s="182"/>
      <c r="AK66" s="182">
        <f>+IF(AJ66=CONTROLES!$C$52,CONTROLES!$D$52,CONTROLES!$D$53)</f>
        <v>0</v>
      </c>
      <c r="AL66" s="182"/>
      <c r="AM66" s="182">
        <f>+IF(AL66=CONTROLES!$C$54,CONTROLES!$D$54,CONTROLES!$D$55)</f>
        <v>0</v>
      </c>
      <c r="AN66" s="183" t="str">
        <f t="shared" si="2"/>
        <v>Tipo Control</v>
      </c>
      <c r="AO66" s="183" t="str">
        <f>+IF(AN66=CONTROLES!$F$54,CONTROLES!$G$54,CONTROLES!$G$55)</f>
        <v>Detectar</v>
      </c>
      <c r="AP66" s="182">
        <f>+IF(AO66=CONTROLES!$C$56,CONTROLES!$D$56,IF(AO66=CONTROLES!$C$57,CONTROLES!$D$57,CONTROLES!$D$58))</f>
        <v>10</v>
      </c>
      <c r="AQ66" s="182"/>
      <c r="AR66" s="182">
        <f>+IF(AQ66=CONTROLES!$C$59,CONTROLES!$D$59,CONTROLES!$D$60)</f>
        <v>0</v>
      </c>
      <c r="AS66" s="182"/>
      <c r="AT66" s="182">
        <f>+IF(AS66=CONTROLES!$C$61,CONTROLES!$D$61,CONTROLES!$D$62)</f>
        <v>0</v>
      </c>
      <c r="AU66" s="182"/>
      <c r="AV66" s="50">
        <f>+IF(AU66=CONTROLES!$C$63,CONTROLES!$D$63,IF(AU66=CONTROLES!$C$64,CONTROLES!$D$64,CONTROLES!$D$65))</f>
        <v>0</v>
      </c>
      <c r="AW66" s="50">
        <f t="shared" si="1"/>
        <v>10</v>
      </c>
      <c r="AX66" s="50" t="str">
        <f t="shared" si="3"/>
        <v>Débil</v>
      </c>
      <c r="AY66" s="254"/>
      <c r="AZ66" s="254"/>
      <c r="BA66" s="254"/>
      <c r="BB66" s="254"/>
      <c r="BC66" s="255"/>
      <c r="BD66" s="257"/>
      <c r="BE66" s="246"/>
      <c r="BF66" s="137"/>
      <c r="BG66" s="137"/>
      <c r="BH66" s="189"/>
      <c r="BI66" s="137"/>
      <c r="BJ66" s="137"/>
      <c r="BK66" s="137"/>
      <c r="BL66" s="137"/>
      <c r="BM66" s="190" t="s">
        <v>234</v>
      </c>
      <c r="BN66" s="244"/>
      <c r="BO66" s="131"/>
      <c r="BP66" s="137"/>
      <c r="BQ66" s="137"/>
      <c r="BR66" s="137"/>
      <c r="BS66" s="137"/>
      <c r="BT66" s="137"/>
      <c r="BU66" s="137"/>
      <c r="BV66" s="137"/>
      <c r="BW66" s="137"/>
      <c r="BX66" s="131"/>
      <c r="BY66" s="137"/>
      <c r="BZ66" s="137"/>
      <c r="CA66" s="137"/>
      <c r="CB66" s="137"/>
      <c r="CC66" s="137"/>
      <c r="CD66" s="137"/>
      <c r="CE66" s="137"/>
      <c r="CF66" s="137"/>
      <c r="CG66" s="131"/>
      <c r="CH66" s="137"/>
      <c r="CI66" s="137"/>
      <c r="CJ66" s="137"/>
      <c r="CK66" s="137"/>
      <c r="CL66" s="137"/>
      <c r="CM66" s="137"/>
      <c r="CN66" s="137"/>
      <c r="CO66" s="137"/>
      <c r="CP66" s="131"/>
      <c r="CQ66" s="137"/>
      <c r="CR66" s="137"/>
      <c r="CS66" s="137"/>
      <c r="CT66" s="137"/>
      <c r="CU66" s="137"/>
      <c r="CV66" s="137"/>
      <c r="CW66" s="137"/>
      <c r="CX66" s="137"/>
      <c r="CY66" s="131"/>
      <c r="CZ66" s="137"/>
      <c r="DA66" s="137"/>
      <c r="DB66" s="137"/>
      <c r="DC66" s="137"/>
      <c r="DD66" s="137"/>
      <c r="DE66" s="137"/>
      <c r="DF66" s="137"/>
      <c r="DG66" s="137"/>
      <c r="DH66" s="131"/>
      <c r="DI66" s="137"/>
      <c r="DJ66" s="137"/>
      <c r="DK66" s="137"/>
      <c r="DL66" s="137"/>
      <c r="DM66" s="137"/>
      <c r="DN66" s="137"/>
      <c r="DO66" s="137"/>
      <c r="DP66" s="137"/>
      <c r="DQ66" s="131"/>
      <c r="DR66" s="137"/>
      <c r="DS66" s="137"/>
      <c r="DT66" s="137"/>
      <c r="DU66" s="137"/>
      <c r="DV66" s="137"/>
      <c r="DW66" s="137"/>
      <c r="DX66" s="137"/>
      <c r="DY66" s="137"/>
      <c r="DZ66" s="131"/>
      <c r="EA66" s="137"/>
      <c r="EB66" s="137"/>
      <c r="EC66" s="137"/>
      <c r="ED66" s="137"/>
      <c r="EE66" s="137"/>
      <c r="EF66" s="137"/>
      <c r="EG66" s="137"/>
      <c r="EH66" s="137"/>
      <c r="EI66" s="131"/>
      <c r="EJ66" s="137"/>
      <c r="EK66" s="137"/>
      <c r="EL66" s="137"/>
      <c r="EM66" s="137"/>
      <c r="EN66" s="137"/>
      <c r="EO66" s="137"/>
      <c r="EP66" s="137"/>
      <c r="EQ66" s="137"/>
      <c r="ER66" s="131"/>
      <c r="ES66" s="137"/>
      <c r="ET66" s="137"/>
      <c r="EU66" s="137"/>
      <c r="EV66" s="137"/>
      <c r="EW66" s="137"/>
      <c r="EX66" s="137"/>
      <c r="EY66" s="137"/>
      <c r="EZ66" s="137"/>
      <c r="FA66" s="131"/>
      <c r="FB66" s="137"/>
      <c r="FC66" s="137"/>
      <c r="FD66" s="137"/>
      <c r="FE66" s="137"/>
      <c r="FF66" s="137"/>
      <c r="FG66" s="137"/>
      <c r="FH66" s="137"/>
      <c r="FI66" s="137"/>
      <c r="FJ66" s="131"/>
      <c r="FK66" s="137"/>
      <c r="FL66" s="137"/>
      <c r="FM66" s="137"/>
      <c r="FN66" s="137"/>
      <c r="FO66" s="137"/>
      <c r="FP66" s="137"/>
      <c r="FQ66" s="137"/>
      <c r="FR66" s="137"/>
      <c r="FS66" s="137"/>
      <c r="FT66" s="131"/>
      <c r="FU66" s="134"/>
      <c r="FV66" s="134"/>
      <c r="FW66" s="134"/>
      <c r="FX66" s="135"/>
      <c r="FY66" s="134"/>
      <c r="FZ66" s="137"/>
      <c r="GA66" s="137"/>
      <c r="GB66" s="134"/>
      <c r="GC66" s="134"/>
      <c r="GD66" s="134"/>
      <c r="GE66" s="134"/>
      <c r="GF66" s="134"/>
      <c r="GG66" s="131"/>
      <c r="GH66" s="134"/>
      <c r="GI66" s="134"/>
      <c r="GJ66" s="134"/>
      <c r="GK66" s="135"/>
      <c r="GL66" s="134"/>
      <c r="GM66" s="137"/>
      <c r="GN66" s="137"/>
      <c r="GO66" s="134"/>
      <c r="GP66" s="134"/>
      <c r="GQ66" s="134"/>
      <c r="GR66" s="134"/>
      <c r="GS66" s="134"/>
      <c r="GT66" s="131"/>
      <c r="GU66" s="134"/>
      <c r="GV66" s="134"/>
      <c r="GW66" s="134"/>
      <c r="GX66" s="135"/>
      <c r="GY66" s="134"/>
      <c r="GZ66" s="137"/>
      <c r="HA66" s="137"/>
      <c r="HB66" s="134"/>
      <c r="HC66" s="134"/>
      <c r="HD66" s="134"/>
      <c r="HE66" s="134"/>
    </row>
    <row r="67" spans="1:213" ht="57" x14ac:dyDescent="0.2">
      <c r="A67" s="274"/>
      <c r="B67" s="277"/>
      <c r="C67" s="280"/>
      <c r="D67" s="280"/>
      <c r="E67" s="277"/>
      <c r="F67" s="291"/>
      <c r="G67" s="291"/>
      <c r="H67" s="349"/>
      <c r="I67" s="277"/>
      <c r="J67" s="282"/>
      <c r="K67" s="259"/>
      <c r="L67" s="262"/>
      <c r="M67" s="265"/>
      <c r="N67" s="259"/>
      <c r="O67" s="268"/>
      <c r="P67" s="268"/>
      <c r="Q67" s="271"/>
      <c r="R67" s="173"/>
      <c r="S67" s="174"/>
      <c r="T67" s="203">
        <f>VLOOKUP(U67,FORMULAS!$A$15:$B$18,2,0)</f>
        <v>0</v>
      </c>
      <c r="U67" s="54" t="s">
        <v>157</v>
      </c>
      <c r="V67" s="55">
        <f>+IF(U67='Tabla Valoración controles'!$D$4,'Tabla Valoración controles'!$F$4,IF('208-PLA-Ft-78 Mapa Gestión'!U67='Tabla Valoración controles'!$D$5,'Tabla Valoración controles'!$F$5,IF(U67=FORMULAS!$A$10,0,'Tabla Valoración controles'!$F$6)))</f>
        <v>0</v>
      </c>
      <c r="W67" s="54"/>
      <c r="X67" s="56">
        <f>+IF(W67='Tabla Valoración controles'!$D$7,'Tabla Valoración controles'!$F$7,IF(U67=FORMULAS!$A$10,0,'Tabla Valoración controles'!$F$8))</f>
        <v>0</v>
      </c>
      <c r="Y67" s="54"/>
      <c r="Z67" s="55">
        <f>+IF(Y67='Tabla Valoración controles'!$D$9,'Tabla Valoración controles'!$F$9,IF(U67=FORMULAS!$A$10,0,'Tabla Valoración controles'!$F$10))</f>
        <v>0</v>
      </c>
      <c r="AA67" s="54"/>
      <c r="AB67" s="55">
        <f>+IF(AA67='Tabla Valoración controles'!$D$9,'Tabla Valoración controles'!$F$9,IF(W67=FORMULAS!$A$10,0,'Tabla Valoración controles'!$F$10))</f>
        <v>0</v>
      </c>
      <c r="AC67" s="54"/>
      <c r="AD67" s="55">
        <f>+IF(AC67='Tabla Valoración controles'!$D$13,'Tabla Valoración controles'!$F$13,'Tabla Valoración controles'!$F$14)</f>
        <v>0</v>
      </c>
      <c r="AE67" s="99">
        <f t="shared" si="0"/>
        <v>0</v>
      </c>
      <c r="AF67" s="99">
        <f t="shared" si="46"/>
        <v>0</v>
      </c>
      <c r="AG67" s="99">
        <f t="shared" si="15"/>
        <v>0.48</v>
      </c>
      <c r="AH67" s="54"/>
      <c r="AI67" s="50">
        <f>+IF(AH67=CONTROLES!$C$50,CONTROLES!$D$50,CONTROLES!$D$51)</f>
        <v>0</v>
      </c>
      <c r="AJ67" s="182"/>
      <c r="AK67" s="182">
        <f>+IF(AJ67=CONTROLES!$C$52,CONTROLES!$D$52,CONTROLES!$D$53)</f>
        <v>0</v>
      </c>
      <c r="AL67" s="182"/>
      <c r="AM67" s="182">
        <f>+IF(AL67=CONTROLES!$C$54,CONTROLES!$D$54,CONTROLES!$D$55)</f>
        <v>0</v>
      </c>
      <c r="AN67" s="183" t="str">
        <f t="shared" si="2"/>
        <v>Tipo Control</v>
      </c>
      <c r="AO67" s="183" t="str">
        <f>+IF(AN67=CONTROLES!$F$54,CONTROLES!$G$54,CONTROLES!$G$55)</f>
        <v>Detectar</v>
      </c>
      <c r="AP67" s="182">
        <f>+IF(AO67=CONTROLES!$C$56,CONTROLES!$D$56,IF(AO67=CONTROLES!$C$57,CONTROLES!$D$57,CONTROLES!$D$58))</f>
        <v>10</v>
      </c>
      <c r="AQ67" s="182"/>
      <c r="AR67" s="182">
        <f>+IF(AQ67=CONTROLES!$C$59,CONTROLES!$D$59,CONTROLES!$D$60)</f>
        <v>0</v>
      </c>
      <c r="AS67" s="182"/>
      <c r="AT67" s="182">
        <f>+IF(AS67=CONTROLES!$C$61,CONTROLES!$D$61,CONTROLES!$D$62)</f>
        <v>0</v>
      </c>
      <c r="AU67" s="182"/>
      <c r="AV67" s="50">
        <f>+IF(AU67=CONTROLES!$C$63,CONTROLES!$D$63,IF(AU67=CONTROLES!$C$64,CONTROLES!$D$64,CONTROLES!$D$65))</f>
        <v>0</v>
      </c>
      <c r="AW67" s="50">
        <f t="shared" si="1"/>
        <v>10</v>
      </c>
      <c r="AX67" s="50" t="str">
        <f t="shared" si="3"/>
        <v>Débil</v>
      </c>
      <c r="AY67" s="254"/>
      <c r="AZ67" s="254"/>
      <c r="BA67" s="254"/>
      <c r="BB67" s="254"/>
      <c r="BC67" s="255"/>
      <c r="BD67" s="257"/>
      <c r="BE67" s="246"/>
      <c r="BF67" s="137"/>
      <c r="BG67" s="137"/>
      <c r="BH67" s="189"/>
      <c r="BI67" s="137"/>
      <c r="BJ67" s="137"/>
      <c r="BK67" s="137"/>
      <c r="BL67" s="137"/>
      <c r="BM67" s="190" t="s">
        <v>234</v>
      </c>
      <c r="BN67" s="244"/>
      <c r="BO67" s="131"/>
      <c r="BP67" s="137"/>
      <c r="BQ67" s="137"/>
      <c r="BR67" s="137"/>
      <c r="BS67" s="137"/>
      <c r="BT67" s="137"/>
      <c r="BU67" s="137"/>
      <c r="BV67" s="137"/>
      <c r="BW67" s="137"/>
      <c r="BX67" s="131"/>
      <c r="BY67" s="137"/>
      <c r="BZ67" s="137"/>
      <c r="CA67" s="137"/>
      <c r="CB67" s="137"/>
      <c r="CC67" s="137"/>
      <c r="CD67" s="137"/>
      <c r="CE67" s="137"/>
      <c r="CF67" s="137"/>
      <c r="CG67" s="131"/>
      <c r="CH67" s="137"/>
      <c r="CI67" s="137"/>
      <c r="CJ67" s="137"/>
      <c r="CK67" s="137"/>
      <c r="CL67" s="137"/>
      <c r="CM67" s="137"/>
      <c r="CN67" s="137"/>
      <c r="CO67" s="137"/>
      <c r="CP67" s="131"/>
      <c r="CQ67" s="137"/>
      <c r="CR67" s="137"/>
      <c r="CS67" s="137"/>
      <c r="CT67" s="137"/>
      <c r="CU67" s="137"/>
      <c r="CV67" s="137"/>
      <c r="CW67" s="137"/>
      <c r="CX67" s="137"/>
      <c r="CY67" s="131"/>
      <c r="CZ67" s="137"/>
      <c r="DA67" s="137"/>
      <c r="DB67" s="137"/>
      <c r="DC67" s="137"/>
      <c r="DD67" s="137"/>
      <c r="DE67" s="137"/>
      <c r="DF67" s="137"/>
      <c r="DG67" s="137"/>
      <c r="DH67" s="131"/>
      <c r="DI67" s="137"/>
      <c r="DJ67" s="137"/>
      <c r="DK67" s="137"/>
      <c r="DL67" s="137"/>
      <c r="DM67" s="137"/>
      <c r="DN67" s="137"/>
      <c r="DO67" s="137"/>
      <c r="DP67" s="137"/>
      <c r="DQ67" s="131"/>
      <c r="DR67" s="137"/>
      <c r="DS67" s="137"/>
      <c r="DT67" s="137"/>
      <c r="DU67" s="137"/>
      <c r="DV67" s="137"/>
      <c r="DW67" s="137"/>
      <c r="DX67" s="137"/>
      <c r="DY67" s="137"/>
      <c r="DZ67" s="131"/>
      <c r="EA67" s="137"/>
      <c r="EB67" s="137"/>
      <c r="EC67" s="137"/>
      <c r="ED67" s="137"/>
      <c r="EE67" s="137"/>
      <c r="EF67" s="137"/>
      <c r="EG67" s="137"/>
      <c r="EH67" s="137"/>
      <c r="EI67" s="131"/>
      <c r="EJ67" s="137"/>
      <c r="EK67" s="137"/>
      <c r="EL67" s="137"/>
      <c r="EM67" s="137"/>
      <c r="EN67" s="137"/>
      <c r="EO67" s="137"/>
      <c r="EP67" s="137"/>
      <c r="EQ67" s="137"/>
      <c r="ER67" s="131"/>
      <c r="ES67" s="137"/>
      <c r="ET67" s="137"/>
      <c r="EU67" s="137"/>
      <c r="EV67" s="137"/>
      <c r="EW67" s="137"/>
      <c r="EX67" s="137"/>
      <c r="EY67" s="137"/>
      <c r="EZ67" s="137"/>
      <c r="FA67" s="131"/>
      <c r="FB67" s="137"/>
      <c r="FC67" s="137"/>
      <c r="FD67" s="137"/>
      <c r="FE67" s="137"/>
      <c r="FF67" s="137"/>
      <c r="FG67" s="137"/>
      <c r="FH67" s="137"/>
      <c r="FI67" s="137"/>
      <c r="FJ67" s="131"/>
      <c r="FK67" s="137"/>
      <c r="FL67" s="137"/>
      <c r="FM67" s="137"/>
      <c r="FN67" s="137"/>
      <c r="FO67" s="137"/>
      <c r="FP67" s="137"/>
      <c r="FQ67" s="137"/>
      <c r="FR67" s="137"/>
      <c r="FS67" s="137"/>
      <c r="FT67" s="131"/>
      <c r="FU67" s="134"/>
      <c r="FV67" s="134"/>
      <c r="FW67" s="134"/>
      <c r="FX67" s="135"/>
      <c r="FY67" s="134"/>
      <c r="FZ67" s="137"/>
      <c r="GA67" s="137"/>
      <c r="GB67" s="134"/>
      <c r="GC67" s="134"/>
      <c r="GD67" s="134"/>
      <c r="GE67" s="134"/>
      <c r="GF67" s="134"/>
      <c r="GG67" s="131"/>
      <c r="GH67" s="134"/>
      <c r="GI67" s="134"/>
      <c r="GJ67" s="134"/>
      <c r="GK67" s="135"/>
      <c r="GL67" s="134"/>
      <c r="GM67" s="137"/>
      <c r="GN67" s="137"/>
      <c r="GO67" s="134"/>
      <c r="GP67" s="134"/>
      <c r="GQ67" s="134"/>
      <c r="GR67" s="134"/>
      <c r="GS67" s="134"/>
      <c r="GT67" s="131"/>
      <c r="GU67" s="134"/>
      <c r="GV67" s="134"/>
      <c r="GW67" s="134"/>
      <c r="GX67" s="135"/>
      <c r="GY67" s="134"/>
      <c r="GZ67" s="137"/>
      <c r="HA67" s="137"/>
      <c r="HB67" s="134"/>
      <c r="HC67" s="134"/>
      <c r="HD67" s="134"/>
      <c r="HE67" s="134"/>
    </row>
    <row r="68" spans="1:213" ht="57" x14ac:dyDescent="0.2">
      <c r="A68" s="274"/>
      <c r="B68" s="277"/>
      <c r="C68" s="280"/>
      <c r="D68" s="280"/>
      <c r="E68" s="277"/>
      <c r="F68" s="291"/>
      <c r="G68" s="291"/>
      <c r="H68" s="349"/>
      <c r="I68" s="277"/>
      <c r="J68" s="282"/>
      <c r="K68" s="259"/>
      <c r="L68" s="262"/>
      <c r="M68" s="265"/>
      <c r="N68" s="259"/>
      <c r="O68" s="268"/>
      <c r="P68" s="268"/>
      <c r="Q68" s="271"/>
      <c r="R68" s="173"/>
      <c r="S68" s="174"/>
      <c r="T68" s="203">
        <f>VLOOKUP(U68,FORMULAS!$A$15:$B$18,2,0)</f>
        <v>0</v>
      </c>
      <c r="U68" s="54" t="s">
        <v>157</v>
      </c>
      <c r="V68" s="55">
        <f>+IF(U68='Tabla Valoración controles'!$D$4,'Tabla Valoración controles'!$F$4,IF('208-PLA-Ft-78 Mapa Gestión'!U68='Tabla Valoración controles'!$D$5,'Tabla Valoración controles'!$F$5,IF(U68=FORMULAS!$A$10,0,'Tabla Valoración controles'!$F$6)))</f>
        <v>0</v>
      </c>
      <c r="W68" s="54"/>
      <c r="X68" s="56">
        <f>+IF(W68='Tabla Valoración controles'!$D$7,'Tabla Valoración controles'!$F$7,IF(U68=FORMULAS!$A$10,0,'Tabla Valoración controles'!$F$8))</f>
        <v>0</v>
      </c>
      <c r="Y68" s="54"/>
      <c r="Z68" s="55">
        <f>+IF(Y68='Tabla Valoración controles'!$D$9,'Tabla Valoración controles'!$F$9,IF(U68=FORMULAS!$A$10,0,'Tabla Valoración controles'!$F$10))</f>
        <v>0</v>
      </c>
      <c r="AA68" s="54"/>
      <c r="AB68" s="55">
        <f>+IF(AA68='Tabla Valoración controles'!$D$9,'Tabla Valoración controles'!$F$9,IF(W68=FORMULAS!$A$10,0,'Tabla Valoración controles'!$F$10))</f>
        <v>0</v>
      </c>
      <c r="AC68" s="54"/>
      <c r="AD68" s="55">
        <f>+IF(AC68='Tabla Valoración controles'!$D$13,'Tabla Valoración controles'!$F$13,'Tabla Valoración controles'!$F$14)</f>
        <v>0</v>
      </c>
      <c r="AE68" s="99">
        <f t="shared" si="0"/>
        <v>0</v>
      </c>
      <c r="AF68" s="99">
        <f t="shared" si="46"/>
        <v>0</v>
      </c>
      <c r="AG68" s="99">
        <f t="shared" si="15"/>
        <v>0.48</v>
      </c>
      <c r="AH68" s="54"/>
      <c r="AI68" s="50">
        <f>+IF(AH68=CONTROLES!$C$50,CONTROLES!$D$50,CONTROLES!$D$51)</f>
        <v>0</v>
      </c>
      <c r="AJ68" s="182"/>
      <c r="AK68" s="182">
        <f>+IF(AJ68=CONTROLES!$C$52,CONTROLES!$D$52,CONTROLES!$D$53)</f>
        <v>0</v>
      </c>
      <c r="AL68" s="182"/>
      <c r="AM68" s="182">
        <f>+IF(AL68=CONTROLES!$C$54,CONTROLES!$D$54,CONTROLES!$D$55)</f>
        <v>0</v>
      </c>
      <c r="AN68" s="183" t="str">
        <f t="shared" si="2"/>
        <v>Tipo Control</v>
      </c>
      <c r="AO68" s="183" t="str">
        <f>+IF(AN68=CONTROLES!$F$54,CONTROLES!$G$54,CONTROLES!$G$55)</f>
        <v>Detectar</v>
      </c>
      <c r="AP68" s="182">
        <f>+IF(AO68=CONTROLES!$C$56,CONTROLES!$D$56,IF(AO68=CONTROLES!$C$57,CONTROLES!$D$57,CONTROLES!$D$58))</f>
        <v>10</v>
      </c>
      <c r="AQ68" s="182"/>
      <c r="AR68" s="182">
        <f>+IF(AQ68=CONTROLES!$C$59,CONTROLES!$D$59,CONTROLES!$D$60)</f>
        <v>0</v>
      </c>
      <c r="AS68" s="182"/>
      <c r="AT68" s="182">
        <f>+IF(AS68=CONTROLES!$C$61,CONTROLES!$D$61,CONTROLES!$D$62)</f>
        <v>0</v>
      </c>
      <c r="AU68" s="182"/>
      <c r="AV68" s="50">
        <f>+IF(AU68=CONTROLES!$C$63,CONTROLES!$D$63,IF(AU68=CONTROLES!$C$64,CONTROLES!$D$64,CONTROLES!$D$65))</f>
        <v>0</v>
      </c>
      <c r="AW68" s="50">
        <f t="shared" si="1"/>
        <v>10</v>
      </c>
      <c r="AX68" s="50" t="str">
        <f t="shared" si="3"/>
        <v>Débil</v>
      </c>
      <c r="AY68" s="254"/>
      <c r="AZ68" s="254"/>
      <c r="BA68" s="254"/>
      <c r="BB68" s="254"/>
      <c r="BC68" s="255"/>
      <c r="BD68" s="257"/>
      <c r="BE68" s="246"/>
      <c r="BF68" s="137"/>
      <c r="BG68" s="137"/>
      <c r="BH68" s="189"/>
      <c r="BI68" s="137"/>
      <c r="BJ68" s="137"/>
      <c r="BK68" s="137"/>
      <c r="BL68" s="137"/>
      <c r="BM68" s="190" t="s">
        <v>234</v>
      </c>
      <c r="BN68" s="244"/>
      <c r="BO68" s="131"/>
      <c r="BP68" s="137"/>
      <c r="BQ68" s="137"/>
      <c r="BR68" s="137"/>
      <c r="BS68" s="137"/>
      <c r="BT68" s="137"/>
      <c r="BU68" s="137"/>
      <c r="BV68" s="137"/>
      <c r="BW68" s="137"/>
      <c r="BX68" s="131"/>
      <c r="BY68" s="137"/>
      <c r="BZ68" s="137"/>
      <c r="CA68" s="137"/>
      <c r="CB68" s="137"/>
      <c r="CC68" s="137"/>
      <c r="CD68" s="137"/>
      <c r="CE68" s="137"/>
      <c r="CF68" s="137"/>
      <c r="CG68" s="131"/>
      <c r="CH68" s="137"/>
      <c r="CI68" s="137"/>
      <c r="CJ68" s="137"/>
      <c r="CK68" s="137"/>
      <c r="CL68" s="137"/>
      <c r="CM68" s="137"/>
      <c r="CN68" s="137"/>
      <c r="CO68" s="137"/>
      <c r="CP68" s="131"/>
      <c r="CQ68" s="137"/>
      <c r="CR68" s="137"/>
      <c r="CS68" s="137"/>
      <c r="CT68" s="137"/>
      <c r="CU68" s="137"/>
      <c r="CV68" s="137"/>
      <c r="CW68" s="137"/>
      <c r="CX68" s="137"/>
      <c r="CY68" s="131"/>
      <c r="CZ68" s="137"/>
      <c r="DA68" s="137"/>
      <c r="DB68" s="137"/>
      <c r="DC68" s="137"/>
      <c r="DD68" s="137"/>
      <c r="DE68" s="137"/>
      <c r="DF68" s="137"/>
      <c r="DG68" s="137"/>
      <c r="DH68" s="131"/>
      <c r="DI68" s="137"/>
      <c r="DJ68" s="137"/>
      <c r="DK68" s="137"/>
      <c r="DL68" s="137"/>
      <c r="DM68" s="137"/>
      <c r="DN68" s="137"/>
      <c r="DO68" s="137"/>
      <c r="DP68" s="137"/>
      <c r="DQ68" s="131"/>
      <c r="DR68" s="137"/>
      <c r="DS68" s="137"/>
      <c r="DT68" s="137"/>
      <c r="DU68" s="137"/>
      <c r="DV68" s="137"/>
      <c r="DW68" s="137"/>
      <c r="DX68" s="137"/>
      <c r="DY68" s="137"/>
      <c r="DZ68" s="131"/>
      <c r="EA68" s="137"/>
      <c r="EB68" s="137"/>
      <c r="EC68" s="137"/>
      <c r="ED68" s="137"/>
      <c r="EE68" s="137"/>
      <c r="EF68" s="137"/>
      <c r="EG68" s="137"/>
      <c r="EH68" s="137"/>
      <c r="EI68" s="131"/>
      <c r="EJ68" s="137"/>
      <c r="EK68" s="137"/>
      <c r="EL68" s="137"/>
      <c r="EM68" s="137"/>
      <c r="EN68" s="137"/>
      <c r="EO68" s="137"/>
      <c r="EP68" s="137"/>
      <c r="EQ68" s="137"/>
      <c r="ER68" s="131"/>
      <c r="ES68" s="137"/>
      <c r="ET68" s="137"/>
      <c r="EU68" s="137"/>
      <c r="EV68" s="137"/>
      <c r="EW68" s="137"/>
      <c r="EX68" s="137"/>
      <c r="EY68" s="137"/>
      <c r="EZ68" s="137"/>
      <c r="FA68" s="131"/>
      <c r="FB68" s="137"/>
      <c r="FC68" s="137"/>
      <c r="FD68" s="137"/>
      <c r="FE68" s="137"/>
      <c r="FF68" s="137"/>
      <c r="FG68" s="137"/>
      <c r="FH68" s="137"/>
      <c r="FI68" s="137"/>
      <c r="FJ68" s="131"/>
      <c r="FK68" s="137"/>
      <c r="FL68" s="137"/>
      <c r="FM68" s="137"/>
      <c r="FN68" s="137"/>
      <c r="FO68" s="137"/>
      <c r="FP68" s="137"/>
      <c r="FQ68" s="137"/>
      <c r="FR68" s="137"/>
      <c r="FS68" s="137"/>
      <c r="FT68" s="131"/>
      <c r="FU68" s="134"/>
      <c r="FV68" s="134"/>
      <c r="FW68" s="134"/>
      <c r="FX68" s="135"/>
      <c r="FY68" s="134"/>
      <c r="FZ68" s="137"/>
      <c r="GA68" s="137"/>
      <c r="GB68" s="134"/>
      <c r="GC68" s="134"/>
      <c r="GD68" s="134"/>
      <c r="GE68" s="134"/>
      <c r="GF68" s="134"/>
      <c r="GG68" s="131"/>
      <c r="GH68" s="134"/>
      <c r="GI68" s="134"/>
      <c r="GJ68" s="134"/>
      <c r="GK68" s="135"/>
      <c r="GL68" s="134"/>
      <c r="GM68" s="137"/>
      <c r="GN68" s="137"/>
      <c r="GO68" s="134"/>
      <c r="GP68" s="134"/>
      <c r="GQ68" s="134"/>
      <c r="GR68" s="134"/>
      <c r="GS68" s="134"/>
      <c r="GT68" s="131"/>
      <c r="GU68" s="134"/>
      <c r="GV68" s="134"/>
      <c r="GW68" s="134"/>
      <c r="GX68" s="135"/>
      <c r="GY68" s="134"/>
      <c r="GZ68" s="137"/>
      <c r="HA68" s="137"/>
      <c r="HB68" s="134"/>
      <c r="HC68" s="134"/>
      <c r="HD68" s="134"/>
      <c r="HE68" s="134"/>
    </row>
    <row r="69" spans="1:213" ht="57" x14ac:dyDescent="0.2">
      <c r="A69" s="275"/>
      <c r="B69" s="278"/>
      <c r="C69" s="281"/>
      <c r="D69" s="281"/>
      <c r="E69" s="278"/>
      <c r="F69" s="291"/>
      <c r="G69" s="291"/>
      <c r="H69" s="349"/>
      <c r="I69" s="278"/>
      <c r="J69" s="282"/>
      <c r="K69" s="260"/>
      <c r="L69" s="263"/>
      <c r="M69" s="266"/>
      <c r="N69" s="260"/>
      <c r="O69" s="269"/>
      <c r="P69" s="269"/>
      <c r="Q69" s="272"/>
      <c r="R69" s="173"/>
      <c r="S69" s="174"/>
      <c r="T69" s="203">
        <f>VLOOKUP(U69,FORMULAS!$A$15:$B$18,2,0)</f>
        <v>0</v>
      </c>
      <c r="U69" s="54" t="s">
        <v>157</v>
      </c>
      <c r="V69" s="55">
        <f>+IF(U69='Tabla Valoración controles'!$D$4,'Tabla Valoración controles'!$F$4,IF('208-PLA-Ft-78 Mapa Gestión'!U69='Tabla Valoración controles'!$D$5,'Tabla Valoración controles'!$F$5,IF(U69=FORMULAS!$A$10,0,'Tabla Valoración controles'!$F$6)))</f>
        <v>0</v>
      </c>
      <c r="W69" s="54"/>
      <c r="X69" s="56">
        <f>+IF(W69='Tabla Valoración controles'!$D$7,'Tabla Valoración controles'!$F$7,IF(U69=FORMULAS!$A$10,0,'Tabla Valoración controles'!$F$8))</f>
        <v>0</v>
      </c>
      <c r="Y69" s="54"/>
      <c r="Z69" s="55">
        <f>+IF(Y69='Tabla Valoración controles'!$D$9,'Tabla Valoración controles'!$F$9,IF(U69=FORMULAS!$A$10,0,'Tabla Valoración controles'!$F$10))</f>
        <v>0</v>
      </c>
      <c r="AA69" s="54"/>
      <c r="AB69" s="55">
        <f>+IF(AA69='Tabla Valoración controles'!$D$9,'Tabla Valoración controles'!$F$9,IF(W69=FORMULAS!$A$10,0,'Tabla Valoración controles'!$F$10))</f>
        <v>0</v>
      </c>
      <c r="AC69" s="54"/>
      <c r="AD69" s="55">
        <f>+IF(AC69='Tabla Valoración controles'!$D$13,'Tabla Valoración controles'!$F$13,'Tabla Valoración controles'!$F$14)</f>
        <v>0</v>
      </c>
      <c r="AE69" s="99">
        <f t="shared" si="0"/>
        <v>0</v>
      </c>
      <c r="AF69" s="99">
        <f t="shared" si="46"/>
        <v>0</v>
      </c>
      <c r="AG69" s="99">
        <f t="shared" si="15"/>
        <v>0.48</v>
      </c>
      <c r="AH69" s="54"/>
      <c r="AI69" s="50">
        <f>+IF(AH69=CONTROLES!$C$50,CONTROLES!$D$50,CONTROLES!$D$51)</f>
        <v>0</v>
      </c>
      <c r="AJ69" s="182"/>
      <c r="AK69" s="182">
        <f>+IF(AJ69=CONTROLES!$C$52,CONTROLES!$D$52,CONTROLES!$D$53)</f>
        <v>0</v>
      </c>
      <c r="AL69" s="182"/>
      <c r="AM69" s="182">
        <f>+IF(AL69=CONTROLES!$C$54,CONTROLES!$D$54,CONTROLES!$D$55)</f>
        <v>0</v>
      </c>
      <c r="AN69" s="183" t="str">
        <f t="shared" si="2"/>
        <v>Tipo Control</v>
      </c>
      <c r="AO69" s="183" t="str">
        <f>+IF(AN69=CONTROLES!$F$54,CONTROLES!$G$54,CONTROLES!$G$55)</f>
        <v>Detectar</v>
      </c>
      <c r="AP69" s="182">
        <f>+IF(AO69=CONTROLES!$C$56,CONTROLES!$D$56,IF(AO69=CONTROLES!$C$57,CONTROLES!$D$57,CONTROLES!$D$58))</f>
        <v>10</v>
      </c>
      <c r="AQ69" s="182"/>
      <c r="AR69" s="182">
        <f>+IF(AQ69=CONTROLES!$C$59,CONTROLES!$D$59,CONTROLES!$D$60)</f>
        <v>0</v>
      </c>
      <c r="AS69" s="182"/>
      <c r="AT69" s="182">
        <f>+IF(AS69=CONTROLES!$C$61,CONTROLES!$D$61,CONTROLES!$D$62)</f>
        <v>0</v>
      </c>
      <c r="AU69" s="182"/>
      <c r="AV69" s="50">
        <f>+IF(AU69=CONTROLES!$C$63,CONTROLES!$D$63,IF(AU69=CONTROLES!$C$64,CONTROLES!$D$64,CONTROLES!$D$65))</f>
        <v>0</v>
      </c>
      <c r="AW69" s="50">
        <f t="shared" si="1"/>
        <v>10</v>
      </c>
      <c r="AX69" s="50" t="str">
        <f t="shared" si="3"/>
        <v>Débil</v>
      </c>
      <c r="AY69" s="254"/>
      <c r="AZ69" s="254"/>
      <c r="BA69" s="254"/>
      <c r="BB69" s="254"/>
      <c r="BC69" s="255"/>
      <c r="BD69" s="292"/>
      <c r="BE69" s="247"/>
      <c r="BF69" s="137"/>
      <c r="BG69" s="137"/>
      <c r="BH69" s="189"/>
      <c r="BI69" s="137"/>
      <c r="BJ69" s="137"/>
      <c r="BK69" s="137"/>
      <c r="BL69" s="137"/>
      <c r="BM69" s="190" t="s">
        <v>234</v>
      </c>
      <c r="BN69" s="244"/>
      <c r="BO69" s="131"/>
      <c r="BP69" s="137"/>
      <c r="BQ69" s="137"/>
      <c r="BR69" s="137"/>
      <c r="BS69" s="137"/>
      <c r="BT69" s="137"/>
      <c r="BU69" s="137"/>
      <c r="BV69" s="137"/>
      <c r="BW69" s="137"/>
      <c r="BX69" s="131"/>
      <c r="BY69" s="137"/>
      <c r="BZ69" s="137"/>
      <c r="CA69" s="137"/>
      <c r="CB69" s="137"/>
      <c r="CC69" s="137"/>
      <c r="CD69" s="137"/>
      <c r="CE69" s="137"/>
      <c r="CF69" s="137"/>
      <c r="CG69" s="131"/>
      <c r="CH69" s="137"/>
      <c r="CI69" s="137"/>
      <c r="CJ69" s="137"/>
      <c r="CK69" s="137"/>
      <c r="CL69" s="137"/>
      <c r="CM69" s="137"/>
      <c r="CN69" s="137"/>
      <c r="CO69" s="137"/>
      <c r="CP69" s="131"/>
      <c r="CQ69" s="137"/>
      <c r="CR69" s="137"/>
      <c r="CS69" s="137"/>
      <c r="CT69" s="137"/>
      <c r="CU69" s="137"/>
      <c r="CV69" s="137"/>
      <c r="CW69" s="137"/>
      <c r="CX69" s="137"/>
      <c r="CY69" s="131"/>
      <c r="CZ69" s="137"/>
      <c r="DA69" s="137"/>
      <c r="DB69" s="137"/>
      <c r="DC69" s="137"/>
      <c r="DD69" s="137"/>
      <c r="DE69" s="137"/>
      <c r="DF69" s="137"/>
      <c r="DG69" s="137"/>
      <c r="DH69" s="131"/>
      <c r="DI69" s="137"/>
      <c r="DJ69" s="137"/>
      <c r="DK69" s="137"/>
      <c r="DL69" s="137"/>
      <c r="DM69" s="137"/>
      <c r="DN69" s="137"/>
      <c r="DO69" s="137"/>
      <c r="DP69" s="137"/>
      <c r="DQ69" s="131"/>
      <c r="DR69" s="137"/>
      <c r="DS69" s="137"/>
      <c r="DT69" s="137"/>
      <c r="DU69" s="137"/>
      <c r="DV69" s="137"/>
      <c r="DW69" s="137"/>
      <c r="DX69" s="137"/>
      <c r="DY69" s="137"/>
      <c r="DZ69" s="131"/>
      <c r="EA69" s="137"/>
      <c r="EB69" s="137"/>
      <c r="EC69" s="137"/>
      <c r="ED69" s="137"/>
      <c r="EE69" s="137"/>
      <c r="EF69" s="137"/>
      <c r="EG69" s="137"/>
      <c r="EH69" s="137"/>
      <c r="EI69" s="131"/>
      <c r="EJ69" s="137"/>
      <c r="EK69" s="137"/>
      <c r="EL69" s="137"/>
      <c r="EM69" s="137"/>
      <c r="EN69" s="137"/>
      <c r="EO69" s="137"/>
      <c r="EP69" s="137"/>
      <c r="EQ69" s="137"/>
      <c r="ER69" s="131"/>
      <c r="ES69" s="137"/>
      <c r="ET69" s="137"/>
      <c r="EU69" s="137"/>
      <c r="EV69" s="137"/>
      <c r="EW69" s="137"/>
      <c r="EX69" s="137"/>
      <c r="EY69" s="137"/>
      <c r="EZ69" s="137"/>
      <c r="FA69" s="131"/>
      <c r="FB69" s="137"/>
      <c r="FC69" s="137"/>
      <c r="FD69" s="137"/>
      <c r="FE69" s="137"/>
      <c r="FF69" s="137"/>
      <c r="FG69" s="137"/>
      <c r="FH69" s="137"/>
      <c r="FI69" s="137"/>
      <c r="FJ69" s="131"/>
      <c r="FK69" s="137"/>
      <c r="FL69" s="137"/>
      <c r="FM69" s="137"/>
      <c r="FN69" s="137"/>
      <c r="FO69" s="137"/>
      <c r="FP69" s="137"/>
      <c r="FQ69" s="137"/>
      <c r="FR69" s="137"/>
      <c r="FS69" s="137"/>
      <c r="FT69" s="131"/>
      <c r="FU69" s="134"/>
      <c r="FV69" s="134"/>
      <c r="FW69" s="134"/>
      <c r="FX69" s="135"/>
      <c r="FY69" s="134"/>
      <c r="FZ69" s="137"/>
      <c r="GA69" s="137"/>
      <c r="GB69" s="134"/>
      <c r="GC69" s="134"/>
      <c r="GD69" s="134"/>
      <c r="GE69" s="134"/>
      <c r="GF69" s="134"/>
      <c r="GG69" s="131"/>
      <c r="GH69" s="134"/>
      <c r="GI69" s="134"/>
      <c r="GJ69" s="134"/>
      <c r="GK69" s="135"/>
      <c r="GL69" s="134"/>
      <c r="GM69" s="137"/>
      <c r="GN69" s="137"/>
      <c r="GO69" s="134"/>
      <c r="GP69" s="134"/>
      <c r="GQ69" s="134"/>
      <c r="GR69" s="134"/>
      <c r="GS69" s="134"/>
      <c r="GT69" s="131"/>
      <c r="GU69" s="134"/>
      <c r="GV69" s="134"/>
      <c r="GW69" s="134"/>
      <c r="GX69" s="135"/>
      <c r="GY69" s="134"/>
      <c r="GZ69" s="137"/>
      <c r="HA69" s="137"/>
      <c r="HB69" s="134"/>
      <c r="HC69" s="134"/>
      <c r="HD69" s="134"/>
      <c r="HE69" s="134"/>
    </row>
    <row r="70" spans="1:213" ht="120.75" customHeight="1" x14ac:dyDescent="0.2">
      <c r="A70" s="273">
        <v>11</v>
      </c>
      <c r="B70" s="276" t="s">
        <v>182</v>
      </c>
      <c r="C70" s="279" t="str">
        <f>VLOOKUP(B70,FORMULAS!$A$30:$B$52,2,0)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70" s="279" t="e">
        <f>VLOOKUP(B70,FORMULAS!$A$30:$C$46,3,0)</f>
        <v>#N/A</v>
      </c>
      <c r="E70" s="276" t="s">
        <v>113</v>
      </c>
      <c r="F70" s="291" t="s">
        <v>407</v>
      </c>
      <c r="G70" s="291" t="s">
        <v>408</v>
      </c>
      <c r="H70" s="349" t="s">
        <v>768</v>
      </c>
      <c r="I70" s="276" t="s">
        <v>259</v>
      </c>
      <c r="J70" s="282">
        <v>450</v>
      </c>
      <c r="K70" s="258" t="str">
        <f>+IF(L70=FORMULAS!$N$2,FORMULAS!$O$2,IF('208-PLA-Ft-78 Mapa Gestión'!L70:L75=FORMULAS!$N$3,FORMULAS!$O$3,IF('208-PLA-Ft-78 Mapa Gestión'!L70:L75=FORMULAS!$N$4,FORMULAS!$O$4,IF('208-PLA-Ft-78 Mapa Gestión'!L70:L75=FORMULAS!$N$5,FORMULAS!$O$5,IF('208-PLA-Ft-78 Mapa Gestión'!L70:L75=FORMULAS!$N$6,FORMULAS!$O$6)))))</f>
        <v>Media</v>
      </c>
      <c r="L70" s="261">
        <f>+IF(J70&lt;=FORMULAS!$M$2,FORMULAS!$N$2,IF('208-PLA-Ft-78 Mapa Gestión'!J70&lt;=FORMULAS!$M$3,FORMULAS!$N$3,IF('208-PLA-Ft-78 Mapa Gestión'!J70&lt;=FORMULAS!$M$4,FORMULAS!$N$4,IF('208-PLA-Ft-78 Mapa Gestión'!J70&lt;=FORMULAS!$M$5,FORMULAS!$N$5,FORMULAS!$N$6))))</f>
        <v>0.6</v>
      </c>
      <c r="M70" s="264" t="s">
        <v>260</v>
      </c>
      <c r="N70" s="258" t="str">
        <f>+IF(M70=FORMULAS!$H$2,FORMULAS!$I$2,IF('208-PLA-Ft-78 Mapa Gestión'!M70:M75=FORMULAS!$H$3,FORMULAS!$I$3,IF('208-PLA-Ft-78 Mapa Gestión'!M70:M75=FORMULAS!$H$4,FORMULAS!$I$4,IF('208-PLA-Ft-78 Mapa Gestión'!M70:M75=FORMULAS!$H$5,FORMULAS!$I$5,IF('208-PLA-Ft-78 Mapa Gestión'!M70:M75=FORMULAS!$H$6,FORMULAS!$I$6,IF('208-PLA-Ft-78 Mapa Gestión'!M70:M75=FORMULAS!$H$7,FORMULAS!$I$7,IF('208-PLA-Ft-78 Mapa Gestión'!M70:M75=FORMULAS!$H$8,FORMULAS!$I$8,IF('208-PLA-Ft-78 Mapa Gestión'!M70:M75=FORMULAS!$H$9,FORMULAS!$I$9,IF('208-PLA-Ft-78 Mapa Gestión'!M70:M75=FORMULAS!$H$10,FORMULAS!$I$10,IF('208-PLA-Ft-78 Mapa Gestión'!M70:M75=FORMULAS!$H$11,FORMULAS!$I$11))))))))))</f>
        <v>Menor</v>
      </c>
      <c r="O70" s="267">
        <f>VLOOKUP(N70,FORMULAS!$I$1:$J$6,2,0)</f>
        <v>0.4</v>
      </c>
      <c r="P70" s="267" t="str">
        <f t="shared" ref="P70" si="47">CONCATENATE(N70,K70)</f>
        <v>MenorMedia</v>
      </c>
      <c r="Q70" s="270" t="str">
        <f>VLOOKUP(P70,FORMULAS!$K$17:$L$42,2,0)</f>
        <v>Moderado</v>
      </c>
      <c r="R70" s="173">
        <v>1</v>
      </c>
      <c r="S70" s="175" t="s">
        <v>494</v>
      </c>
      <c r="T70" s="203" t="str">
        <f>VLOOKUP(U70,FORMULAS!$A$15:$B$18,2,0)</f>
        <v>Probabilidad</v>
      </c>
      <c r="U70" s="54" t="s">
        <v>13</v>
      </c>
      <c r="V70" s="55">
        <f>+IF(U70='Tabla Valoración controles'!$D$4,'Tabla Valoración controles'!$F$4,IF('208-PLA-Ft-78 Mapa Gestión'!U70='Tabla Valoración controles'!$D$5,'Tabla Valoración controles'!$F$5,IF(U70=FORMULAS!$A$10,0,'Tabla Valoración controles'!$F$6)))</f>
        <v>0.25</v>
      </c>
      <c r="W70" s="54" t="s">
        <v>8</v>
      </c>
      <c r="X70" s="56">
        <f>+IF(W70='Tabla Valoración controles'!$D$7,'Tabla Valoración controles'!$F$7,IF(U70=FORMULAS!$A$10,0,'Tabla Valoración controles'!$F$8))</f>
        <v>0.15</v>
      </c>
      <c r="Y70" s="54" t="s">
        <v>18</v>
      </c>
      <c r="Z70" s="55">
        <f>+IF(Y70='Tabla Valoración controles'!$D$9,'Tabla Valoración controles'!$F$9,IF(U70=FORMULAS!$A$10,0,'Tabla Valoración controles'!$F$10))</f>
        <v>0</v>
      </c>
      <c r="AA70" s="54" t="s">
        <v>21</v>
      </c>
      <c r="AB70" s="55">
        <f>+IF(AA70='Tabla Valoración controles'!$D$9,'Tabla Valoración controles'!$F$9,IF(W70=FORMULAS!$A$10,0,'Tabla Valoración controles'!$F$10))</f>
        <v>0</v>
      </c>
      <c r="AC70" s="54" t="s">
        <v>100</v>
      </c>
      <c r="AD70" s="55">
        <f>+IF(AC70='Tabla Valoración controles'!$D$13,'Tabla Valoración controles'!$F$13,'Tabla Valoración controles'!$F$14)</f>
        <v>0</v>
      </c>
      <c r="AE70" s="99">
        <f t="shared" si="0"/>
        <v>0.4</v>
      </c>
      <c r="AF70" s="99">
        <f>+IF(T70=FORMULAS!$A$8,'208-PLA-Ft-78 Mapa Gestión'!AE70*'208-PLA-Ft-78 Mapa Gestión'!L70:L75,'208-PLA-Ft-78 Mapa Gestión'!AE70*'208-PLA-Ft-78 Mapa Gestión'!O70:O75)</f>
        <v>0.24</v>
      </c>
      <c r="AG70" s="99">
        <f>+IF(T70=FORMULAS!$A$8,'208-PLA-Ft-78 Mapa Gestión'!L70:L75-'208-PLA-Ft-78 Mapa Gestión'!AF70,0)</f>
        <v>0.36</v>
      </c>
      <c r="AH70" s="54" t="s">
        <v>349</v>
      </c>
      <c r="AI70" s="50">
        <f>+IF(AH70=CONTROLES!$C$50,CONTROLES!$D$50,CONTROLES!$D$51)</f>
        <v>15</v>
      </c>
      <c r="AJ70" s="182" t="s">
        <v>355</v>
      </c>
      <c r="AK70" s="182">
        <f>+IF(AJ70=CONTROLES!$C$52,CONTROLES!$D$52,CONTROLES!$D$53)</f>
        <v>15</v>
      </c>
      <c r="AL70" s="182" t="s">
        <v>358</v>
      </c>
      <c r="AM70" s="182">
        <f>+IF(AL70=CONTROLES!$C$54,CONTROLES!$D$54,CONTROLES!$D$55)</f>
        <v>15</v>
      </c>
      <c r="AN70" s="183" t="str">
        <f t="shared" si="2"/>
        <v>Preventivo</v>
      </c>
      <c r="AO70" s="183" t="str">
        <f>+IF(AN70=CONTROLES!$F$54,CONTROLES!$G$54,CONTROLES!$G$55)</f>
        <v>Prevenir</v>
      </c>
      <c r="AP70" s="182">
        <f>+IF(AO70=CONTROLES!$C$56,CONTROLES!$D$56,IF(AO70=CONTROLES!$C$57,CONTROLES!$D$57,CONTROLES!$D$58))</f>
        <v>15</v>
      </c>
      <c r="AQ70" s="182" t="s">
        <v>365</v>
      </c>
      <c r="AR70" s="182">
        <f>+IF(AQ70=CONTROLES!$C$59,CONTROLES!$D$59,CONTROLES!$D$60)</f>
        <v>15</v>
      </c>
      <c r="AS70" s="182" t="s">
        <v>368</v>
      </c>
      <c r="AT70" s="182">
        <f>+IF(AS70=CONTROLES!$C$61,CONTROLES!$D$61,CONTROLES!$D$62)</f>
        <v>15</v>
      </c>
      <c r="AU70" s="182" t="s">
        <v>371</v>
      </c>
      <c r="AV70" s="50">
        <f>+IF(AU70=CONTROLES!$C$63,CONTROLES!$D$63,IF(AU70=CONTROLES!$C$64,CONTROLES!$D$64,CONTROLES!$D$65))</f>
        <v>10</v>
      </c>
      <c r="AW70" s="50">
        <f t="shared" si="1"/>
        <v>100</v>
      </c>
      <c r="AX70" s="50" t="str">
        <f t="shared" si="3"/>
        <v>Fuerte</v>
      </c>
      <c r="AY70" s="253">
        <f>+AG75</f>
        <v>0.36</v>
      </c>
      <c r="AZ70" s="253" t="str">
        <f>+IF(AY70&lt;=FORMULAS!$N$2,FORMULAS!$O$2,IF(AY70&lt;=FORMULAS!$N$3,FORMULAS!$O$3,IF(AY70&lt;=FORMULAS!$N$4,FORMULAS!$O$4,IF(AY70&lt;=FORMULAS!$N$5,FORMULAS!$O$5,FORMULAS!O66))))</f>
        <v>Baja</v>
      </c>
      <c r="BA70" s="253" t="str">
        <f>+IF(T70=FORMULAS!$A$9,AG75,'208-PLA-Ft-78 Mapa Gestión'!N70:N75)</f>
        <v>Menor</v>
      </c>
      <c r="BB70" s="253">
        <f>+IF(T70=FORMULAS!B69,'208-PLA-Ft-78 Mapa Gestión'!AG75,'208-PLA-Ft-78 Mapa Gestión'!O70:O75)</f>
        <v>0.4</v>
      </c>
      <c r="BC70" s="255" t="str">
        <f t="shared" ref="BC70" si="48">CONCATENATE(BA70,AZ70)</f>
        <v>MenorBaja</v>
      </c>
      <c r="BD70" s="256" t="str">
        <f>VLOOKUP(BC70,FORMULAS!$K$17:$L$42,2,0)</f>
        <v>Moderado</v>
      </c>
      <c r="BE70" s="245" t="s">
        <v>163</v>
      </c>
      <c r="BF70" s="137" t="s">
        <v>554</v>
      </c>
      <c r="BG70" s="137" t="s">
        <v>553</v>
      </c>
      <c r="BH70" s="189" t="s">
        <v>323</v>
      </c>
      <c r="BI70" s="192">
        <v>44927</v>
      </c>
      <c r="BJ70" s="192">
        <v>45291</v>
      </c>
      <c r="BK70" s="137" t="s">
        <v>634</v>
      </c>
      <c r="BL70" s="137" t="s">
        <v>635</v>
      </c>
      <c r="BM70" s="190" t="s">
        <v>236</v>
      </c>
      <c r="BN70" s="244" t="s">
        <v>636</v>
      </c>
      <c r="BO70" s="131"/>
      <c r="BP70" s="137"/>
      <c r="BQ70" s="137"/>
      <c r="BR70" s="137"/>
      <c r="BS70" s="137"/>
      <c r="BT70" s="137"/>
      <c r="BU70" s="137"/>
      <c r="BV70" s="137"/>
      <c r="BW70" s="137"/>
      <c r="BX70" s="131"/>
      <c r="BY70" s="137"/>
      <c r="BZ70" s="137"/>
      <c r="CA70" s="137"/>
      <c r="CB70" s="137"/>
      <c r="CC70" s="137"/>
      <c r="CD70" s="137"/>
      <c r="CE70" s="137"/>
      <c r="CF70" s="137"/>
      <c r="CG70" s="131"/>
      <c r="CH70" s="137"/>
      <c r="CI70" s="137"/>
      <c r="CJ70" s="137"/>
      <c r="CK70" s="137"/>
      <c r="CL70" s="137"/>
      <c r="CM70" s="137"/>
      <c r="CN70" s="137"/>
      <c r="CO70" s="137"/>
      <c r="CP70" s="131"/>
      <c r="CQ70" s="137"/>
      <c r="CR70" s="137"/>
      <c r="CS70" s="137"/>
      <c r="CT70" s="137"/>
      <c r="CU70" s="137"/>
      <c r="CV70" s="137"/>
      <c r="CW70" s="137"/>
      <c r="CX70" s="137"/>
      <c r="CY70" s="131"/>
      <c r="CZ70" s="137"/>
      <c r="DA70" s="137"/>
      <c r="DB70" s="137"/>
      <c r="DC70" s="137"/>
      <c r="DD70" s="137"/>
      <c r="DE70" s="137"/>
      <c r="DF70" s="137"/>
      <c r="DG70" s="137"/>
      <c r="DH70" s="131"/>
      <c r="DI70" s="137"/>
      <c r="DJ70" s="137"/>
      <c r="DK70" s="137"/>
      <c r="DL70" s="137"/>
      <c r="DM70" s="137"/>
      <c r="DN70" s="137"/>
      <c r="DO70" s="137"/>
      <c r="DP70" s="137"/>
      <c r="DQ70" s="131"/>
      <c r="DR70" s="137"/>
      <c r="DS70" s="137"/>
      <c r="DT70" s="137"/>
      <c r="DU70" s="137"/>
      <c r="DV70" s="137"/>
      <c r="DW70" s="137"/>
      <c r="DX70" s="137"/>
      <c r="DY70" s="137"/>
      <c r="DZ70" s="131"/>
      <c r="EA70" s="137"/>
      <c r="EB70" s="137"/>
      <c r="EC70" s="137"/>
      <c r="ED70" s="137"/>
      <c r="EE70" s="137"/>
      <c r="EF70" s="137"/>
      <c r="EG70" s="137"/>
      <c r="EH70" s="137"/>
      <c r="EI70" s="131"/>
      <c r="EJ70" s="137"/>
      <c r="EK70" s="137"/>
      <c r="EL70" s="137"/>
      <c r="EM70" s="137"/>
      <c r="EN70" s="137"/>
      <c r="EO70" s="137"/>
      <c r="EP70" s="137"/>
      <c r="EQ70" s="137"/>
      <c r="ER70" s="131"/>
      <c r="ES70" s="137"/>
      <c r="ET70" s="137"/>
      <c r="EU70" s="137"/>
      <c r="EV70" s="137"/>
      <c r="EW70" s="137"/>
      <c r="EX70" s="137"/>
      <c r="EY70" s="137"/>
      <c r="EZ70" s="137"/>
      <c r="FA70" s="131"/>
      <c r="FB70" s="137"/>
      <c r="FC70" s="137"/>
      <c r="FD70" s="137"/>
      <c r="FE70" s="137"/>
      <c r="FF70" s="137"/>
      <c r="FG70" s="137"/>
      <c r="FH70" s="137"/>
      <c r="FI70" s="137"/>
      <c r="FJ70" s="131"/>
      <c r="FK70" s="137"/>
      <c r="FL70" s="137"/>
      <c r="FM70" s="137"/>
      <c r="FN70" s="137"/>
      <c r="FO70" s="137"/>
      <c r="FP70" s="137"/>
      <c r="FQ70" s="137"/>
      <c r="FR70" s="137"/>
      <c r="FS70" s="137"/>
      <c r="FT70" s="131"/>
      <c r="FU70" s="134"/>
      <c r="FV70" s="134"/>
      <c r="FW70" s="134"/>
      <c r="FX70" s="135"/>
      <c r="FY70" s="134"/>
      <c r="FZ70" s="137"/>
      <c r="GA70" s="137"/>
      <c r="GB70" s="134"/>
      <c r="GC70" s="134"/>
      <c r="GD70" s="134"/>
      <c r="GE70" s="134"/>
      <c r="GF70" s="134"/>
      <c r="GG70" s="131"/>
      <c r="GH70" s="134"/>
      <c r="GI70" s="134"/>
      <c r="GJ70" s="134"/>
      <c r="GK70" s="135"/>
      <c r="GL70" s="134"/>
      <c r="GM70" s="137"/>
      <c r="GN70" s="137"/>
      <c r="GO70" s="134"/>
      <c r="GP70" s="134"/>
      <c r="GQ70" s="134"/>
      <c r="GR70" s="134"/>
      <c r="GS70" s="134"/>
      <c r="GT70" s="131"/>
      <c r="GU70" s="134"/>
      <c r="GV70" s="134"/>
      <c r="GW70" s="134"/>
      <c r="GX70" s="135"/>
      <c r="GY70" s="134"/>
      <c r="GZ70" s="137"/>
      <c r="HA70" s="137"/>
      <c r="HB70" s="134"/>
      <c r="HC70" s="134"/>
      <c r="HD70" s="134"/>
      <c r="HE70" s="134"/>
    </row>
    <row r="71" spans="1:213" ht="57" x14ac:dyDescent="0.2">
      <c r="A71" s="274"/>
      <c r="B71" s="277"/>
      <c r="C71" s="280"/>
      <c r="D71" s="280"/>
      <c r="E71" s="277"/>
      <c r="F71" s="291"/>
      <c r="G71" s="291"/>
      <c r="H71" s="349"/>
      <c r="I71" s="277"/>
      <c r="J71" s="282"/>
      <c r="K71" s="259"/>
      <c r="L71" s="262"/>
      <c r="M71" s="265"/>
      <c r="N71" s="259"/>
      <c r="O71" s="268"/>
      <c r="P71" s="268"/>
      <c r="Q71" s="271"/>
      <c r="R71" s="173"/>
      <c r="S71" s="174"/>
      <c r="T71" s="203">
        <f>VLOOKUP(U71,FORMULAS!$A$15:$B$18,2,0)</f>
        <v>0</v>
      </c>
      <c r="U71" s="54" t="s">
        <v>157</v>
      </c>
      <c r="V71" s="55">
        <f>+IF(U71='Tabla Valoración controles'!$D$4,'Tabla Valoración controles'!$F$4,IF('208-PLA-Ft-78 Mapa Gestión'!U71='Tabla Valoración controles'!$D$5,'Tabla Valoración controles'!$F$5,IF(U71=FORMULAS!$A$10,0,'Tabla Valoración controles'!$F$6)))</f>
        <v>0</v>
      </c>
      <c r="W71" s="54"/>
      <c r="X71" s="56">
        <f>+IF(W71='Tabla Valoración controles'!$D$7,'Tabla Valoración controles'!$F$7,IF(U71=FORMULAS!$A$10,0,'Tabla Valoración controles'!$F$8))</f>
        <v>0</v>
      </c>
      <c r="Y71" s="54"/>
      <c r="Z71" s="55">
        <f>+IF(Y71='Tabla Valoración controles'!$D$9,'Tabla Valoración controles'!$F$9,IF(U71=FORMULAS!$A$10,0,'Tabla Valoración controles'!$F$10))</f>
        <v>0</v>
      </c>
      <c r="AA71" s="54"/>
      <c r="AB71" s="55">
        <f>+IF(AA71='Tabla Valoración controles'!$D$9,'Tabla Valoración controles'!$F$9,IF(W71=FORMULAS!$A$10,0,'Tabla Valoración controles'!$F$10))</f>
        <v>0</v>
      </c>
      <c r="AC71" s="54"/>
      <c r="AD71" s="55">
        <f>+IF(AC71='Tabla Valoración controles'!$D$13,'Tabla Valoración controles'!$F$13,'Tabla Valoración controles'!$F$14)</f>
        <v>0</v>
      </c>
      <c r="AE71" s="99">
        <f t="shared" si="0"/>
        <v>0</v>
      </c>
      <c r="AF71" s="99">
        <f t="shared" ref="AF71" si="49">+AE71*AG70</f>
        <v>0</v>
      </c>
      <c r="AG71" s="99">
        <f t="shared" ref="AG71" si="50">+AG70-AF71</f>
        <v>0.36</v>
      </c>
      <c r="AH71" s="54"/>
      <c r="AI71" s="50">
        <f>+IF(AH71=CONTROLES!$C$50,CONTROLES!$D$50,CONTROLES!$D$51)</f>
        <v>0</v>
      </c>
      <c r="AJ71" s="182"/>
      <c r="AK71" s="182">
        <f>+IF(AJ71=CONTROLES!$C$52,CONTROLES!$D$52,CONTROLES!$D$53)</f>
        <v>0</v>
      </c>
      <c r="AL71" s="182"/>
      <c r="AM71" s="182">
        <f>+IF(AL71=CONTROLES!$C$54,CONTROLES!$D$54,CONTROLES!$D$55)</f>
        <v>0</v>
      </c>
      <c r="AN71" s="183" t="str">
        <f t="shared" si="2"/>
        <v>Tipo Control</v>
      </c>
      <c r="AO71" s="183" t="str">
        <f>+IF(AN71=CONTROLES!$F$54,CONTROLES!$G$54,CONTROLES!$G$55)</f>
        <v>Detectar</v>
      </c>
      <c r="AP71" s="182">
        <f>+IF(AO71=CONTROLES!$C$56,CONTROLES!$D$56,IF(AO71=CONTROLES!$C$57,CONTROLES!$D$57,CONTROLES!$D$58))</f>
        <v>10</v>
      </c>
      <c r="AQ71" s="182"/>
      <c r="AR71" s="182">
        <f>+IF(AQ71=CONTROLES!$C$59,CONTROLES!$D$59,CONTROLES!$D$60)</f>
        <v>0</v>
      </c>
      <c r="AS71" s="182"/>
      <c r="AT71" s="182">
        <f>+IF(AS71=CONTROLES!$C$61,CONTROLES!$D$61,CONTROLES!$D$62)</f>
        <v>0</v>
      </c>
      <c r="AU71" s="182"/>
      <c r="AV71" s="50">
        <f>+IF(AU71=CONTROLES!$C$63,CONTROLES!$D$63,IF(AU71=CONTROLES!$C$64,CONTROLES!$D$64,CONTROLES!$D$65))</f>
        <v>0</v>
      </c>
      <c r="AW71" s="50">
        <f t="shared" si="1"/>
        <v>10</v>
      </c>
      <c r="AX71" s="50" t="str">
        <f t="shared" si="3"/>
        <v>Débil</v>
      </c>
      <c r="AY71" s="254"/>
      <c r="AZ71" s="254"/>
      <c r="BA71" s="254"/>
      <c r="BB71" s="254"/>
      <c r="BC71" s="255"/>
      <c r="BD71" s="257"/>
      <c r="BE71" s="246"/>
      <c r="BF71" s="137"/>
      <c r="BG71" s="137"/>
      <c r="BH71" s="189"/>
      <c r="BI71" s="137"/>
      <c r="BJ71" s="137"/>
      <c r="BK71" s="137"/>
      <c r="BL71" s="137"/>
      <c r="BM71" s="190" t="s">
        <v>234</v>
      </c>
      <c r="BN71" s="244"/>
      <c r="BO71" s="131"/>
      <c r="BP71" s="137"/>
      <c r="BQ71" s="137"/>
      <c r="BR71" s="137"/>
      <c r="BS71" s="137"/>
      <c r="BT71" s="137"/>
      <c r="BU71" s="137"/>
      <c r="BV71" s="137"/>
      <c r="BW71" s="137"/>
      <c r="BX71" s="131"/>
      <c r="BY71" s="137"/>
      <c r="BZ71" s="137"/>
      <c r="CA71" s="137"/>
      <c r="CB71" s="137"/>
      <c r="CC71" s="137"/>
      <c r="CD71" s="137"/>
      <c r="CE71" s="137"/>
      <c r="CF71" s="137"/>
      <c r="CG71" s="131"/>
      <c r="CH71" s="137"/>
      <c r="CI71" s="137"/>
      <c r="CJ71" s="137"/>
      <c r="CK71" s="137"/>
      <c r="CL71" s="137"/>
      <c r="CM71" s="137"/>
      <c r="CN71" s="137"/>
      <c r="CO71" s="137"/>
      <c r="CP71" s="131"/>
      <c r="CQ71" s="137"/>
      <c r="CR71" s="137"/>
      <c r="CS71" s="137"/>
      <c r="CT71" s="137"/>
      <c r="CU71" s="137"/>
      <c r="CV71" s="137"/>
      <c r="CW71" s="137"/>
      <c r="CX71" s="137"/>
      <c r="CY71" s="131"/>
      <c r="CZ71" s="137"/>
      <c r="DA71" s="137"/>
      <c r="DB71" s="137"/>
      <c r="DC71" s="137"/>
      <c r="DD71" s="137"/>
      <c r="DE71" s="137"/>
      <c r="DF71" s="137"/>
      <c r="DG71" s="137"/>
      <c r="DH71" s="131"/>
      <c r="DI71" s="137"/>
      <c r="DJ71" s="137"/>
      <c r="DK71" s="137"/>
      <c r="DL71" s="137"/>
      <c r="DM71" s="137"/>
      <c r="DN71" s="137"/>
      <c r="DO71" s="137"/>
      <c r="DP71" s="137"/>
      <c r="DQ71" s="131"/>
      <c r="DR71" s="137"/>
      <c r="DS71" s="137"/>
      <c r="DT71" s="137"/>
      <c r="DU71" s="137"/>
      <c r="DV71" s="137"/>
      <c r="DW71" s="137"/>
      <c r="DX71" s="137"/>
      <c r="DY71" s="137"/>
      <c r="DZ71" s="131"/>
      <c r="EA71" s="137"/>
      <c r="EB71" s="137"/>
      <c r="EC71" s="137"/>
      <c r="ED71" s="137"/>
      <c r="EE71" s="137"/>
      <c r="EF71" s="137"/>
      <c r="EG71" s="137"/>
      <c r="EH71" s="137"/>
      <c r="EI71" s="131"/>
      <c r="EJ71" s="137"/>
      <c r="EK71" s="137"/>
      <c r="EL71" s="137"/>
      <c r="EM71" s="137"/>
      <c r="EN71" s="137"/>
      <c r="EO71" s="137"/>
      <c r="EP71" s="137"/>
      <c r="EQ71" s="137"/>
      <c r="ER71" s="131"/>
      <c r="ES71" s="137"/>
      <c r="ET71" s="137"/>
      <c r="EU71" s="137"/>
      <c r="EV71" s="137"/>
      <c r="EW71" s="137"/>
      <c r="EX71" s="137"/>
      <c r="EY71" s="137"/>
      <c r="EZ71" s="137"/>
      <c r="FA71" s="131"/>
      <c r="FB71" s="137"/>
      <c r="FC71" s="137"/>
      <c r="FD71" s="137"/>
      <c r="FE71" s="137"/>
      <c r="FF71" s="137"/>
      <c r="FG71" s="137"/>
      <c r="FH71" s="137"/>
      <c r="FI71" s="137"/>
      <c r="FJ71" s="131"/>
      <c r="FK71" s="137"/>
      <c r="FL71" s="137"/>
      <c r="FM71" s="137"/>
      <c r="FN71" s="137"/>
      <c r="FO71" s="137"/>
      <c r="FP71" s="137"/>
      <c r="FQ71" s="137"/>
      <c r="FR71" s="137"/>
      <c r="FS71" s="137"/>
      <c r="FT71" s="131"/>
      <c r="FU71" s="134"/>
      <c r="FV71" s="134"/>
      <c r="FW71" s="134"/>
      <c r="FX71" s="135"/>
      <c r="FY71" s="134"/>
      <c r="FZ71" s="137"/>
      <c r="GA71" s="137"/>
      <c r="GB71" s="134"/>
      <c r="GC71" s="134"/>
      <c r="GD71" s="134"/>
      <c r="GE71" s="134"/>
      <c r="GF71" s="134"/>
      <c r="GG71" s="131"/>
      <c r="GH71" s="134"/>
      <c r="GI71" s="134"/>
      <c r="GJ71" s="134"/>
      <c r="GK71" s="135"/>
      <c r="GL71" s="134"/>
      <c r="GM71" s="137"/>
      <c r="GN71" s="137"/>
      <c r="GO71" s="134"/>
      <c r="GP71" s="134"/>
      <c r="GQ71" s="134"/>
      <c r="GR71" s="134"/>
      <c r="GS71" s="134"/>
      <c r="GT71" s="131"/>
      <c r="GU71" s="134"/>
      <c r="GV71" s="134"/>
      <c r="GW71" s="134"/>
      <c r="GX71" s="135"/>
      <c r="GY71" s="134"/>
      <c r="GZ71" s="137"/>
      <c r="HA71" s="137"/>
      <c r="HB71" s="134"/>
      <c r="HC71" s="134"/>
      <c r="HD71" s="134"/>
      <c r="HE71" s="134"/>
    </row>
    <row r="72" spans="1:213" ht="57" x14ac:dyDescent="0.2">
      <c r="A72" s="274"/>
      <c r="B72" s="277"/>
      <c r="C72" s="280"/>
      <c r="D72" s="280"/>
      <c r="E72" s="277"/>
      <c r="F72" s="291"/>
      <c r="G72" s="291"/>
      <c r="H72" s="349"/>
      <c r="I72" s="277"/>
      <c r="J72" s="282"/>
      <c r="K72" s="259"/>
      <c r="L72" s="262"/>
      <c r="M72" s="265"/>
      <c r="N72" s="259"/>
      <c r="O72" s="268"/>
      <c r="P72" s="268"/>
      <c r="Q72" s="271"/>
      <c r="R72" s="173"/>
      <c r="S72" s="174"/>
      <c r="T72" s="203">
        <f>VLOOKUP(U72,FORMULAS!$A$15:$B$18,2,0)</f>
        <v>0</v>
      </c>
      <c r="U72" s="54" t="s">
        <v>157</v>
      </c>
      <c r="V72" s="55">
        <f>+IF(U72='Tabla Valoración controles'!$D$4,'Tabla Valoración controles'!$F$4,IF('208-PLA-Ft-78 Mapa Gestión'!U72='Tabla Valoración controles'!$D$5,'Tabla Valoración controles'!$F$5,IF(U72=FORMULAS!$A$10,0,'Tabla Valoración controles'!$F$6)))</f>
        <v>0</v>
      </c>
      <c r="W72" s="54"/>
      <c r="X72" s="56">
        <f>+IF(W72='Tabla Valoración controles'!$D$7,'Tabla Valoración controles'!$F$7,IF(U72=FORMULAS!$A$10,0,'Tabla Valoración controles'!$F$8))</f>
        <v>0</v>
      </c>
      <c r="Y72" s="54"/>
      <c r="Z72" s="55">
        <f>+IF(Y72='Tabla Valoración controles'!$D$9,'Tabla Valoración controles'!$F$9,IF(U72=FORMULAS!$A$10,0,'Tabla Valoración controles'!$F$10))</f>
        <v>0</v>
      </c>
      <c r="AA72" s="54"/>
      <c r="AB72" s="55">
        <f>+IF(AA72='Tabla Valoración controles'!$D$9,'Tabla Valoración controles'!$F$9,IF(W72=FORMULAS!$A$10,0,'Tabla Valoración controles'!$F$10))</f>
        <v>0</v>
      </c>
      <c r="AC72" s="54"/>
      <c r="AD72" s="55">
        <f>+IF(AC72='Tabla Valoración controles'!$D$13,'Tabla Valoración controles'!$F$13,'Tabla Valoración controles'!$F$14)</f>
        <v>0</v>
      </c>
      <c r="AE72" s="99">
        <f t="shared" si="0"/>
        <v>0</v>
      </c>
      <c r="AF72" s="99">
        <f t="shared" ref="AF72:AF75" si="51">+AF71*AE72</f>
        <v>0</v>
      </c>
      <c r="AG72" s="99">
        <f t="shared" si="15"/>
        <v>0.36</v>
      </c>
      <c r="AH72" s="54"/>
      <c r="AI72" s="50">
        <f>+IF(AH72=CONTROLES!$C$50,CONTROLES!$D$50,CONTROLES!$D$51)</f>
        <v>0</v>
      </c>
      <c r="AJ72" s="182"/>
      <c r="AK72" s="182">
        <f>+IF(AJ72=CONTROLES!$C$52,CONTROLES!$D$52,CONTROLES!$D$53)</f>
        <v>0</v>
      </c>
      <c r="AL72" s="182"/>
      <c r="AM72" s="182">
        <f>+IF(AL72=CONTROLES!$C$54,CONTROLES!$D$54,CONTROLES!$D$55)</f>
        <v>0</v>
      </c>
      <c r="AN72" s="183" t="str">
        <f t="shared" si="2"/>
        <v>Tipo Control</v>
      </c>
      <c r="AO72" s="183" t="str">
        <f>+IF(AN72=CONTROLES!$F$54,CONTROLES!$G$54,CONTROLES!$G$55)</f>
        <v>Detectar</v>
      </c>
      <c r="AP72" s="182">
        <f>+IF(AO72=CONTROLES!$C$56,CONTROLES!$D$56,IF(AO72=CONTROLES!$C$57,CONTROLES!$D$57,CONTROLES!$D$58))</f>
        <v>10</v>
      </c>
      <c r="AQ72" s="182"/>
      <c r="AR72" s="182">
        <f>+IF(AQ72=CONTROLES!$C$59,CONTROLES!$D$59,CONTROLES!$D$60)</f>
        <v>0</v>
      </c>
      <c r="AS72" s="182"/>
      <c r="AT72" s="182">
        <f>+IF(AS72=CONTROLES!$C$61,CONTROLES!$D$61,CONTROLES!$D$62)</f>
        <v>0</v>
      </c>
      <c r="AU72" s="182"/>
      <c r="AV72" s="50">
        <f>+IF(AU72=CONTROLES!$C$63,CONTROLES!$D$63,IF(AU72=CONTROLES!$C$64,CONTROLES!$D$64,CONTROLES!$D$65))</f>
        <v>0</v>
      </c>
      <c r="AW72" s="50">
        <f t="shared" si="1"/>
        <v>10</v>
      </c>
      <c r="AX72" s="50" t="str">
        <f t="shared" si="3"/>
        <v>Débil</v>
      </c>
      <c r="AY72" s="254"/>
      <c r="AZ72" s="254"/>
      <c r="BA72" s="254"/>
      <c r="BB72" s="254"/>
      <c r="BC72" s="255"/>
      <c r="BD72" s="257"/>
      <c r="BE72" s="246"/>
      <c r="BF72" s="137"/>
      <c r="BG72" s="137"/>
      <c r="BH72" s="189"/>
      <c r="BI72" s="137"/>
      <c r="BJ72" s="137"/>
      <c r="BK72" s="137"/>
      <c r="BL72" s="137"/>
      <c r="BM72" s="190" t="s">
        <v>234</v>
      </c>
      <c r="BN72" s="244"/>
      <c r="BO72" s="131"/>
      <c r="BP72" s="137"/>
      <c r="BQ72" s="137"/>
      <c r="BR72" s="137"/>
      <c r="BS72" s="137"/>
      <c r="BT72" s="137"/>
      <c r="BU72" s="137"/>
      <c r="BV72" s="137"/>
      <c r="BW72" s="137"/>
      <c r="BX72" s="131"/>
      <c r="BY72" s="137"/>
      <c r="BZ72" s="137"/>
      <c r="CA72" s="137"/>
      <c r="CB72" s="137"/>
      <c r="CC72" s="137"/>
      <c r="CD72" s="137"/>
      <c r="CE72" s="137"/>
      <c r="CF72" s="137"/>
      <c r="CG72" s="131"/>
      <c r="CH72" s="137"/>
      <c r="CI72" s="137"/>
      <c r="CJ72" s="137"/>
      <c r="CK72" s="137"/>
      <c r="CL72" s="137"/>
      <c r="CM72" s="137"/>
      <c r="CN72" s="137"/>
      <c r="CO72" s="137"/>
      <c r="CP72" s="131"/>
      <c r="CQ72" s="137"/>
      <c r="CR72" s="137"/>
      <c r="CS72" s="137"/>
      <c r="CT72" s="137"/>
      <c r="CU72" s="137"/>
      <c r="CV72" s="137"/>
      <c r="CW72" s="137"/>
      <c r="CX72" s="137"/>
      <c r="CY72" s="131"/>
      <c r="CZ72" s="137"/>
      <c r="DA72" s="137"/>
      <c r="DB72" s="137"/>
      <c r="DC72" s="137"/>
      <c r="DD72" s="137"/>
      <c r="DE72" s="137"/>
      <c r="DF72" s="137"/>
      <c r="DG72" s="137"/>
      <c r="DH72" s="131"/>
      <c r="DI72" s="137"/>
      <c r="DJ72" s="137"/>
      <c r="DK72" s="137"/>
      <c r="DL72" s="137"/>
      <c r="DM72" s="137"/>
      <c r="DN72" s="137"/>
      <c r="DO72" s="137"/>
      <c r="DP72" s="137"/>
      <c r="DQ72" s="131"/>
      <c r="DR72" s="137"/>
      <c r="DS72" s="137"/>
      <c r="DT72" s="137"/>
      <c r="DU72" s="137"/>
      <c r="DV72" s="137"/>
      <c r="DW72" s="137"/>
      <c r="DX72" s="137"/>
      <c r="DY72" s="137"/>
      <c r="DZ72" s="131"/>
      <c r="EA72" s="137"/>
      <c r="EB72" s="137"/>
      <c r="EC72" s="137"/>
      <c r="ED72" s="137"/>
      <c r="EE72" s="137"/>
      <c r="EF72" s="137"/>
      <c r="EG72" s="137"/>
      <c r="EH72" s="137"/>
      <c r="EI72" s="131"/>
      <c r="EJ72" s="137"/>
      <c r="EK72" s="137"/>
      <c r="EL72" s="137"/>
      <c r="EM72" s="137"/>
      <c r="EN72" s="137"/>
      <c r="EO72" s="137"/>
      <c r="EP72" s="137"/>
      <c r="EQ72" s="137"/>
      <c r="ER72" s="131"/>
      <c r="ES72" s="137"/>
      <c r="ET72" s="137"/>
      <c r="EU72" s="137"/>
      <c r="EV72" s="137"/>
      <c r="EW72" s="137"/>
      <c r="EX72" s="137"/>
      <c r="EY72" s="137"/>
      <c r="EZ72" s="137"/>
      <c r="FA72" s="131"/>
      <c r="FB72" s="137"/>
      <c r="FC72" s="137"/>
      <c r="FD72" s="137"/>
      <c r="FE72" s="137"/>
      <c r="FF72" s="137"/>
      <c r="FG72" s="137"/>
      <c r="FH72" s="137"/>
      <c r="FI72" s="137"/>
      <c r="FJ72" s="131"/>
      <c r="FK72" s="137"/>
      <c r="FL72" s="137"/>
      <c r="FM72" s="137"/>
      <c r="FN72" s="137"/>
      <c r="FO72" s="137"/>
      <c r="FP72" s="137"/>
      <c r="FQ72" s="137"/>
      <c r="FR72" s="137"/>
      <c r="FS72" s="137"/>
      <c r="FT72" s="131"/>
      <c r="FU72" s="134"/>
      <c r="FV72" s="134"/>
      <c r="FW72" s="134"/>
      <c r="FX72" s="135"/>
      <c r="FY72" s="134"/>
      <c r="FZ72" s="137"/>
      <c r="GA72" s="137"/>
      <c r="GB72" s="134"/>
      <c r="GC72" s="134"/>
      <c r="GD72" s="134"/>
      <c r="GE72" s="134"/>
      <c r="GF72" s="134"/>
      <c r="GG72" s="131"/>
      <c r="GH72" s="134"/>
      <c r="GI72" s="134"/>
      <c r="GJ72" s="134"/>
      <c r="GK72" s="135"/>
      <c r="GL72" s="134"/>
      <c r="GM72" s="137"/>
      <c r="GN72" s="137"/>
      <c r="GO72" s="134"/>
      <c r="GP72" s="134"/>
      <c r="GQ72" s="134"/>
      <c r="GR72" s="134"/>
      <c r="GS72" s="134"/>
      <c r="GT72" s="131"/>
      <c r="GU72" s="134"/>
      <c r="GV72" s="134"/>
      <c r="GW72" s="134"/>
      <c r="GX72" s="135"/>
      <c r="GY72" s="134"/>
      <c r="GZ72" s="137"/>
      <c r="HA72" s="137"/>
      <c r="HB72" s="134"/>
      <c r="HC72" s="134"/>
      <c r="HD72" s="134"/>
      <c r="HE72" s="134"/>
    </row>
    <row r="73" spans="1:213" ht="57" x14ac:dyDescent="0.2">
      <c r="A73" s="274"/>
      <c r="B73" s="277"/>
      <c r="C73" s="280"/>
      <c r="D73" s="280"/>
      <c r="E73" s="277"/>
      <c r="F73" s="291"/>
      <c r="G73" s="291"/>
      <c r="H73" s="349"/>
      <c r="I73" s="277"/>
      <c r="J73" s="282"/>
      <c r="K73" s="259"/>
      <c r="L73" s="262"/>
      <c r="M73" s="265"/>
      <c r="N73" s="259"/>
      <c r="O73" s="268"/>
      <c r="P73" s="268"/>
      <c r="Q73" s="271"/>
      <c r="R73" s="173"/>
      <c r="S73" s="174"/>
      <c r="T73" s="203">
        <f>VLOOKUP(U73,FORMULAS!$A$15:$B$18,2,0)</f>
        <v>0</v>
      </c>
      <c r="U73" s="54" t="s">
        <v>157</v>
      </c>
      <c r="V73" s="55">
        <f>+IF(U73='Tabla Valoración controles'!$D$4,'Tabla Valoración controles'!$F$4,IF('208-PLA-Ft-78 Mapa Gestión'!U73='Tabla Valoración controles'!$D$5,'Tabla Valoración controles'!$F$5,IF(U73=FORMULAS!$A$10,0,'Tabla Valoración controles'!$F$6)))</f>
        <v>0</v>
      </c>
      <c r="W73" s="54"/>
      <c r="X73" s="56">
        <f>+IF(W73='Tabla Valoración controles'!$D$7,'Tabla Valoración controles'!$F$7,IF(U73=FORMULAS!$A$10,0,'Tabla Valoración controles'!$F$8))</f>
        <v>0</v>
      </c>
      <c r="Y73" s="54"/>
      <c r="Z73" s="55">
        <f>+IF(Y73='Tabla Valoración controles'!$D$9,'Tabla Valoración controles'!$F$9,IF(U73=FORMULAS!$A$10,0,'Tabla Valoración controles'!$F$10))</f>
        <v>0</v>
      </c>
      <c r="AA73" s="54"/>
      <c r="AB73" s="55">
        <f>+IF(AA73='Tabla Valoración controles'!$D$9,'Tabla Valoración controles'!$F$9,IF(W73=FORMULAS!$A$10,0,'Tabla Valoración controles'!$F$10))</f>
        <v>0</v>
      </c>
      <c r="AC73" s="54"/>
      <c r="AD73" s="55">
        <f>+IF(AC73='Tabla Valoración controles'!$D$13,'Tabla Valoración controles'!$F$13,'Tabla Valoración controles'!$F$14)</f>
        <v>0</v>
      </c>
      <c r="AE73" s="99">
        <f t="shared" si="0"/>
        <v>0</v>
      </c>
      <c r="AF73" s="99">
        <f t="shared" si="51"/>
        <v>0</v>
      </c>
      <c r="AG73" s="99">
        <f t="shared" si="15"/>
        <v>0.36</v>
      </c>
      <c r="AH73" s="54"/>
      <c r="AI73" s="50">
        <f>+IF(AH73=CONTROLES!$C$50,CONTROLES!$D$50,CONTROLES!$D$51)</f>
        <v>0</v>
      </c>
      <c r="AJ73" s="182"/>
      <c r="AK73" s="182">
        <f>+IF(AJ73=CONTROLES!$C$52,CONTROLES!$D$52,CONTROLES!$D$53)</f>
        <v>0</v>
      </c>
      <c r="AL73" s="182"/>
      <c r="AM73" s="182">
        <f>+IF(AL73=CONTROLES!$C$54,CONTROLES!$D$54,CONTROLES!$D$55)</f>
        <v>0</v>
      </c>
      <c r="AN73" s="183" t="str">
        <f t="shared" si="2"/>
        <v>Tipo Control</v>
      </c>
      <c r="AO73" s="183" t="str">
        <f>+IF(AN73=CONTROLES!$F$54,CONTROLES!$G$54,CONTROLES!$G$55)</f>
        <v>Detectar</v>
      </c>
      <c r="AP73" s="182">
        <f>+IF(AO73=CONTROLES!$C$56,CONTROLES!$D$56,IF(AO73=CONTROLES!$C$57,CONTROLES!$D$57,CONTROLES!$D$58))</f>
        <v>10</v>
      </c>
      <c r="AQ73" s="182"/>
      <c r="AR73" s="182">
        <f>+IF(AQ73=CONTROLES!$C$59,CONTROLES!$D$59,CONTROLES!$D$60)</f>
        <v>0</v>
      </c>
      <c r="AS73" s="182"/>
      <c r="AT73" s="182">
        <f>+IF(AS73=CONTROLES!$C$61,CONTROLES!$D$61,CONTROLES!$D$62)</f>
        <v>0</v>
      </c>
      <c r="AU73" s="182"/>
      <c r="AV73" s="50">
        <f>+IF(AU73=CONTROLES!$C$63,CONTROLES!$D$63,IF(AU73=CONTROLES!$C$64,CONTROLES!$D$64,CONTROLES!$D$65))</f>
        <v>0</v>
      </c>
      <c r="AW73" s="50">
        <f t="shared" si="1"/>
        <v>10</v>
      </c>
      <c r="AX73" s="50" t="str">
        <f t="shared" si="3"/>
        <v>Débil</v>
      </c>
      <c r="AY73" s="254"/>
      <c r="AZ73" s="254"/>
      <c r="BA73" s="254"/>
      <c r="BB73" s="254"/>
      <c r="BC73" s="255"/>
      <c r="BD73" s="257"/>
      <c r="BE73" s="246"/>
      <c r="BF73" s="137"/>
      <c r="BG73" s="137"/>
      <c r="BH73" s="189"/>
      <c r="BI73" s="137"/>
      <c r="BJ73" s="137"/>
      <c r="BK73" s="137"/>
      <c r="BL73" s="137"/>
      <c r="BM73" s="190" t="s">
        <v>234</v>
      </c>
      <c r="BN73" s="244"/>
      <c r="BO73" s="131"/>
      <c r="BP73" s="137"/>
      <c r="BQ73" s="137"/>
      <c r="BR73" s="137"/>
      <c r="BS73" s="137"/>
      <c r="BT73" s="137"/>
      <c r="BU73" s="137"/>
      <c r="BV73" s="137"/>
      <c r="BW73" s="137"/>
      <c r="BX73" s="131"/>
      <c r="BY73" s="137"/>
      <c r="BZ73" s="137"/>
      <c r="CA73" s="137"/>
      <c r="CB73" s="137"/>
      <c r="CC73" s="137"/>
      <c r="CD73" s="137"/>
      <c r="CE73" s="137"/>
      <c r="CF73" s="137"/>
      <c r="CG73" s="131"/>
      <c r="CH73" s="137"/>
      <c r="CI73" s="137"/>
      <c r="CJ73" s="137"/>
      <c r="CK73" s="137"/>
      <c r="CL73" s="137"/>
      <c r="CM73" s="137"/>
      <c r="CN73" s="137"/>
      <c r="CO73" s="137"/>
      <c r="CP73" s="131"/>
      <c r="CQ73" s="137"/>
      <c r="CR73" s="137"/>
      <c r="CS73" s="137"/>
      <c r="CT73" s="137"/>
      <c r="CU73" s="137"/>
      <c r="CV73" s="137"/>
      <c r="CW73" s="137"/>
      <c r="CX73" s="137"/>
      <c r="CY73" s="131"/>
      <c r="CZ73" s="137"/>
      <c r="DA73" s="137"/>
      <c r="DB73" s="137"/>
      <c r="DC73" s="137"/>
      <c r="DD73" s="137"/>
      <c r="DE73" s="137"/>
      <c r="DF73" s="137"/>
      <c r="DG73" s="137"/>
      <c r="DH73" s="131"/>
      <c r="DI73" s="137"/>
      <c r="DJ73" s="137"/>
      <c r="DK73" s="137"/>
      <c r="DL73" s="137"/>
      <c r="DM73" s="137"/>
      <c r="DN73" s="137"/>
      <c r="DO73" s="137"/>
      <c r="DP73" s="137"/>
      <c r="DQ73" s="131"/>
      <c r="DR73" s="137"/>
      <c r="DS73" s="137"/>
      <c r="DT73" s="137"/>
      <c r="DU73" s="137"/>
      <c r="DV73" s="137"/>
      <c r="DW73" s="137"/>
      <c r="DX73" s="137"/>
      <c r="DY73" s="137"/>
      <c r="DZ73" s="131"/>
      <c r="EA73" s="137"/>
      <c r="EB73" s="137"/>
      <c r="EC73" s="137"/>
      <c r="ED73" s="137"/>
      <c r="EE73" s="137"/>
      <c r="EF73" s="137"/>
      <c r="EG73" s="137"/>
      <c r="EH73" s="137"/>
      <c r="EI73" s="131"/>
      <c r="EJ73" s="137"/>
      <c r="EK73" s="137"/>
      <c r="EL73" s="137"/>
      <c r="EM73" s="137"/>
      <c r="EN73" s="137"/>
      <c r="EO73" s="137"/>
      <c r="EP73" s="137"/>
      <c r="EQ73" s="137"/>
      <c r="ER73" s="131"/>
      <c r="ES73" s="137"/>
      <c r="ET73" s="137"/>
      <c r="EU73" s="137"/>
      <c r="EV73" s="137"/>
      <c r="EW73" s="137"/>
      <c r="EX73" s="137"/>
      <c r="EY73" s="137"/>
      <c r="EZ73" s="137"/>
      <c r="FA73" s="131"/>
      <c r="FB73" s="137"/>
      <c r="FC73" s="137"/>
      <c r="FD73" s="137"/>
      <c r="FE73" s="137"/>
      <c r="FF73" s="137"/>
      <c r="FG73" s="137"/>
      <c r="FH73" s="137"/>
      <c r="FI73" s="137"/>
      <c r="FJ73" s="131"/>
      <c r="FK73" s="137"/>
      <c r="FL73" s="137"/>
      <c r="FM73" s="137"/>
      <c r="FN73" s="137"/>
      <c r="FO73" s="137"/>
      <c r="FP73" s="137"/>
      <c r="FQ73" s="137"/>
      <c r="FR73" s="137"/>
      <c r="FS73" s="137"/>
      <c r="FT73" s="131"/>
      <c r="FU73" s="134"/>
      <c r="FV73" s="134"/>
      <c r="FW73" s="134"/>
      <c r="FX73" s="135"/>
      <c r="FY73" s="134"/>
      <c r="FZ73" s="137"/>
      <c r="GA73" s="137"/>
      <c r="GB73" s="134"/>
      <c r="GC73" s="134"/>
      <c r="GD73" s="134"/>
      <c r="GE73" s="134"/>
      <c r="GF73" s="134"/>
      <c r="GG73" s="131"/>
      <c r="GH73" s="134"/>
      <c r="GI73" s="134"/>
      <c r="GJ73" s="134"/>
      <c r="GK73" s="135"/>
      <c r="GL73" s="134"/>
      <c r="GM73" s="137"/>
      <c r="GN73" s="137"/>
      <c r="GO73" s="134"/>
      <c r="GP73" s="134"/>
      <c r="GQ73" s="134"/>
      <c r="GR73" s="134"/>
      <c r="GS73" s="134"/>
      <c r="GT73" s="131"/>
      <c r="GU73" s="134"/>
      <c r="GV73" s="134"/>
      <c r="GW73" s="134"/>
      <c r="GX73" s="135"/>
      <c r="GY73" s="134"/>
      <c r="GZ73" s="137"/>
      <c r="HA73" s="137"/>
      <c r="HB73" s="134"/>
      <c r="HC73" s="134"/>
      <c r="HD73" s="134"/>
      <c r="HE73" s="134"/>
    </row>
    <row r="74" spans="1:213" ht="57" x14ac:dyDescent="0.2">
      <c r="A74" s="274"/>
      <c r="B74" s="277"/>
      <c r="C74" s="280"/>
      <c r="D74" s="280"/>
      <c r="E74" s="277"/>
      <c r="F74" s="291"/>
      <c r="G74" s="291"/>
      <c r="H74" s="349"/>
      <c r="I74" s="277"/>
      <c r="J74" s="282"/>
      <c r="K74" s="259"/>
      <c r="L74" s="262"/>
      <c r="M74" s="265"/>
      <c r="N74" s="259"/>
      <c r="O74" s="268"/>
      <c r="P74" s="268"/>
      <c r="Q74" s="271"/>
      <c r="R74" s="173"/>
      <c r="S74" s="174"/>
      <c r="T74" s="203">
        <f>VLOOKUP(U74,FORMULAS!$A$15:$B$18,2,0)</f>
        <v>0</v>
      </c>
      <c r="U74" s="54" t="s">
        <v>157</v>
      </c>
      <c r="V74" s="55">
        <f>+IF(U74='Tabla Valoración controles'!$D$4,'Tabla Valoración controles'!$F$4,IF('208-PLA-Ft-78 Mapa Gestión'!U74='Tabla Valoración controles'!$D$5,'Tabla Valoración controles'!$F$5,IF(U74=FORMULAS!$A$10,0,'Tabla Valoración controles'!$F$6)))</f>
        <v>0</v>
      </c>
      <c r="W74" s="54"/>
      <c r="X74" s="56">
        <f>+IF(W74='Tabla Valoración controles'!$D$7,'Tabla Valoración controles'!$F$7,IF(U74=FORMULAS!$A$10,0,'Tabla Valoración controles'!$F$8))</f>
        <v>0</v>
      </c>
      <c r="Y74" s="54"/>
      <c r="Z74" s="55">
        <f>+IF(Y74='Tabla Valoración controles'!$D$9,'Tabla Valoración controles'!$F$9,IF(U74=FORMULAS!$A$10,0,'Tabla Valoración controles'!$F$10))</f>
        <v>0</v>
      </c>
      <c r="AA74" s="54"/>
      <c r="AB74" s="55">
        <f>+IF(AA74='Tabla Valoración controles'!$D$9,'Tabla Valoración controles'!$F$9,IF(W74=FORMULAS!$A$10,0,'Tabla Valoración controles'!$F$10))</f>
        <v>0</v>
      </c>
      <c r="AC74" s="54"/>
      <c r="AD74" s="55">
        <f>+IF(AC74='Tabla Valoración controles'!$D$13,'Tabla Valoración controles'!$F$13,'Tabla Valoración controles'!$F$14)</f>
        <v>0</v>
      </c>
      <c r="AE74" s="99">
        <f t="shared" ref="AE74:AE137" si="52">+V74+X74+Z74</f>
        <v>0</v>
      </c>
      <c r="AF74" s="99">
        <f t="shared" si="51"/>
        <v>0</v>
      </c>
      <c r="AG74" s="99">
        <f t="shared" si="15"/>
        <v>0.36</v>
      </c>
      <c r="AH74" s="54"/>
      <c r="AI74" s="50">
        <f>+IF(AH74=CONTROLES!$C$50,CONTROLES!$D$50,CONTROLES!$D$51)</f>
        <v>0</v>
      </c>
      <c r="AJ74" s="182"/>
      <c r="AK74" s="182">
        <f>+IF(AJ74=CONTROLES!$C$52,CONTROLES!$D$52,CONTROLES!$D$53)</f>
        <v>0</v>
      </c>
      <c r="AL74" s="182"/>
      <c r="AM74" s="182">
        <f>+IF(AL74=CONTROLES!$C$54,CONTROLES!$D$54,CONTROLES!$D$55)</f>
        <v>0</v>
      </c>
      <c r="AN74" s="183" t="str">
        <f t="shared" si="2"/>
        <v>Tipo Control</v>
      </c>
      <c r="AO74" s="183" t="str">
        <f>+IF(AN74=CONTROLES!$F$54,CONTROLES!$G$54,CONTROLES!$G$55)</f>
        <v>Detectar</v>
      </c>
      <c r="AP74" s="182">
        <f>+IF(AO74=CONTROLES!$C$56,CONTROLES!$D$56,IF(AO74=CONTROLES!$C$57,CONTROLES!$D$57,CONTROLES!$D$58))</f>
        <v>10</v>
      </c>
      <c r="AQ74" s="182"/>
      <c r="AR74" s="182">
        <f>+IF(AQ74=CONTROLES!$C$59,CONTROLES!$D$59,CONTROLES!$D$60)</f>
        <v>0</v>
      </c>
      <c r="AS74" s="182"/>
      <c r="AT74" s="182">
        <f>+IF(AS74=CONTROLES!$C$61,CONTROLES!$D$61,CONTROLES!$D$62)</f>
        <v>0</v>
      </c>
      <c r="AU74" s="182"/>
      <c r="AV74" s="50">
        <f>+IF(AU74=CONTROLES!$C$63,CONTROLES!$D$63,IF(AU74=CONTROLES!$C$64,CONTROLES!$D$64,CONTROLES!$D$65))</f>
        <v>0</v>
      </c>
      <c r="AW74" s="50">
        <f t="shared" ref="AW74:AW137" si="53">+AI74+AK74+AM74+AP74+AR74+AT74+AV74</f>
        <v>10</v>
      </c>
      <c r="AX74" s="50" t="str">
        <f t="shared" si="3"/>
        <v>Débil</v>
      </c>
      <c r="AY74" s="254"/>
      <c r="AZ74" s="254"/>
      <c r="BA74" s="254"/>
      <c r="BB74" s="254"/>
      <c r="BC74" s="255"/>
      <c r="BD74" s="257"/>
      <c r="BE74" s="246"/>
      <c r="BF74" s="137"/>
      <c r="BG74" s="137"/>
      <c r="BH74" s="189"/>
      <c r="BI74" s="137"/>
      <c r="BJ74" s="137"/>
      <c r="BK74" s="137"/>
      <c r="BL74" s="137"/>
      <c r="BM74" s="190" t="s">
        <v>234</v>
      </c>
      <c r="BN74" s="244"/>
      <c r="BO74" s="131"/>
      <c r="BP74" s="137"/>
      <c r="BQ74" s="137"/>
      <c r="BR74" s="137"/>
      <c r="BS74" s="137"/>
      <c r="BT74" s="137"/>
      <c r="BU74" s="137"/>
      <c r="BV74" s="137"/>
      <c r="BW74" s="137"/>
      <c r="BX74" s="131"/>
      <c r="BY74" s="137"/>
      <c r="BZ74" s="137"/>
      <c r="CA74" s="137"/>
      <c r="CB74" s="137"/>
      <c r="CC74" s="137"/>
      <c r="CD74" s="137"/>
      <c r="CE74" s="137"/>
      <c r="CF74" s="137"/>
      <c r="CG74" s="131"/>
      <c r="CH74" s="137"/>
      <c r="CI74" s="137"/>
      <c r="CJ74" s="137"/>
      <c r="CK74" s="137"/>
      <c r="CL74" s="137"/>
      <c r="CM74" s="137"/>
      <c r="CN74" s="137"/>
      <c r="CO74" s="137"/>
      <c r="CP74" s="131"/>
      <c r="CQ74" s="137"/>
      <c r="CR74" s="137"/>
      <c r="CS74" s="137"/>
      <c r="CT74" s="137"/>
      <c r="CU74" s="137"/>
      <c r="CV74" s="137"/>
      <c r="CW74" s="137"/>
      <c r="CX74" s="137"/>
      <c r="CY74" s="131"/>
      <c r="CZ74" s="137"/>
      <c r="DA74" s="137"/>
      <c r="DB74" s="137"/>
      <c r="DC74" s="137"/>
      <c r="DD74" s="137"/>
      <c r="DE74" s="137"/>
      <c r="DF74" s="137"/>
      <c r="DG74" s="137"/>
      <c r="DH74" s="131"/>
      <c r="DI74" s="137"/>
      <c r="DJ74" s="137"/>
      <c r="DK74" s="137"/>
      <c r="DL74" s="137"/>
      <c r="DM74" s="137"/>
      <c r="DN74" s="137"/>
      <c r="DO74" s="137"/>
      <c r="DP74" s="137"/>
      <c r="DQ74" s="131"/>
      <c r="DR74" s="137"/>
      <c r="DS74" s="137"/>
      <c r="DT74" s="137"/>
      <c r="DU74" s="137"/>
      <c r="DV74" s="137"/>
      <c r="DW74" s="137"/>
      <c r="DX74" s="137"/>
      <c r="DY74" s="137"/>
      <c r="DZ74" s="131"/>
      <c r="EA74" s="137"/>
      <c r="EB74" s="137"/>
      <c r="EC74" s="137"/>
      <c r="ED74" s="137"/>
      <c r="EE74" s="137"/>
      <c r="EF74" s="137"/>
      <c r="EG74" s="137"/>
      <c r="EH74" s="137"/>
      <c r="EI74" s="131"/>
      <c r="EJ74" s="137"/>
      <c r="EK74" s="137"/>
      <c r="EL74" s="137"/>
      <c r="EM74" s="137"/>
      <c r="EN74" s="137"/>
      <c r="EO74" s="137"/>
      <c r="EP74" s="137"/>
      <c r="EQ74" s="137"/>
      <c r="ER74" s="131"/>
      <c r="ES74" s="137"/>
      <c r="ET74" s="137"/>
      <c r="EU74" s="137"/>
      <c r="EV74" s="137"/>
      <c r="EW74" s="137"/>
      <c r="EX74" s="137"/>
      <c r="EY74" s="137"/>
      <c r="EZ74" s="137"/>
      <c r="FA74" s="131"/>
      <c r="FB74" s="137"/>
      <c r="FC74" s="137"/>
      <c r="FD74" s="137"/>
      <c r="FE74" s="137"/>
      <c r="FF74" s="137"/>
      <c r="FG74" s="137"/>
      <c r="FH74" s="137"/>
      <c r="FI74" s="137"/>
      <c r="FJ74" s="131"/>
      <c r="FK74" s="137"/>
      <c r="FL74" s="137"/>
      <c r="FM74" s="137"/>
      <c r="FN74" s="137"/>
      <c r="FO74" s="137"/>
      <c r="FP74" s="137"/>
      <c r="FQ74" s="137"/>
      <c r="FR74" s="137"/>
      <c r="FS74" s="137"/>
      <c r="FT74" s="131"/>
      <c r="FU74" s="134"/>
      <c r="FV74" s="134"/>
      <c r="FW74" s="134"/>
      <c r="FX74" s="135"/>
      <c r="FY74" s="134"/>
      <c r="FZ74" s="137"/>
      <c r="GA74" s="137"/>
      <c r="GB74" s="134"/>
      <c r="GC74" s="134"/>
      <c r="GD74" s="134"/>
      <c r="GE74" s="134"/>
      <c r="GF74" s="134"/>
      <c r="GG74" s="131"/>
      <c r="GH74" s="134"/>
      <c r="GI74" s="134"/>
      <c r="GJ74" s="134"/>
      <c r="GK74" s="135"/>
      <c r="GL74" s="134"/>
      <c r="GM74" s="137"/>
      <c r="GN74" s="137"/>
      <c r="GO74" s="134"/>
      <c r="GP74" s="134"/>
      <c r="GQ74" s="134"/>
      <c r="GR74" s="134"/>
      <c r="GS74" s="134"/>
      <c r="GT74" s="131"/>
      <c r="GU74" s="134"/>
      <c r="GV74" s="134"/>
      <c r="GW74" s="134"/>
      <c r="GX74" s="135"/>
      <c r="GY74" s="134"/>
      <c r="GZ74" s="137"/>
      <c r="HA74" s="137"/>
      <c r="HB74" s="134"/>
      <c r="HC74" s="134"/>
      <c r="HD74" s="134"/>
      <c r="HE74" s="134"/>
    </row>
    <row r="75" spans="1:213" ht="57" x14ac:dyDescent="0.2">
      <c r="A75" s="275"/>
      <c r="B75" s="278"/>
      <c r="C75" s="281"/>
      <c r="D75" s="281"/>
      <c r="E75" s="278"/>
      <c r="F75" s="291"/>
      <c r="G75" s="291"/>
      <c r="H75" s="349"/>
      <c r="I75" s="278"/>
      <c r="J75" s="282"/>
      <c r="K75" s="260"/>
      <c r="L75" s="263"/>
      <c r="M75" s="266"/>
      <c r="N75" s="260"/>
      <c r="O75" s="269"/>
      <c r="P75" s="269"/>
      <c r="Q75" s="272"/>
      <c r="R75" s="173"/>
      <c r="S75" s="174"/>
      <c r="T75" s="203">
        <f>VLOOKUP(U75,FORMULAS!$A$15:$B$18,2,0)</f>
        <v>0</v>
      </c>
      <c r="U75" s="54" t="s">
        <v>157</v>
      </c>
      <c r="V75" s="55">
        <f>+IF(U75='Tabla Valoración controles'!$D$4,'Tabla Valoración controles'!$F$4,IF('208-PLA-Ft-78 Mapa Gestión'!U75='Tabla Valoración controles'!$D$5,'Tabla Valoración controles'!$F$5,IF(U75=FORMULAS!$A$10,0,'Tabla Valoración controles'!$F$6)))</f>
        <v>0</v>
      </c>
      <c r="W75" s="54"/>
      <c r="X75" s="56">
        <f>+IF(W75='Tabla Valoración controles'!$D$7,'Tabla Valoración controles'!$F$7,IF(U75=FORMULAS!$A$10,0,'Tabla Valoración controles'!$F$8))</f>
        <v>0</v>
      </c>
      <c r="Y75" s="54"/>
      <c r="Z75" s="55">
        <f>+IF(Y75='Tabla Valoración controles'!$D$9,'Tabla Valoración controles'!$F$9,IF(U75=FORMULAS!$A$10,0,'Tabla Valoración controles'!$F$10))</f>
        <v>0</v>
      </c>
      <c r="AA75" s="54"/>
      <c r="AB75" s="55">
        <f>+IF(AA75='Tabla Valoración controles'!$D$9,'Tabla Valoración controles'!$F$9,IF(W75=FORMULAS!$A$10,0,'Tabla Valoración controles'!$F$10))</f>
        <v>0</v>
      </c>
      <c r="AC75" s="54"/>
      <c r="AD75" s="55">
        <f>+IF(AC75='Tabla Valoración controles'!$D$13,'Tabla Valoración controles'!$F$13,'Tabla Valoración controles'!$F$14)</f>
        <v>0</v>
      </c>
      <c r="AE75" s="99">
        <f t="shared" si="52"/>
        <v>0</v>
      </c>
      <c r="AF75" s="99">
        <f t="shared" si="51"/>
        <v>0</v>
      </c>
      <c r="AG75" s="99">
        <f t="shared" si="15"/>
        <v>0.36</v>
      </c>
      <c r="AH75" s="54"/>
      <c r="AI75" s="50">
        <f>+IF(AH75=CONTROLES!$C$50,CONTROLES!$D$50,CONTROLES!$D$51)</f>
        <v>0</v>
      </c>
      <c r="AJ75" s="182"/>
      <c r="AK75" s="182">
        <f>+IF(AJ75=CONTROLES!$C$52,CONTROLES!$D$52,CONTROLES!$D$53)</f>
        <v>0</v>
      </c>
      <c r="AL75" s="182"/>
      <c r="AM75" s="182">
        <f>+IF(AL75=CONTROLES!$C$54,CONTROLES!$D$54,CONTROLES!$D$55)</f>
        <v>0</v>
      </c>
      <c r="AN75" s="183" t="str">
        <f t="shared" ref="AN75:AN138" si="54">+U75</f>
        <v>Tipo Control</v>
      </c>
      <c r="AO75" s="183" t="str">
        <f>+IF(AN75=CONTROLES!$F$54,CONTROLES!$G$54,CONTROLES!$G$55)</f>
        <v>Detectar</v>
      </c>
      <c r="AP75" s="182">
        <f>+IF(AO75=CONTROLES!$C$56,CONTROLES!$D$56,IF(AO75=CONTROLES!$C$57,CONTROLES!$D$57,CONTROLES!$D$58))</f>
        <v>10</v>
      </c>
      <c r="AQ75" s="182"/>
      <c r="AR75" s="182">
        <f>+IF(AQ75=CONTROLES!$C$59,CONTROLES!$D$59,CONTROLES!$D$60)</f>
        <v>0</v>
      </c>
      <c r="AS75" s="182"/>
      <c r="AT75" s="182">
        <f>+IF(AS75=CONTROLES!$C$61,CONTROLES!$D$61,CONTROLES!$D$62)</f>
        <v>0</v>
      </c>
      <c r="AU75" s="182"/>
      <c r="AV75" s="50">
        <f>+IF(AU75=CONTROLES!$C$63,CONTROLES!$D$63,IF(AU75=CONTROLES!$C$64,CONTROLES!$D$64,CONTROLES!$D$65))</f>
        <v>0</v>
      </c>
      <c r="AW75" s="50">
        <f t="shared" si="53"/>
        <v>10</v>
      </c>
      <c r="AX75" s="50" t="str">
        <f t="shared" ref="AX75:AX138" si="55">IF(ISERROR(AW75)=TRUE,"",IF(AND(AW75&lt;=85),"Débil",IF(AND(AW75&gt;=85.01,AW75&lt;=95),"Moderado",IF(AND(AW75&gt;=95.1,AW75&lt;=100),"Fuerte",""))))</f>
        <v>Débil</v>
      </c>
      <c r="AY75" s="254"/>
      <c r="AZ75" s="254"/>
      <c r="BA75" s="254"/>
      <c r="BB75" s="254"/>
      <c r="BC75" s="255"/>
      <c r="BD75" s="292"/>
      <c r="BE75" s="247"/>
      <c r="BF75" s="137"/>
      <c r="BG75" s="137"/>
      <c r="BH75" s="189"/>
      <c r="BI75" s="137"/>
      <c r="BJ75" s="137"/>
      <c r="BK75" s="137"/>
      <c r="BL75" s="137"/>
      <c r="BM75" s="190" t="s">
        <v>234</v>
      </c>
      <c r="BN75" s="244"/>
      <c r="BO75" s="131"/>
      <c r="BP75" s="137"/>
      <c r="BQ75" s="137"/>
      <c r="BR75" s="137"/>
      <c r="BS75" s="137"/>
      <c r="BT75" s="137"/>
      <c r="BU75" s="137"/>
      <c r="BV75" s="137"/>
      <c r="BW75" s="137"/>
      <c r="BX75" s="131"/>
      <c r="BY75" s="137"/>
      <c r="BZ75" s="137"/>
      <c r="CA75" s="137"/>
      <c r="CB75" s="137"/>
      <c r="CC75" s="137"/>
      <c r="CD75" s="137"/>
      <c r="CE75" s="137"/>
      <c r="CF75" s="137"/>
      <c r="CG75" s="131"/>
      <c r="CH75" s="137"/>
      <c r="CI75" s="137"/>
      <c r="CJ75" s="137"/>
      <c r="CK75" s="137"/>
      <c r="CL75" s="137"/>
      <c r="CM75" s="137"/>
      <c r="CN75" s="137"/>
      <c r="CO75" s="137"/>
      <c r="CP75" s="131"/>
      <c r="CQ75" s="137"/>
      <c r="CR75" s="137"/>
      <c r="CS75" s="137"/>
      <c r="CT75" s="137"/>
      <c r="CU75" s="137"/>
      <c r="CV75" s="137"/>
      <c r="CW75" s="137"/>
      <c r="CX75" s="137"/>
      <c r="CY75" s="131"/>
      <c r="CZ75" s="137"/>
      <c r="DA75" s="137"/>
      <c r="DB75" s="137"/>
      <c r="DC75" s="137"/>
      <c r="DD75" s="137"/>
      <c r="DE75" s="137"/>
      <c r="DF75" s="137"/>
      <c r="DG75" s="137"/>
      <c r="DH75" s="131"/>
      <c r="DI75" s="137"/>
      <c r="DJ75" s="137"/>
      <c r="DK75" s="137"/>
      <c r="DL75" s="137"/>
      <c r="DM75" s="137"/>
      <c r="DN75" s="137"/>
      <c r="DO75" s="137"/>
      <c r="DP75" s="137"/>
      <c r="DQ75" s="131"/>
      <c r="DR75" s="137"/>
      <c r="DS75" s="137"/>
      <c r="DT75" s="137"/>
      <c r="DU75" s="137"/>
      <c r="DV75" s="137"/>
      <c r="DW75" s="137"/>
      <c r="DX75" s="137"/>
      <c r="DY75" s="137"/>
      <c r="DZ75" s="131"/>
      <c r="EA75" s="137"/>
      <c r="EB75" s="137"/>
      <c r="EC75" s="137"/>
      <c r="ED75" s="137"/>
      <c r="EE75" s="137"/>
      <c r="EF75" s="137"/>
      <c r="EG75" s="137"/>
      <c r="EH75" s="137"/>
      <c r="EI75" s="131"/>
      <c r="EJ75" s="137"/>
      <c r="EK75" s="137"/>
      <c r="EL75" s="137"/>
      <c r="EM75" s="137"/>
      <c r="EN75" s="137"/>
      <c r="EO75" s="137"/>
      <c r="EP75" s="137"/>
      <c r="EQ75" s="137"/>
      <c r="ER75" s="131"/>
      <c r="ES75" s="137"/>
      <c r="ET75" s="137"/>
      <c r="EU75" s="137"/>
      <c r="EV75" s="137"/>
      <c r="EW75" s="137"/>
      <c r="EX75" s="137"/>
      <c r="EY75" s="137"/>
      <c r="EZ75" s="137"/>
      <c r="FA75" s="131"/>
      <c r="FB75" s="137"/>
      <c r="FC75" s="137"/>
      <c r="FD75" s="137"/>
      <c r="FE75" s="137"/>
      <c r="FF75" s="137"/>
      <c r="FG75" s="137"/>
      <c r="FH75" s="137"/>
      <c r="FI75" s="137"/>
      <c r="FJ75" s="131"/>
      <c r="FK75" s="137"/>
      <c r="FL75" s="137"/>
      <c r="FM75" s="137"/>
      <c r="FN75" s="137"/>
      <c r="FO75" s="137"/>
      <c r="FP75" s="137"/>
      <c r="FQ75" s="137"/>
      <c r="FR75" s="137"/>
      <c r="FS75" s="137"/>
      <c r="FT75" s="131"/>
      <c r="FU75" s="134"/>
      <c r="FV75" s="134"/>
      <c r="FW75" s="134"/>
      <c r="FX75" s="135"/>
      <c r="FY75" s="134"/>
      <c r="FZ75" s="137"/>
      <c r="GA75" s="137"/>
      <c r="GB75" s="134"/>
      <c r="GC75" s="134"/>
      <c r="GD75" s="134"/>
      <c r="GE75" s="134"/>
      <c r="GF75" s="134"/>
      <c r="GG75" s="131"/>
      <c r="GH75" s="134"/>
      <c r="GI75" s="134"/>
      <c r="GJ75" s="134"/>
      <c r="GK75" s="135"/>
      <c r="GL75" s="134"/>
      <c r="GM75" s="137"/>
      <c r="GN75" s="137"/>
      <c r="GO75" s="134"/>
      <c r="GP75" s="134"/>
      <c r="GQ75" s="134"/>
      <c r="GR75" s="134"/>
      <c r="GS75" s="134"/>
      <c r="GT75" s="131"/>
      <c r="GU75" s="134"/>
      <c r="GV75" s="134"/>
      <c r="GW75" s="134"/>
      <c r="GX75" s="135"/>
      <c r="GY75" s="134"/>
      <c r="GZ75" s="137"/>
      <c r="HA75" s="137"/>
      <c r="HB75" s="134"/>
      <c r="HC75" s="134"/>
      <c r="HD75" s="134"/>
      <c r="HE75" s="134"/>
    </row>
    <row r="76" spans="1:213" ht="115.5" customHeight="1" x14ac:dyDescent="0.2">
      <c r="A76" s="273">
        <v>12</v>
      </c>
      <c r="B76" s="276" t="s">
        <v>727</v>
      </c>
      <c r="C76" s="279" t="str">
        <f>VLOOKUP(B76,FORMULAS!$A$30:$B$52,2,0)</f>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
      <c r="D76" s="279" t="e">
        <f>VLOOKUP(B76,FORMULAS!$A$30:$C$46,3,0)</f>
        <v>#N/A</v>
      </c>
      <c r="E76" s="276" t="s">
        <v>258</v>
      </c>
      <c r="F76" s="290" t="s">
        <v>409</v>
      </c>
      <c r="G76" s="290" t="s">
        <v>410</v>
      </c>
      <c r="H76" s="290" t="s">
        <v>411</v>
      </c>
      <c r="I76" s="276" t="s">
        <v>262</v>
      </c>
      <c r="J76" s="282">
        <v>23</v>
      </c>
      <c r="K76" s="258" t="str">
        <f>+IF(L76=FORMULAS!$N$2,FORMULAS!$O$2,IF('208-PLA-Ft-78 Mapa Gestión'!L76:L81=FORMULAS!$N$3,FORMULAS!$O$3,IF('208-PLA-Ft-78 Mapa Gestión'!L76:L81=FORMULAS!$N$4,FORMULAS!$O$4,IF('208-PLA-Ft-78 Mapa Gestión'!L76:L81=FORMULAS!$N$5,FORMULAS!$O$5,IF('208-PLA-Ft-78 Mapa Gestión'!L76:L81=FORMULAS!$N$6,FORMULAS!$O$6)))))</f>
        <v>Baja</v>
      </c>
      <c r="L76" s="261">
        <f>+IF(J76&lt;=FORMULAS!$M$2,FORMULAS!$N$2,IF('208-PLA-Ft-78 Mapa Gestión'!J76&lt;=FORMULAS!$M$3,FORMULAS!$N$3,IF('208-PLA-Ft-78 Mapa Gestión'!J76&lt;=FORMULAS!$M$4,FORMULAS!$N$4,IF('208-PLA-Ft-78 Mapa Gestión'!J76&lt;=FORMULAS!$M$5,FORMULAS!$N$5,FORMULAS!$N$6))))</f>
        <v>0.4</v>
      </c>
      <c r="M76" s="264" t="s">
        <v>133</v>
      </c>
      <c r="N76" s="258" t="str">
        <f>+IF(M76=FORMULAS!$H$2,FORMULAS!$I$2,IF('208-PLA-Ft-78 Mapa Gestión'!M76:M81=FORMULAS!$H$3,FORMULAS!$I$3,IF('208-PLA-Ft-78 Mapa Gestión'!M76:M81=FORMULAS!$H$4,FORMULAS!$I$4,IF('208-PLA-Ft-78 Mapa Gestión'!M76:M81=FORMULAS!$H$5,FORMULAS!$I$5,IF('208-PLA-Ft-78 Mapa Gestión'!M76:M81=FORMULAS!$H$6,FORMULAS!$I$6,IF('208-PLA-Ft-78 Mapa Gestión'!M76:M81=FORMULAS!$H$7,FORMULAS!$I$7,IF('208-PLA-Ft-78 Mapa Gestión'!M76:M81=FORMULAS!$H$8,FORMULAS!$I$8,IF('208-PLA-Ft-78 Mapa Gestión'!M76:M81=FORMULAS!$H$9,FORMULAS!$I$9,IF('208-PLA-Ft-78 Mapa Gestión'!M76:M81=FORMULAS!$H$10,FORMULAS!$I$10,IF('208-PLA-Ft-78 Mapa Gestión'!M76:M81=FORMULAS!$H$11,FORMULAS!$I$11))))))))))</f>
        <v>Leve</v>
      </c>
      <c r="O76" s="267">
        <f>VLOOKUP(N76,FORMULAS!$I$1:$J$6,2,0)</f>
        <v>0.2</v>
      </c>
      <c r="P76" s="267" t="str">
        <f t="shared" ref="P76" si="56">CONCATENATE(N76,K76)</f>
        <v>LeveBaja</v>
      </c>
      <c r="Q76" s="270" t="str">
        <f>VLOOKUP(P76,FORMULAS!$K$17:$L$42,2,0)</f>
        <v>Bajo</v>
      </c>
      <c r="R76" s="176">
        <v>1</v>
      </c>
      <c r="S76" s="177" t="s">
        <v>495</v>
      </c>
      <c r="T76" s="203" t="str">
        <f>VLOOKUP(U76,FORMULAS!$A$15:$B$18,2,0)</f>
        <v>Probabilidad</v>
      </c>
      <c r="U76" s="54" t="s">
        <v>13</v>
      </c>
      <c r="V76" s="55">
        <f>+IF(U76='Tabla Valoración controles'!$D$4,'Tabla Valoración controles'!$F$4,IF('208-PLA-Ft-78 Mapa Gestión'!U76='Tabla Valoración controles'!$D$5,'Tabla Valoración controles'!$F$5,IF(U76=FORMULAS!$A$10,0,'Tabla Valoración controles'!$F$6)))</f>
        <v>0.25</v>
      </c>
      <c r="W76" s="54" t="s">
        <v>8</v>
      </c>
      <c r="X76" s="56">
        <f>+IF(W76='Tabla Valoración controles'!$D$7,'Tabla Valoración controles'!$F$7,IF(U76=FORMULAS!$A$10,0,'Tabla Valoración controles'!$F$8))</f>
        <v>0.15</v>
      </c>
      <c r="Y76" s="54" t="s">
        <v>18</v>
      </c>
      <c r="Z76" s="55">
        <f>+IF(Y76='Tabla Valoración controles'!$D$9,'Tabla Valoración controles'!$F$9,IF(U76=FORMULAS!$A$10,0,'Tabla Valoración controles'!$F$10))</f>
        <v>0</v>
      </c>
      <c r="AA76" s="54" t="s">
        <v>22</v>
      </c>
      <c r="AB76" s="55">
        <f>+IF(AA76='Tabla Valoración controles'!$D$9,'Tabla Valoración controles'!$F$9,IF(W76=FORMULAS!$A$10,0,'Tabla Valoración controles'!$F$10))</f>
        <v>0</v>
      </c>
      <c r="AC76" s="54" t="s">
        <v>100</v>
      </c>
      <c r="AD76" s="55">
        <f>+IF(AC76='Tabla Valoración controles'!$D$13,'Tabla Valoración controles'!$F$13,'Tabla Valoración controles'!$F$14)</f>
        <v>0</v>
      </c>
      <c r="AE76" s="99">
        <f t="shared" si="52"/>
        <v>0.4</v>
      </c>
      <c r="AF76" s="99">
        <f>+IF(T76=FORMULAS!$A$8,'208-PLA-Ft-78 Mapa Gestión'!AE76*'208-PLA-Ft-78 Mapa Gestión'!L76:L81,'208-PLA-Ft-78 Mapa Gestión'!AE76*'208-PLA-Ft-78 Mapa Gestión'!O76:O81)</f>
        <v>0.16000000000000003</v>
      </c>
      <c r="AG76" s="99">
        <f>+IF(T76=FORMULAS!$A$8,'208-PLA-Ft-78 Mapa Gestión'!L76:L81-'208-PLA-Ft-78 Mapa Gestión'!AF76,0)</f>
        <v>0.24</v>
      </c>
      <c r="AH76" s="54" t="s">
        <v>349</v>
      </c>
      <c r="AI76" s="50">
        <f>+IF(AH76=CONTROLES!$C$50,CONTROLES!$D$50,CONTROLES!$D$51)</f>
        <v>15</v>
      </c>
      <c r="AJ76" s="182" t="s">
        <v>355</v>
      </c>
      <c r="AK76" s="182">
        <f>+IF(AJ76=CONTROLES!$C$52,CONTROLES!$D$52,CONTROLES!$D$53)</f>
        <v>15</v>
      </c>
      <c r="AL76" s="182" t="s">
        <v>358</v>
      </c>
      <c r="AM76" s="182">
        <f>+IF(AL76=CONTROLES!$C$54,CONTROLES!$D$54,CONTROLES!$D$55)</f>
        <v>15</v>
      </c>
      <c r="AN76" s="183" t="str">
        <f t="shared" si="54"/>
        <v>Preventivo</v>
      </c>
      <c r="AO76" s="183" t="str">
        <f>+IF(AN76=CONTROLES!$F$54,CONTROLES!$G$54,CONTROLES!$G$55)</f>
        <v>Prevenir</v>
      </c>
      <c r="AP76" s="182">
        <f>+IF(AO76=CONTROLES!$C$56,CONTROLES!$D$56,IF(AO76=CONTROLES!$C$57,CONTROLES!$D$57,CONTROLES!$D$58))</f>
        <v>15</v>
      </c>
      <c r="AQ76" s="182" t="s">
        <v>365</v>
      </c>
      <c r="AR76" s="182">
        <f>+IF(AQ76=CONTROLES!$C$59,CONTROLES!$D$59,CONTROLES!$D$60)</f>
        <v>15</v>
      </c>
      <c r="AS76" s="182" t="s">
        <v>368</v>
      </c>
      <c r="AT76" s="182">
        <f>+IF(AS76=CONTROLES!$C$61,CONTROLES!$D$61,CONTROLES!$D$62)</f>
        <v>15</v>
      </c>
      <c r="AU76" s="182" t="s">
        <v>371</v>
      </c>
      <c r="AV76" s="50">
        <f>+IF(AU76=CONTROLES!$C$63,CONTROLES!$D$63,IF(AU76=CONTROLES!$C$64,CONTROLES!$D$64,CONTROLES!$D$65))</f>
        <v>10</v>
      </c>
      <c r="AW76" s="50">
        <f t="shared" si="53"/>
        <v>100</v>
      </c>
      <c r="AX76" s="50" t="str">
        <f t="shared" si="55"/>
        <v>Fuerte</v>
      </c>
      <c r="AY76" s="253">
        <f>+AG81</f>
        <v>0.24</v>
      </c>
      <c r="AZ76" s="253" t="str">
        <f>+IF(AY76&lt;=FORMULAS!$N$2,FORMULAS!$O$2,IF(AY76&lt;=FORMULAS!$N$3,FORMULAS!$O$3,IF(AY76&lt;=FORMULAS!$N$4,FORMULAS!$O$4,IF(AY76&lt;=FORMULAS!$N$5,FORMULAS!$O$5,FORMULAS!O72))))</f>
        <v>Baja</v>
      </c>
      <c r="BA76" s="253" t="str">
        <f>+IF(T76=FORMULAS!$A$9,AG81,'208-PLA-Ft-78 Mapa Gestión'!N76:N81)</f>
        <v>Leve</v>
      </c>
      <c r="BB76" s="253">
        <f>+IF(T76=FORMULAS!B75,'208-PLA-Ft-78 Mapa Gestión'!AG81,'208-PLA-Ft-78 Mapa Gestión'!O76:O81)</f>
        <v>0.2</v>
      </c>
      <c r="BC76" s="255" t="str">
        <f t="shared" ref="BC76" si="57">CONCATENATE(BA76,AZ76)</f>
        <v>LeveBaja</v>
      </c>
      <c r="BD76" s="256" t="str">
        <f>VLOOKUP(BC76,FORMULAS!$K$17:$L$42,2,0)</f>
        <v>Bajo</v>
      </c>
      <c r="BE76" s="245" t="s">
        <v>163</v>
      </c>
      <c r="BF76" s="184" t="s">
        <v>555</v>
      </c>
      <c r="BG76" s="184" t="s">
        <v>556</v>
      </c>
      <c r="BH76" s="189" t="s">
        <v>326</v>
      </c>
      <c r="BI76" s="198">
        <v>44927</v>
      </c>
      <c r="BJ76" s="198">
        <v>45291</v>
      </c>
      <c r="BK76" s="184" t="s">
        <v>637</v>
      </c>
      <c r="BL76" s="184" t="s">
        <v>638</v>
      </c>
      <c r="BM76" s="190" t="s">
        <v>236</v>
      </c>
      <c r="BN76" s="244" t="s">
        <v>639</v>
      </c>
      <c r="BO76" s="131"/>
      <c r="BP76" s="137"/>
      <c r="BQ76" s="137"/>
      <c r="BR76" s="137"/>
      <c r="BS76" s="137"/>
      <c r="BT76" s="137"/>
      <c r="BU76" s="137"/>
      <c r="BV76" s="137"/>
      <c r="BW76" s="137"/>
      <c r="BX76" s="131"/>
      <c r="BY76" s="137"/>
      <c r="BZ76" s="137"/>
      <c r="CA76" s="137"/>
      <c r="CB76" s="137"/>
      <c r="CC76" s="137"/>
      <c r="CD76" s="137"/>
      <c r="CE76" s="137"/>
      <c r="CF76" s="137"/>
      <c r="CG76" s="131"/>
      <c r="CH76" s="137"/>
      <c r="CI76" s="137"/>
      <c r="CJ76" s="137"/>
      <c r="CK76" s="137"/>
      <c r="CL76" s="137"/>
      <c r="CM76" s="137"/>
      <c r="CN76" s="137"/>
      <c r="CO76" s="137"/>
      <c r="CP76" s="131"/>
      <c r="CQ76" s="137"/>
      <c r="CR76" s="137"/>
      <c r="CS76" s="137"/>
      <c r="CT76" s="137"/>
      <c r="CU76" s="137"/>
      <c r="CV76" s="137"/>
      <c r="CW76" s="137"/>
      <c r="CX76" s="137"/>
      <c r="CY76" s="131"/>
      <c r="CZ76" s="137"/>
      <c r="DA76" s="137"/>
      <c r="DB76" s="137"/>
      <c r="DC76" s="137"/>
      <c r="DD76" s="137"/>
      <c r="DE76" s="137"/>
      <c r="DF76" s="137"/>
      <c r="DG76" s="137"/>
      <c r="DH76" s="131"/>
      <c r="DI76" s="137"/>
      <c r="DJ76" s="137"/>
      <c r="DK76" s="137"/>
      <c r="DL76" s="137"/>
      <c r="DM76" s="137"/>
      <c r="DN76" s="137"/>
      <c r="DO76" s="137"/>
      <c r="DP76" s="137"/>
      <c r="DQ76" s="131"/>
      <c r="DR76" s="137"/>
      <c r="DS76" s="137"/>
      <c r="DT76" s="137"/>
      <c r="DU76" s="137"/>
      <c r="DV76" s="137"/>
      <c r="DW76" s="137"/>
      <c r="DX76" s="137"/>
      <c r="DY76" s="137"/>
      <c r="DZ76" s="131"/>
      <c r="EA76" s="137"/>
      <c r="EB76" s="137"/>
      <c r="EC76" s="137"/>
      <c r="ED76" s="137"/>
      <c r="EE76" s="137"/>
      <c r="EF76" s="137"/>
      <c r="EG76" s="137"/>
      <c r="EH76" s="137"/>
      <c r="EI76" s="131"/>
      <c r="EJ76" s="137"/>
      <c r="EK76" s="137"/>
      <c r="EL76" s="137"/>
      <c r="EM76" s="137"/>
      <c r="EN76" s="137"/>
      <c r="EO76" s="137"/>
      <c r="EP76" s="137"/>
      <c r="EQ76" s="137"/>
      <c r="ER76" s="131"/>
      <c r="ES76" s="137"/>
      <c r="ET76" s="137"/>
      <c r="EU76" s="137"/>
      <c r="EV76" s="137"/>
      <c r="EW76" s="137"/>
      <c r="EX76" s="137"/>
      <c r="EY76" s="137"/>
      <c r="EZ76" s="137"/>
      <c r="FA76" s="131"/>
      <c r="FB76" s="137"/>
      <c r="FC76" s="137"/>
      <c r="FD76" s="137"/>
      <c r="FE76" s="137"/>
      <c r="FF76" s="137"/>
      <c r="FG76" s="137"/>
      <c r="FH76" s="137"/>
      <c r="FI76" s="137"/>
      <c r="FJ76" s="131"/>
      <c r="FK76" s="137"/>
      <c r="FL76" s="137"/>
      <c r="FM76" s="137"/>
      <c r="FN76" s="137"/>
      <c r="FO76" s="137"/>
      <c r="FP76" s="137"/>
      <c r="FQ76" s="137"/>
      <c r="FR76" s="137"/>
      <c r="FS76" s="137"/>
      <c r="FT76" s="131"/>
      <c r="FU76" s="134"/>
      <c r="FV76" s="134"/>
      <c r="FW76" s="134"/>
      <c r="FX76" s="135"/>
      <c r="FY76" s="134"/>
      <c r="FZ76" s="137"/>
      <c r="GA76" s="137"/>
      <c r="GB76" s="134"/>
      <c r="GC76" s="134"/>
      <c r="GD76" s="134"/>
      <c r="GE76" s="134"/>
      <c r="GF76" s="134"/>
      <c r="GG76" s="131"/>
      <c r="GH76" s="134"/>
      <c r="GI76" s="134"/>
      <c r="GJ76" s="134"/>
      <c r="GK76" s="135"/>
      <c r="GL76" s="134"/>
      <c r="GM76" s="137"/>
      <c r="GN76" s="137"/>
      <c r="GO76" s="134"/>
      <c r="GP76" s="134"/>
      <c r="GQ76" s="134"/>
      <c r="GR76" s="134"/>
      <c r="GS76" s="134"/>
      <c r="GT76" s="131"/>
      <c r="GU76" s="134"/>
      <c r="GV76" s="134"/>
      <c r="GW76" s="134"/>
      <c r="GX76" s="135"/>
      <c r="GY76" s="134"/>
      <c r="GZ76" s="137"/>
      <c r="HA76" s="137"/>
      <c r="HB76" s="134"/>
      <c r="HC76" s="134"/>
      <c r="HD76" s="134"/>
      <c r="HE76" s="134"/>
    </row>
    <row r="77" spans="1:213" ht="57" x14ac:dyDescent="0.2">
      <c r="A77" s="274"/>
      <c r="B77" s="277"/>
      <c r="C77" s="280"/>
      <c r="D77" s="280"/>
      <c r="E77" s="277"/>
      <c r="F77" s="289"/>
      <c r="G77" s="289"/>
      <c r="H77" s="290"/>
      <c r="I77" s="277"/>
      <c r="J77" s="282"/>
      <c r="K77" s="259"/>
      <c r="L77" s="262"/>
      <c r="M77" s="265"/>
      <c r="N77" s="259"/>
      <c r="O77" s="268"/>
      <c r="P77" s="268"/>
      <c r="Q77" s="271"/>
      <c r="R77" s="173"/>
      <c r="S77" s="174"/>
      <c r="T77" s="203">
        <f>VLOOKUP(U77,FORMULAS!$A$15:$B$18,2,0)</f>
        <v>0</v>
      </c>
      <c r="U77" s="54" t="s">
        <v>157</v>
      </c>
      <c r="V77" s="55">
        <f>+IF(U77='Tabla Valoración controles'!$D$4,'Tabla Valoración controles'!$F$4,IF('208-PLA-Ft-78 Mapa Gestión'!U77='Tabla Valoración controles'!$D$5,'Tabla Valoración controles'!$F$5,IF(U77=FORMULAS!$A$10,0,'Tabla Valoración controles'!$F$6)))</f>
        <v>0</v>
      </c>
      <c r="W77" s="54"/>
      <c r="X77" s="56">
        <f>+IF(W77='Tabla Valoración controles'!$D$7,'Tabla Valoración controles'!$F$7,IF(U77=FORMULAS!$A$10,0,'Tabla Valoración controles'!$F$8))</f>
        <v>0</v>
      </c>
      <c r="Y77" s="54"/>
      <c r="Z77" s="55">
        <f>+IF(Y77='Tabla Valoración controles'!$D$9,'Tabla Valoración controles'!$F$9,IF(U77=FORMULAS!$A$10,0,'Tabla Valoración controles'!$F$10))</f>
        <v>0</v>
      </c>
      <c r="AA77" s="54"/>
      <c r="AB77" s="55">
        <f>+IF(AA77='Tabla Valoración controles'!$D$9,'Tabla Valoración controles'!$F$9,IF(W77=FORMULAS!$A$10,0,'Tabla Valoración controles'!$F$10))</f>
        <v>0</v>
      </c>
      <c r="AC77" s="54"/>
      <c r="AD77" s="55">
        <f>+IF(AC77='Tabla Valoración controles'!$D$13,'Tabla Valoración controles'!$F$13,'Tabla Valoración controles'!$F$14)</f>
        <v>0</v>
      </c>
      <c r="AE77" s="99">
        <f t="shared" si="52"/>
        <v>0</v>
      </c>
      <c r="AF77" s="99">
        <f t="shared" ref="AF77" si="58">+AE77*AG76</f>
        <v>0</v>
      </c>
      <c r="AG77" s="99">
        <f t="shared" ref="AG77" si="59">+AG76-AF77</f>
        <v>0.24</v>
      </c>
      <c r="AH77" s="54"/>
      <c r="AI77" s="50">
        <f>+IF(AH77=CONTROLES!$C$50,CONTROLES!$D$50,CONTROLES!$D$51)</f>
        <v>0</v>
      </c>
      <c r="AJ77" s="182"/>
      <c r="AK77" s="182">
        <f>+IF(AJ77=CONTROLES!$C$52,CONTROLES!$D$52,CONTROLES!$D$53)</f>
        <v>0</v>
      </c>
      <c r="AL77" s="182"/>
      <c r="AM77" s="182">
        <f>+IF(AL77=CONTROLES!$C$54,CONTROLES!$D$54,CONTROLES!$D$55)</f>
        <v>0</v>
      </c>
      <c r="AN77" s="183" t="str">
        <f t="shared" si="54"/>
        <v>Tipo Control</v>
      </c>
      <c r="AO77" s="183" t="str">
        <f>+IF(AN77=CONTROLES!$F$54,CONTROLES!$G$54,CONTROLES!$G$55)</f>
        <v>Detectar</v>
      </c>
      <c r="AP77" s="182">
        <f>+IF(AO77=CONTROLES!$C$56,CONTROLES!$D$56,IF(AO77=CONTROLES!$C$57,CONTROLES!$D$57,CONTROLES!$D$58))</f>
        <v>10</v>
      </c>
      <c r="AQ77" s="182"/>
      <c r="AR77" s="182">
        <f>+IF(AQ77=CONTROLES!$C$59,CONTROLES!$D$59,CONTROLES!$D$60)</f>
        <v>0</v>
      </c>
      <c r="AS77" s="182"/>
      <c r="AT77" s="182">
        <f>+IF(AS77=CONTROLES!$C$61,CONTROLES!$D$61,CONTROLES!$D$62)</f>
        <v>0</v>
      </c>
      <c r="AU77" s="182"/>
      <c r="AV77" s="50">
        <f>+IF(AU77=CONTROLES!$C$63,CONTROLES!$D$63,IF(AU77=CONTROLES!$C$64,CONTROLES!$D$64,CONTROLES!$D$65))</f>
        <v>0</v>
      </c>
      <c r="AW77" s="50">
        <f t="shared" si="53"/>
        <v>10</v>
      </c>
      <c r="AX77" s="50" t="str">
        <f t="shared" si="55"/>
        <v>Débil</v>
      </c>
      <c r="AY77" s="254"/>
      <c r="AZ77" s="254"/>
      <c r="BA77" s="254"/>
      <c r="BB77" s="254"/>
      <c r="BC77" s="255"/>
      <c r="BD77" s="257"/>
      <c r="BE77" s="246"/>
      <c r="BF77" s="137"/>
      <c r="BG77" s="137"/>
      <c r="BH77" s="189"/>
      <c r="BI77" s="137"/>
      <c r="BJ77" s="137"/>
      <c r="BK77" s="137"/>
      <c r="BL77" s="137"/>
      <c r="BM77" s="190" t="s">
        <v>234</v>
      </c>
      <c r="BN77" s="244"/>
      <c r="BO77" s="131"/>
      <c r="BP77" s="137"/>
      <c r="BQ77" s="137"/>
      <c r="BR77" s="137"/>
      <c r="BS77" s="137"/>
      <c r="BT77" s="137"/>
      <c r="BU77" s="137"/>
      <c r="BV77" s="137"/>
      <c r="BW77" s="137"/>
      <c r="BX77" s="131"/>
      <c r="BY77" s="137"/>
      <c r="BZ77" s="137"/>
      <c r="CA77" s="137"/>
      <c r="CB77" s="137"/>
      <c r="CC77" s="137"/>
      <c r="CD77" s="137"/>
      <c r="CE77" s="137"/>
      <c r="CF77" s="137"/>
      <c r="CG77" s="131"/>
      <c r="CH77" s="137"/>
      <c r="CI77" s="137"/>
      <c r="CJ77" s="137"/>
      <c r="CK77" s="137"/>
      <c r="CL77" s="137"/>
      <c r="CM77" s="137"/>
      <c r="CN77" s="137"/>
      <c r="CO77" s="137"/>
      <c r="CP77" s="131"/>
      <c r="CQ77" s="137"/>
      <c r="CR77" s="137"/>
      <c r="CS77" s="137"/>
      <c r="CT77" s="137"/>
      <c r="CU77" s="137"/>
      <c r="CV77" s="137"/>
      <c r="CW77" s="137"/>
      <c r="CX77" s="137"/>
      <c r="CY77" s="131"/>
      <c r="CZ77" s="137"/>
      <c r="DA77" s="137"/>
      <c r="DB77" s="137"/>
      <c r="DC77" s="137"/>
      <c r="DD77" s="137"/>
      <c r="DE77" s="137"/>
      <c r="DF77" s="137"/>
      <c r="DG77" s="137"/>
      <c r="DH77" s="131"/>
      <c r="DI77" s="137"/>
      <c r="DJ77" s="137"/>
      <c r="DK77" s="137"/>
      <c r="DL77" s="137"/>
      <c r="DM77" s="137"/>
      <c r="DN77" s="137"/>
      <c r="DO77" s="137"/>
      <c r="DP77" s="137"/>
      <c r="DQ77" s="131"/>
      <c r="DR77" s="137"/>
      <c r="DS77" s="137"/>
      <c r="DT77" s="137"/>
      <c r="DU77" s="137"/>
      <c r="DV77" s="137"/>
      <c r="DW77" s="137"/>
      <c r="DX77" s="137"/>
      <c r="DY77" s="137"/>
      <c r="DZ77" s="131"/>
      <c r="EA77" s="137"/>
      <c r="EB77" s="137"/>
      <c r="EC77" s="137"/>
      <c r="ED77" s="137"/>
      <c r="EE77" s="137"/>
      <c r="EF77" s="137"/>
      <c r="EG77" s="137"/>
      <c r="EH77" s="137"/>
      <c r="EI77" s="131"/>
      <c r="EJ77" s="137"/>
      <c r="EK77" s="137"/>
      <c r="EL77" s="137"/>
      <c r="EM77" s="137"/>
      <c r="EN77" s="137"/>
      <c r="EO77" s="137"/>
      <c r="EP77" s="137"/>
      <c r="EQ77" s="137"/>
      <c r="ER77" s="131"/>
      <c r="ES77" s="137"/>
      <c r="ET77" s="137"/>
      <c r="EU77" s="137"/>
      <c r="EV77" s="137"/>
      <c r="EW77" s="137"/>
      <c r="EX77" s="137"/>
      <c r="EY77" s="137"/>
      <c r="EZ77" s="137"/>
      <c r="FA77" s="131"/>
      <c r="FB77" s="137"/>
      <c r="FC77" s="137"/>
      <c r="FD77" s="137"/>
      <c r="FE77" s="137"/>
      <c r="FF77" s="137"/>
      <c r="FG77" s="137"/>
      <c r="FH77" s="137"/>
      <c r="FI77" s="137"/>
      <c r="FJ77" s="131"/>
      <c r="FK77" s="137"/>
      <c r="FL77" s="137"/>
      <c r="FM77" s="137"/>
      <c r="FN77" s="137"/>
      <c r="FO77" s="137"/>
      <c r="FP77" s="137"/>
      <c r="FQ77" s="137"/>
      <c r="FR77" s="137"/>
      <c r="FS77" s="137"/>
      <c r="FT77" s="131"/>
      <c r="FU77" s="134"/>
      <c r="FV77" s="134"/>
      <c r="FW77" s="134"/>
      <c r="FX77" s="135"/>
      <c r="FY77" s="134"/>
      <c r="FZ77" s="137"/>
      <c r="GA77" s="137"/>
      <c r="GB77" s="134"/>
      <c r="GC77" s="134"/>
      <c r="GD77" s="134"/>
      <c r="GE77" s="134"/>
      <c r="GF77" s="134"/>
      <c r="GG77" s="131"/>
      <c r="GH77" s="134"/>
      <c r="GI77" s="134"/>
      <c r="GJ77" s="134"/>
      <c r="GK77" s="135"/>
      <c r="GL77" s="134"/>
      <c r="GM77" s="137"/>
      <c r="GN77" s="137"/>
      <c r="GO77" s="134"/>
      <c r="GP77" s="134"/>
      <c r="GQ77" s="134"/>
      <c r="GR77" s="134"/>
      <c r="GS77" s="134"/>
      <c r="GT77" s="131"/>
      <c r="GU77" s="134"/>
      <c r="GV77" s="134"/>
      <c r="GW77" s="134"/>
      <c r="GX77" s="135"/>
      <c r="GY77" s="134"/>
      <c r="GZ77" s="137"/>
      <c r="HA77" s="137"/>
      <c r="HB77" s="134"/>
      <c r="HC77" s="134"/>
      <c r="HD77" s="134"/>
      <c r="HE77" s="134"/>
    </row>
    <row r="78" spans="1:213" ht="57" x14ac:dyDescent="0.2">
      <c r="A78" s="274"/>
      <c r="B78" s="277"/>
      <c r="C78" s="280"/>
      <c r="D78" s="280"/>
      <c r="E78" s="277"/>
      <c r="F78" s="289"/>
      <c r="G78" s="289"/>
      <c r="H78" s="290"/>
      <c r="I78" s="277"/>
      <c r="J78" s="282"/>
      <c r="K78" s="259"/>
      <c r="L78" s="262"/>
      <c r="M78" s="265"/>
      <c r="N78" s="259"/>
      <c r="O78" s="268"/>
      <c r="P78" s="268"/>
      <c r="Q78" s="271"/>
      <c r="R78" s="173"/>
      <c r="S78" s="174"/>
      <c r="T78" s="203">
        <f>VLOOKUP(U78,FORMULAS!$A$15:$B$18,2,0)</f>
        <v>0</v>
      </c>
      <c r="U78" s="54" t="s">
        <v>157</v>
      </c>
      <c r="V78" s="55">
        <f>+IF(U78='Tabla Valoración controles'!$D$4,'Tabla Valoración controles'!$F$4,IF('208-PLA-Ft-78 Mapa Gestión'!U78='Tabla Valoración controles'!$D$5,'Tabla Valoración controles'!$F$5,IF(U78=FORMULAS!$A$10,0,'Tabla Valoración controles'!$F$6)))</f>
        <v>0</v>
      </c>
      <c r="W78" s="54"/>
      <c r="X78" s="56">
        <f>+IF(W78='Tabla Valoración controles'!$D$7,'Tabla Valoración controles'!$F$7,IF(U78=FORMULAS!$A$10,0,'Tabla Valoración controles'!$F$8))</f>
        <v>0</v>
      </c>
      <c r="Y78" s="54"/>
      <c r="Z78" s="55">
        <f>+IF(Y78='Tabla Valoración controles'!$D$9,'Tabla Valoración controles'!$F$9,IF(U78=FORMULAS!$A$10,0,'Tabla Valoración controles'!$F$10))</f>
        <v>0</v>
      </c>
      <c r="AA78" s="54"/>
      <c r="AB78" s="55">
        <f>+IF(AA78='Tabla Valoración controles'!$D$9,'Tabla Valoración controles'!$F$9,IF(W78=FORMULAS!$A$10,0,'Tabla Valoración controles'!$F$10))</f>
        <v>0</v>
      </c>
      <c r="AC78" s="54"/>
      <c r="AD78" s="55">
        <f>+IF(AC78='Tabla Valoración controles'!$D$13,'Tabla Valoración controles'!$F$13,'Tabla Valoración controles'!$F$14)</f>
        <v>0</v>
      </c>
      <c r="AE78" s="99">
        <f t="shared" si="52"/>
        <v>0</v>
      </c>
      <c r="AF78" s="99">
        <f t="shared" ref="AF78:AF81" si="60">+AF77*AE78</f>
        <v>0</v>
      </c>
      <c r="AG78" s="99">
        <f t="shared" si="15"/>
        <v>0.24</v>
      </c>
      <c r="AH78" s="54"/>
      <c r="AI78" s="50">
        <f>+IF(AH78=CONTROLES!$C$50,CONTROLES!$D$50,CONTROLES!$D$51)</f>
        <v>0</v>
      </c>
      <c r="AJ78" s="182"/>
      <c r="AK78" s="182">
        <f>+IF(AJ78=CONTROLES!$C$52,CONTROLES!$D$52,CONTROLES!$D$53)</f>
        <v>0</v>
      </c>
      <c r="AL78" s="182"/>
      <c r="AM78" s="182">
        <f>+IF(AL78=CONTROLES!$C$54,CONTROLES!$D$54,CONTROLES!$D$55)</f>
        <v>0</v>
      </c>
      <c r="AN78" s="183" t="str">
        <f t="shared" si="54"/>
        <v>Tipo Control</v>
      </c>
      <c r="AO78" s="183" t="str">
        <f>+IF(AN78=CONTROLES!$F$54,CONTROLES!$G$54,CONTROLES!$G$55)</f>
        <v>Detectar</v>
      </c>
      <c r="AP78" s="182">
        <f>+IF(AO78=CONTROLES!$C$56,CONTROLES!$D$56,IF(AO78=CONTROLES!$C$57,CONTROLES!$D$57,CONTROLES!$D$58))</f>
        <v>10</v>
      </c>
      <c r="AQ78" s="182"/>
      <c r="AR78" s="182">
        <f>+IF(AQ78=CONTROLES!$C$59,CONTROLES!$D$59,CONTROLES!$D$60)</f>
        <v>0</v>
      </c>
      <c r="AS78" s="182"/>
      <c r="AT78" s="182">
        <f>+IF(AS78=CONTROLES!$C$61,CONTROLES!$D$61,CONTROLES!$D$62)</f>
        <v>0</v>
      </c>
      <c r="AU78" s="182"/>
      <c r="AV78" s="50">
        <f>+IF(AU78=CONTROLES!$C$63,CONTROLES!$D$63,IF(AU78=CONTROLES!$C$64,CONTROLES!$D$64,CONTROLES!$D$65))</f>
        <v>0</v>
      </c>
      <c r="AW78" s="50">
        <f t="shared" si="53"/>
        <v>10</v>
      </c>
      <c r="AX78" s="50" t="str">
        <f t="shared" si="55"/>
        <v>Débil</v>
      </c>
      <c r="AY78" s="254"/>
      <c r="AZ78" s="254"/>
      <c r="BA78" s="254"/>
      <c r="BB78" s="254"/>
      <c r="BC78" s="255"/>
      <c r="BD78" s="257"/>
      <c r="BE78" s="246"/>
      <c r="BF78" s="137"/>
      <c r="BG78" s="137"/>
      <c r="BH78" s="189"/>
      <c r="BI78" s="137"/>
      <c r="BJ78" s="137"/>
      <c r="BK78" s="137"/>
      <c r="BL78" s="137"/>
      <c r="BM78" s="190" t="s">
        <v>234</v>
      </c>
      <c r="BN78" s="244"/>
      <c r="BO78" s="131"/>
      <c r="BP78" s="137"/>
      <c r="BQ78" s="137"/>
      <c r="BR78" s="137"/>
      <c r="BS78" s="137"/>
      <c r="BT78" s="137"/>
      <c r="BU78" s="137"/>
      <c r="BV78" s="137"/>
      <c r="BW78" s="137"/>
      <c r="BX78" s="131"/>
      <c r="BY78" s="137"/>
      <c r="BZ78" s="137"/>
      <c r="CA78" s="137"/>
      <c r="CB78" s="137"/>
      <c r="CC78" s="137"/>
      <c r="CD78" s="137"/>
      <c r="CE78" s="137"/>
      <c r="CF78" s="137"/>
      <c r="CG78" s="131"/>
      <c r="CH78" s="137"/>
      <c r="CI78" s="137"/>
      <c r="CJ78" s="137"/>
      <c r="CK78" s="137"/>
      <c r="CL78" s="137"/>
      <c r="CM78" s="137"/>
      <c r="CN78" s="137"/>
      <c r="CO78" s="137"/>
      <c r="CP78" s="131"/>
      <c r="CQ78" s="137"/>
      <c r="CR78" s="137"/>
      <c r="CS78" s="137"/>
      <c r="CT78" s="137"/>
      <c r="CU78" s="137"/>
      <c r="CV78" s="137"/>
      <c r="CW78" s="137"/>
      <c r="CX78" s="137"/>
      <c r="CY78" s="131"/>
      <c r="CZ78" s="137"/>
      <c r="DA78" s="137"/>
      <c r="DB78" s="137"/>
      <c r="DC78" s="137"/>
      <c r="DD78" s="137"/>
      <c r="DE78" s="137"/>
      <c r="DF78" s="137"/>
      <c r="DG78" s="137"/>
      <c r="DH78" s="131"/>
      <c r="DI78" s="137"/>
      <c r="DJ78" s="137"/>
      <c r="DK78" s="137"/>
      <c r="DL78" s="137"/>
      <c r="DM78" s="137"/>
      <c r="DN78" s="137"/>
      <c r="DO78" s="137"/>
      <c r="DP78" s="137"/>
      <c r="DQ78" s="131"/>
      <c r="DR78" s="137"/>
      <c r="DS78" s="137"/>
      <c r="DT78" s="137"/>
      <c r="DU78" s="137"/>
      <c r="DV78" s="137"/>
      <c r="DW78" s="137"/>
      <c r="DX78" s="137"/>
      <c r="DY78" s="137"/>
      <c r="DZ78" s="131"/>
      <c r="EA78" s="137"/>
      <c r="EB78" s="137"/>
      <c r="EC78" s="137"/>
      <c r="ED78" s="137"/>
      <c r="EE78" s="137"/>
      <c r="EF78" s="137"/>
      <c r="EG78" s="137"/>
      <c r="EH78" s="137"/>
      <c r="EI78" s="131"/>
      <c r="EJ78" s="137"/>
      <c r="EK78" s="137"/>
      <c r="EL78" s="137"/>
      <c r="EM78" s="137"/>
      <c r="EN78" s="137"/>
      <c r="EO78" s="137"/>
      <c r="EP78" s="137"/>
      <c r="EQ78" s="137"/>
      <c r="ER78" s="131"/>
      <c r="ES78" s="137"/>
      <c r="ET78" s="137"/>
      <c r="EU78" s="137"/>
      <c r="EV78" s="137"/>
      <c r="EW78" s="137"/>
      <c r="EX78" s="137"/>
      <c r="EY78" s="137"/>
      <c r="EZ78" s="137"/>
      <c r="FA78" s="131"/>
      <c r="FB78" s="137"/>
      <c r="FC78" s="137"/>
      <c r="FD78" s="137"/>
      <c r="FE78" s="137"/>
      <c r="FF78" s="137"/>
      <c r="FG78" s="137"/>
      <c r="FH78" s="137"/>
      <c r="FI78" s="137"/>
      <c r="FJ78" s="131"/>
      <c r="FK78" s="137"/>
      <c r="FL78" s="137"/>
      <c r="FM78" s="137"/>
      <c r="FN78" s="137"/>
      <c r="FO78" s="137"/>
      <c r="FP78" s="137"/>
      <c r="FQ78" s="137"/>
      <c r="FR78" s="137"/>
      <c r="FS78" s="137"/>
      <c r="FT78" s="131"/>
      <c r="FU78" s="134"/>
      <c r="FV78" s="134"/>
      <c r="FW78" s="134"/>
      <c r="FX78" s="135"/>
      <c r="FY78" s="134"/>
      <c r="FZ78" s="137"/>
      <c r="GA78" s="137"/>
      <c r="GB78" s="134"/>
      <c r="GC78" s="134"/>
      <c r="GD78" s="134"/>
      <c r="GE78" s="134"/>
      <c r="GF78" s="134"/>
      <c r="GG78" s="131"/>
      <c r="GH78" s="134"/>
      <c r="GI78" s="134"/>
      <c r="GJ78" s="134"/>
      <c r="GK78" s="135"/>
      <c r="GL78" s="134"/>
      <c r="GM78" s="137"/>
      <c r="GN78" s="137"/>
      <c r="GO78" s="134"/>
      <c r="GP78" s="134"/>
      <c r="GQ78" s="134"/>
      <c r="GR78" s="134"/>
      <c r="GS78" s="134"/>
      <c r="GT78" s="131"/>
      <c r="GU78" s="134"/>
      <c r="GV78" s="134"/>
      <c r="GW78" s="134"/>
      <c r="GX78" s="135"/>
      <c r="GY78" s="134"/>
      <c r="GZ78" s="137"/>
      <c r="HA78" s="137"/>
      <c r="HB78" s="134"/>
      <c r="HC78" s="134"/>
      <c r="HD78" s="134"/>
      <c r="HE78" s="134"/>
    </row>
    <row r="79" spans="1:213" ht="57" x14ac:dyDescent="0.2">
      <c r="A79" s="274"/>
      <c r="B79" s="277"/>
      <c r="C79" s="280"/>
      <c r="D79" s="280"/>
      <c r="E79" s="277"/>
      <c r="F79" s="289"/>
      <c r="G79" s="289"/>
      <c r="H79" s="290"/>
      <c r="I79" s="277"/>
      <c r="J79" s="282"/>
      <c r="K79" s="259"/>
      <c r="L79" s="262"/>
      <c r="M79" s="265"/>
      <c r="N79" s="259"/>
      <c r="O79" s="268"/>
      <c r="P79" s="268"/>
      <c r="Q79" s="271"/>
      <c r="R79" s="173"/>
      <c r="S79" s="174"/>
      <c r="T79" s="203">
        <f>VLOOKUP(U79,FORMULAS!$A$15:$B$18,2,0)</f>
        <v>0</v>
      </c>
      <c r="U79" s="54" t="s">
        <v>157</v>
      </c>
      <c r="V79" s="55">
        <f>+IF(U79='Tabla Valoración controles'!$D$4,'Tabla Valoración controles'!$F$4,IF('208-PLA-Ft-78 Mapa Gestión'!U79='Tabla Valoración controles'!$D$5,'Tabla Valoración controles'!$F$5,IF(U79=FORMULAS!$A$10,0,'Tabla Valoración controles'!$F$6)))</f>
        <v>0</v>
      </c>
      <c r="W79" s="54"/>
      <c r="X79" s="56">
        <f>+IF(W79='Tabla Valoración controles'!$D$7,'Tabla Valoración controles'!$F$7,IF(U79=FORMULAS!$A$10,0,'Tabla Valoración controles'!$F$8))</f>
        <v>0</v>
      </c>
      <c r="Y79" s="54"/>
      <c r="Z79" s="55">
        <f>+IF(Y79='Tabla Valoración controles'!$D$9,'Tabla Valoración controles'!$F$9,IF(U79=FORMULAS!$A$10,0,'Tabla Valoración controles'!$F$10))</f>
        <v>0</v>
      </c>
      <c r="AA79" s="54"/>
      <c r="AB79" s="55">
        <f>+IF(AA79='Tabla Valoración controles'!$D$9,'Tabla Valoración controles'!$F$9,IF(W79=FORMULAS!$A$10,0,'Tabla Valoración controles'!$F$10))</f>
        <v>0</v>
      </c>
      <c r="AC79" s="54"/>
      <c r="AD79" s="55">
        <f>+IF(AC79='Tabla Valoración controles'!$D$13,'Tabla Valoración controles'!$F$13,'Tabla Valoración controles'!$F$14)</f>
        <v>0</v>
      </c>
      <c r="AE79" s="99">
        <f t="shared" si="52"/>
        <v>0</v>
      </c>
      <c r="AF79" s="99">
        <f t="shared" si="60"/>
        <v>0</v>
      </c>
      <c r="AG79" s="99">
        <f t="shared" si="15"/>
        <v>0.24</v>
      </c>
      <c r="AH79" s="54"/>
      <c r="AI79" s="50">
        <f>+IF(AH79=CONTROLES!$C$50,CONTROLES!$D$50,CONTROLES!$D$51)</f>
        <v>0</v>
      </c>
      <c r="AJ79" s="182"/>
      <c r="AK79" s="182">
        <f>+IF(AJ79=CONTROLES!$C$52,CONTROLES!$D$52,CONTROLES!$D$53)</f>
        <v>0</v>
      </c>
      <c r="AL79" s="182"/>
      <c r="AM79" s="182">
        <f>+IF(AL79=CONTROLES!$C$54,CONTROLES!$D$54,CONTROLES!$D$55)</f>
        <v>0</v>
      </c>
      <c r="AN79" s="183" t="str">
        <f t="shared" si="54"/>
        <v>Tipo Control</v>
      </c>
      <c r="AO79" s="183" t="str">
        <f>+IF(AN79=CONTROLES!$F$54,CONTROLES!$G$54,CONTROLES!$G$55)</f>
        <v>Detectar</v>
      </c>
      <c r="AP79" s="182">
        <f>+IF(AO79=CONTROLES!$C$56,CONTROLES!$D$56,IF(AO79=CONTROLES!$C$57,CONTROLES!$D$57,CONTROLES!$D$58))</f>
        <v>10</v>
      </c>
      <c r="AQ79" s="182"/>
      <c r="AR79" s="182">
        <f>+IF(AQ79=CONTROLES!$C$59,CONTROLES!$D$59,CONTROLES!$D$60)</f>
        <v>0</v>
      </c>
      <c r="AS79" s="182"/>
      <c r="AT79" s="182">
        <f>+IF(AS79=CONTROLES!$C$61,CONTROLES!$D$61,CONTROLES!$D$62)</f>
        <v>0</v>
      </c>
      <c r="AU79" s="182"/>
      <c r="AV79" s="50">
        <f>+IF(AU79=CONTROLES!$C$63,CONTROLES!$D$63,IF(AU79=CONTROLES!$C$64,CONTROLES!$D$64,CONTROLES!$D$65))</f>
        <v>0</v>
      </c>
      <c r="AW79" s="50">
        <f t="shared" si="53"/>
        <v>10</v>
      </c>
      <c r="AX79" s="50" t="str">
        <f t="shared" si="55"/>
        <v>Débil</v>
      </c>
      <c r="AY79" s="254"/>
      <c r="AZ79" s="254"/>
      <c r="BA79" s="254"/>
      <c r="BB79" s="254"/>
      <c r="BC79" s="255"/>
      <c r="BD79" s="257"/>
      <c r="BE79" s="246"/>
      <c r="BF79" s="137"/>
      <c r="BG79" s="137"/>
      <c r="BH79" s="189"/>
      <c r="BI79" s="137"/>
      <c r="BJ79" s="137"/>
      <c r="BK79" s="137"/>
      <c r="BL79" s="137"/>
      <c r="BM79" s="190" t="s">
        <v>234</v>
      </c>
      <c r="BN79" s="244"/>
      <c r="BO79" s="131"/>
      <c r="BP79" s="137"/>
      <c r="BQ79" s="137"/>
      <c r="BR79" s="137"/>
      <c r="BS79" s="137"/>
      <c r="BT79" s="137"/>
      <c r="BU79" s="137"/>
      <c r="BV79" s="137"/>
      <c r="BW79" s="137"/>
      <c r="BX79" s="131"/>
      <c r="BY79" s="137"/>
      <c r="BZ79" s="137"/>
      <c r="CA79" s="137"/>
      <c r="CB79" s="137"/>
      <c r="CC79" s="137"/>
      <c r="CD79" s="137"/>
      <c r="CE79" s="137"/>
      <c r="CF79" s="137"/>
      <c r="CG79" s="131"/>
      <c r="CH79" s="137"/>
      <c r="CI79" s="137"/>
      <c r="CJ79" s="137"/>
      <c r="CK79" s="137"/>
      <c r="CL79" s="137"/>
      <c r="CM79" s="137"/>
      <c r="CN79" s="137"/>
      <c r="CO79" s="137"/>
      <c r="CP79" s="131"/>
      <c r="CQ79" s="137"/>
      <c r="CR79" s="137"/>
      <c r="CS79" s="137"/>
      <c r="CT79" s="137"/>
      <c r="CU79" s="137"/>
      <c r="CV79" s="137"/>
      <c r="CW79" s="137"/>
      <c r="CX79" s="137"/>
      <c r="CY79" s="131"/>
      <c r="CZ79" s="137"/>
      <c r="DA79" s="137"/>
      <c r="DB79" s="137"/>
      <c r="DC79" s="137"/>
      <c r="DD79" s="137"/>
      <c r="DE79" s="137"/>
      <c r="DF79" s="137"/>
      <c r="DG79" s="137"/>
      <c r="DH79" s="131"/>
      <c r="DI79" s="137"/>
      <c r="DJ79" s="137"/>
      <c r="DK79" s="137"/>
      <c r="DL79" s="137"/>
      <c r="DM79" s="137"/>
      <c r="DN79" s="137"/>
      <c r="DO79" s="137"/>
      <c r="DP79" s="137"/>
      <c r="DQ79" s="131"/>
      <c r="DR79" s="137"/>
      <c r="DS79" s="137"/>
      <c r="DT79" s="137"/>
      <c r="DU79" s="137"/>
      <c r="DV79" s="137"/>
      <c r="DW79" s="137"/>
      <c r="DX79" s="137"/>
      <c r="DY79" s="137"/>
      <c r="DZ79" s="131"/>
      <c r="EA79" s="137"/>
      <c r="EB79" s="137"/>
      <c r="EC79" s="137"/>
      <c r="ED79" s="137"/>
      <c r="EE79" s="137"/>
      <c r="EF79" s="137"/>
      <c r="EG79" s="137"/>
      <c r="EH79" s="137"/>
      <c r="EI79" s="131"/>
      <c r="EJ79" s="137"/>
      <c r="EK79" s="137"/>
      <c r="EL79" s="137"/>
      <c r="EM79" s="137"/>
      <c r="EN79" s="137"/>
      <c r="EO79" s="137"/>
      <c r="EP79" s="137"/>
      <c r="EQ79" s="137"/>
      <c r="ER79" s="131"/>
      <c r="ES79" s="137"/>
      <c r="ET79" s="137"/>
      <c r="EU79" s="137"/>
      <c r="EV79" s="137"/>
      <c r="EW79" s="137"/>
      <c r="EX79" s="137"/>
      <c r="EY79" s="137"/>
      <c r="EZ79" s="137"/>
      <c r="FA79" s="131"/>
      <c r="FB79" s="137"/>
      <c r="FC79" s="137"/>
      <c r="FD79" s="137"/>
      <c r="FE79" s="137"/>
      <c r="FF79" s="137"/>
      <c r="FG79" s="137"/>
      <c r="FH79" s="137"/>
      <c r="FI79" s="137"/>
      <c r="FJ79" s="131"/>
      <c r="FK79" s="137"/>
      <c r="FL79" s="137"/>
      <c r="FM79" s="137"/>
      <c r="FN79" s="137"/>
      <c r="FO79" s="137"/>
      <c r="FP79" s="137"/>
      <c r="FQ79" s="137"/>
      <c r="FR79" s="137"/>
      <c r="FS79" s="137"/>
      <c r="FT79" s="131"/>
      <c r="FU79" s="134"/>
      <c r="FV79" s="134"/>
      <c r="FW79" s="134"/>
      <c r="FX79" s="135"/>
      <c r="FY79" s="134"/>
      <c r="FZ79" s="137"/>
      <c r="GA79" s="137"/>
      <c r="GB79" s="134"/>
      <c r="GC79" s="134"/>
      <c r="GD79" s="134"/>
      <c r="GE79" s="134"/>
      <c r="GF79" s="134"/>
      <c r="GG79" s="131"/>
      <c r="GH79" s="134"/>
      <c r="GI79" s="134"/>
      <c r="GJ79" s="134"/>
      <c r="GK79" s="135"/>
      <c r="GL79" s="134"/>
      <c r="GM79" s="137"/>
      <c r="GN79" s="137"/>
      <c r="GO79" s="134"/>
      <c r="GP79" s="134"/>
      <c r="GQ79" s="134"/>
      <c r="GR79" s="134"/>
      <c r="GS79" s="134"/>
      <c r="GT79" s="131"/>
      <c r="GU79" s="134"/>
      <c r="GV79" s="134"/>
      <c r="GW79" s="134"/>
      <c r="GX79" s="135"/>
      <c r="GY79" s="134"/>
      <c r="GZ79" s="137"/>
      <c r="HA79" s="137"/>
      <c r="HB79" s="134"/>
      <c r="HC79" s="134"/>
      <c r="HD79" s="134"/>
      <c r="HE79" s="134"/>
    </row>
    <row r="80" spans="1:213" ht="57" x14ac:dyDescent="0.2">
      <c r="A80" s="274"/>
      <c r="B80" s="277"/>
      <c r="C80" s="280"/>
      <c r="D80" s="280"/>
      <c r="E80" s="277"/>
      <c r="F80" s="289"/>
      <c r="G80" s="289"/>
      <c r="H80" s="290"/>
      <c r="I80" s="277"/>
      <c r="J80" s="282"/>
      <c r="K80" s="259"/>
      <c r="L80" s="262"/>
      <c r="M80" s="265"/>
      <c r="N80" s="259"/>
      <c r="O80" s="268"/>
      <c r="P80" s="268"/>
      <c r="Q80" s="271"/>
      <c r="R80" s="173"/>
      <c r="S80" s="174"/>
      <c r="T80" s="203">
        <f>VLOOKUP(U80,FORMULAS!$A$15:$B$18,2,0)</f>
        <v>0</v>
      </c>
      <c r="U80" s="54" t="s">
        <v>157</v>
      </c>
      <c r="V80" s="55">
        <f>+IF(U80='Tabla Valoración controles'!$D$4,'Tabla Valoración controles'!$F$4,IF('208-PLA-Ft-78 Mapa Gestión'!U80='Tabla Valoración controles'!$D$5,'Tabla Valoración controles'!$F$5,IF(U80=FORMULAS!$A$10,0,'Tabla Valoración controles'!$F$6)))</f>
        <v>0</v>
      </c>
      <c r="W80" s="54"/>
      <c r="X80" s="56">
        <f>+IF(W80='Tabla Valoración controles'!$D$7,'Tabla Valoración controles'!$F$7,IF(U80=FORMULAS!$A$10,0,'Tabla Valoración controles'!$F$8))</f>
        <v>0</v>
      </c>
      <c r="Y80" s="54"/>
      <c r="Z80" s="55">
        <f>+IF(Y80='Tabla Valoración controles'!$D$9,'Tabla Valoración controles'!$F$9,IF(U80=FORMULAS!$A$10,0,'Tabla Valoración controles'!$F$10))</f>
        <v>0</v>
      </c>
      <c r="AA80" s="54"/>
      <c r="AB80" s="55">
        <f>+IF(AA80='Tabla Valoración controles'!$D$9,'Tabla Valoración controles'!$F$9,IF(W80=FORMULAS!$A$10,0,'Tabla Valoración controles'!$F$10))</f>
        <v>0</v>
      </c>
      <c r="AC80" s="54"/>
      <c r="AD80" s="55">
        <f>+IF(AC80='Tabla Valoración controles'!$D$13,'Tabla Valoración controles'!$F$13,'Tabla Valoración controles'!$F$14)</f>
        <v>0</v>
      </c>
      <c r="AE80" s="99">
        <f t="shared" si="52"/>
        <v>0</v>
      </c>
      <c r="AF80" s="99">
        <f t="shared" si="60"/>
        <v>0</v>
      </c>
      <c r="AG80" s="99">
        <f t="shared" si="15"/>
        <v>0.24</v>
      </c>
      <c r="AH80" s="54"/>
      <c r="AI80" s="50">
        <f>+IF(AH80=CONTROLES!$C$50,CONTROLES!$D$50,CONTROLES!$D$51)</f>
        <v>0</v>
      </c>
      <c r="AJ80" s="182"/>
      <c r="AK80" s="182">
        <f>+IF(AJ80=CONTROLES!$C$52,CONTROLES!$D$52,CONTROLES!$D$53)</f>
        <v>0</v>
      </c>
      <c r="AL80" s="182"/>
      <c r="AM80" s="182">
        <f>+IF(AL80=CONTROLES!$C$54,CONTROLES!$D$54,CONTROLES!$D$55)</f>
        <v>0</v>
      </c>
      <c r="AN80" s="183" t="str">
        <f t="shared" si="54"/>
        <v>Tipo Control</v>
      </c>
      <c r="AO80" s="183" t="str">
        <f>+IF(AN80=CONTROLES!$F$54,CONTROLES!$G$54,CONTROLES!$G$55)</f>
        <v>Detectar</v>
      </c>
      <c r="AP80" s="182">
        <f>+IF(AO80=CONTROLES!$C$56,CONTROLES!$D$56,IF(AO80=CONTROLES!$C$57,CONTROLES!$D$57,CONTROLES!$D$58))</f>
        <v>10</v>
      </c>
      <c r="AQ80" s="182"/>
      <c r="AR80" s="182">
        <f>+IF(AQ80=CONTROLES!$C$59,CONTROLES!$D$59,CONTROLES!$D$60)</f>
        <v>0</v>
      </c>
      <c r="AS80" s="182"/>
      <c r="AT80" s="182">
        <f>+IF(AS80=CONTROLES!$C$61,CONTROLES!$D$61,CONTROLES!$D$62)</f>
        <v>0</v>
      </c>
      <c r="AU80" s="182"/>
      <c r="AV80" s="50">
        <f>+IF(AU80=CONTROLES!$C$63,CONTROLES!$D$63,IF(AU80=CONTROLES!$C$64,CONTROLES!$D$64,CONTROLES!$D$65))</f>
        <v>0</v>
      </c>
      <c r="AW80" s="50">
        <f t="shared" si="53"/>
        <v>10</v>
      </c>
      <c r="AX80" s="50" t="str">
        <f t="shared" si="55"/>
        <v>Débil</v>
      </c>
      <c r="AY80" s="254"/>
      <c r="AZ80" s="254"/>
      <c r="BA80" s="254"/>
      <c r="BB80" s="254"/>
      <c r="BC80" s="255"/>
      <c r="BD80" s="257"/>
      <c r="BE80" s="246"/>
      <c r="BF80" s="137"/>
      <c r="BG80" s="137"/>
      <c r="BH80" s="189"/>
      <c r="BI80" s="137"/>
      <c r="BJ80" s="137"/>
      <c r="BK80" s="137"/>
      <c r="BL80" s="137"/>
      <c r="BM80" s="190" t="s">
        <v>234</v>
      </c>
      <c r="BN80" s="244"/>
      <c r="BO80" s="131"/>
      <c r="BP80" s="137"/>
      <c r="BQ80" s="137"/>
      <c r="BR80" s="137"/>
      <c r="BS80" s="137"/>
      <c r="BT80" s="137"/>
      <c r="BU80" s="137"/>
      <c r="BV80" s="137"/>
      <c r="BW80" s="137"/>
      <c r="BX80" s="131"/>
      <c r="BY80" s="137"/>
      <c r="BZ80" s="137"/>
      <c r="CA80" s="137"/>
      <c r="CB80" s="137"/>
      <c r="CC80" s="137"/>
      <c r="CD80" s="137"/>
      <c r="CE80" s="137"/>
      <c r="CF80" s="137"/>
      <c r="CG80" s="131"/>
      <c r="CH80" s="137"/>
      <c r="CI80" s="137"/>
      <c r="CJ80" s="137"/>
      <c r="CK80" s="137"/>
      <c r="CL80" s="137"/>
      <c r="CM80" s="137"/>
      <c r="CN80" s="137"/>
      <c r="CO80" s="137"/>
      <c r="CP80" s="131"/>
      <c r="CQ80" s="137"/>
      <c r="CR80" s="137"/>
      <c r="CS80" s="137"/>
      <c r="CT80" s="137"/>
      <c r="CU80" s="137"/>
      <c r="CV80" s="137"/>
      <c r="CW80" s="137"/>
      <c r="CX80" s="137"/>
      <c r="CY80" s="131"/>
      <c r="CZ80" s="137"/>
      <c r="DA80" s="137"/>
      <c r="DB80" s="137"/>
      <c r="DC80" s="137"/>
      <c r="DD80" s="137"/>
      <c r="DE80" s="137"/>
      <c r="DF80" s="137"/>
      <c r="DG80" s="137"/>
      <c r="DH80" s="131"/>
      <c r="DI80" s="137"/>
      <c r="DJ80" s="137"/>
      <c r="DK80" s="137"/>
      <c r="DL80" s="137"/>
      <c r="DM80" s="137"/>
      <c r="DN80" s="137"/>
      <c r="DO80" s="137"/>
      <c r="DP80" s="137"/>
      <c r="DQ80" s="131"/>
      <c r="DR80" s="137"/>
      <c r="DS80" s="137"/>
      <c r="DT80" s="137"/>
      <c r="DU80" s="137"/>
      <c r="DV80" s="137"/>
      <c r="DW80" s="137"/>
      <c r="DX80" s="137"/>
      <c r="DY80" s="137"/>
      <c r="DZ80" s="131"/>
      <c r="EA80" s="137"/>
      <c r="EB80" s="137"/>
      <c r="EC80" s="137"/>
      <c r="ED80" s="137"/>
      <c r="EE80" s="137"/>
      <c r="EF80" s="137"/>
      <c r="EG80" s="137"/>
      <c r="EH80" s="137"/>
      <c r="EI80" s="131"/>
      <c r="EJ80" s="137"/>
      <c r="EK80" s="137"/>
      <c r="EL80" s="137"/>
      <c r="EM80" s="137"/>
      <c r="EN80" s="137"/>
      <c r="EO80" s="137"/>
      <c r="EP80" s="137"/>
      <c r="EQ80" s="137"/>
      <c r="ER80" s="131"/>
      <c r="ES80" s="137"/>
      <c r="ET80" s="137"/>
      <c r="EU80" s="137"/>
      <c r="EV80" s="137"/>
      <c r="EW80" s="137"/>
      <c r="EX80" s="137"/>
      <c r="EY80" s="137"/>
      <c r="EZ80" s="137"/>
      <c r="FA80" s="131"/>
      <c r="FB80" s="137"/>
      <c r="FC80" s="137"/>
      <c r="FD80" s="137"/>
      <c r="FE80" s="137"/>
      <c r="FF80" s="137"/>
      <c r="FG80" s="137"/>
      <c r="FH80" s="137"/>
      <c r="FI80" s="137"/>
      <c r="FJ80" s="131"/>
      <c r="FK80" s="137"/>
      <c r="FL80" s="137"/>
      <c r="FM80" s="137"/>
      <c r="FN80" s="137"/>
      <c r="FO80" s="137"/>
      <c r="FP80" s="137"/>
      <c r="FQ80" s="137"/>
      <c r="FR80" s="137"/>
      <c r="FS80" s="137"/>
      <c r="FT80" s="131"/>
      <c r="FU80" s="134"/>
      <c r="FV80" s="134"/>
      <c r="FW80" s="134"/>
      <c r="FX80" s="135"/>
      <c r="FY80" s="134"/>
      <c r="FZ80" s="137"/>
      <c r="GA80" s="137"/>
      <c r="GB80" s="134"/>
      <c r="GC80" s="134"/>
      <c r="GD80" s="134"/>
      <c r="GE80" s="134"/>
      <c r="GF80" s="134"/>
      <c r="GG80" s="131"/>
      <c r="GH80" s="134"/>
      <c r="GI80" s="134"/>
      <c r="GJ80" s="134"/>
      <c r="GK80" s="135"/>
      <c r="GL80" s="134"/>
      <c r="GM80" s="137"/>
      <c r="GN80" s="137"/>
      <c r="GO80" s="134"/>
      <c r="GP80" s="134"/>
      <c r="GQ80" s="134"/>
      <c r="GR80" s="134"/>
      <c r="GS80" s="134"/>
      <c r="GT80" s="131"/>
      <c r="GU80" s="134"/>
      <c r="GV80" s="134"/>
      <c r="GW80" s="134"/>
      <c r="GX80" s="135"/>
      <c r="GY80" s="134"/>
      <c r="GZ80" s="137"/>
      <c r="HA80" s="137"/>
      <c r="HB80" s="134"/>
      <c r="HC80" s="134"/>
      <c r="HD80" s="134"/>
      <c r="HE80" s="134"/>
    </row>
    <row r="81" spans="1:213" ht="57" x14ac:dyDescent="0.2">
      <c r="A81" s="275"/>
      <c r="B81" s="278"/>
      <c r="C81" s="281"/>
      <c r="D81" s="281"/>
      <c r="E81" s="278"/>
      <c r="F81" s="289"/>
      <c r="G81" s="289"/>
      <c r="H81" s="290"/>
      <c r="I81" s="278"/>
      <c r="J81" s="282"/>
      <c r="K81" s="260"/>
      <c r="L81" s="263"/>
      <c r="M81" s="266"/>
      <c r="N81" s="260"/>
      <c r="O81" s="269"/>
      <c r="P81" s="269"/>
      <c r="Q81" s="272"/>
      <c r="R81" s="173"/>
      <c r="S81" s="174"/>
      <c r="T81" s="203">
        <f>VLOOKUP(U81,FORMULAS!$A$15:$B$18,2,0)</f>
        <v>0</v>
      </c>
      <c r="U81" s="54" t="s">
        <v>157</v>
      </c>
      <c r="V81" s="55">
        <f>+IF(U81='Tabla Valoración controles'!$D$4,'Tabla Valoración controles'!$F$4,IF('208-PLA-Ft-78 Mapa Gestión'!U81='Tabla Valoración controles'!$D$5,'Tabla Valoración controles'!$F$5,IF(U81=FORMULAS!$A$10,0,'Tabla Valoración controles'!$F$6)))</f>
        <v>0</v>
      </c>
      <c r="W81" s="54"/>
      <c r="X81" s="56">
        <f>+IF(W81='Tabla Valoración controles'!$D$7,'Tabla Valoración controles'!$F$7,IF(U81=FORMULAS!$A$10,0,'Tabla Valoración controles'!$F$8))</f>
        <v>0</v>
      </c>
      <c r="Y81" s="54"/>
      <c r="Z81" s="55">
        <f>+IF(Y81='Tabla Valoración controles'!$D$9,'Tabla Valoración controles'!$F$9,IF(U81=FORMULAS!$A$10,0,'Tabla Valoración controles'!$F$10))</f>
        <v>0</v>
      </c>
      <c r="AA81" s="54"/>
      <c r="AB81" s="55">
        <f>+IF(AA81='Tabla Valoración controles'!$D$9,'Tabla Valoración controles'!$F$9,IF(W81=FORMULAS!$A$10,0,'Tabla Valoración controles'!$F$10))</f>
        <v>0</v>
      </c>
      <c r="AC81" s="54"/>
      <c r="AD81" s="55">
        <f>+IF(AC81='Tabla Valoración controles'!$D$13,'Tabla Valoración controles'!$F$13,'Tabla Valoración controles'!$F$14)</f>
        <v>0</v>
      </c>
      <c r="AE81" s="99">
        <f t="shared" si="52"/>
        <v>0</v>
      </c>
      <c r="AF81" s="99">
        <f t="shared" si="60"/>
        <v>0</v>
      </c>
      <c r="AG81" s="99">
        <f t="shared" si="15"/>
        <v>0.24</v>
      </c>
      <c r="AH81" s="54"/>
      <c r="AI81" s="50">
        <f>+IF(AH81=CONTROLES!$C$50,CONTROLES!$D$50,CONTROLES!$D$51)</f>
        <v>0</v>
      </c>
      <c r="AJ81" s="182"/>
      <c r="AK81" s="182">
        <f>+IF(AJ81=CONTROLES!$C$52,CONTROLES!$D$52,CONTROLES!$D$53)</f>
        <v>0</v>
      </c>
      <c r="AL81" s="182"/>
      <c r="AM81" s="182">
        <f>+IF(AL81=CONTROLES!$C$54,CONTROLES!$D$54,CONTROLES!$D$55)</f>
        <v>0</v>
      </c>
      <c r="AN81" s="183" t="str">
        <f t="shared" si="54"/>
        <v>Tipo Control</v>
      </c>
      <c r="AO81" s="183" t="str">
        <f>+IF(AN81=CONTROLES!$F$54,CONTROLES!$G$54,CONTROLES!$G$55)</f>
        <v>Detectar</v>
      </c>
      <c r="AP81" s="182">
        <f>+IF(AO81=CONTROLES!$C$56,CONTROLES!$D$56,IF(AO81=CONTROLES!$C$57,CONTROLES!$D$57,CONTROLES!$D$58))</f>
        <v>10</v>
      </c>
      <c r="AQ81" s="182"/>
      <c r="AR81" s="182">
        <f>+IF(AQ81=CONTROLES!$C$59,CONTROLES!$D$59,CONTROLES!$D$60)</f>
        <v>0</v>
      </c>
      <c r="AS81" s="182"/>
      <c r="AT81" s="182">
        <f>+IF(AS81=CONTROLES!$C$61,CONTROLES!$D$61,CONTROLES!$D$62)</f>
        <v>0</v>
      </c>
      <c r="AU81" s="182"/>
      <c r="AV81" s="50">
        <f>+IF(AU81=CONTROLES!$C$63,CONTROLES!$D$63,IF(AU81=CONTROLES!$C$64,CONTROLES!$D$64,CONTROLES!$D$65))</f>
        <v>0</v>
      </c>
      <c r="AW81" s="50">
        <f t="shared" si="53"/>
        <v>10</v>
      </c>
      <c r="AX81" s="50" t="str">
        <f t="shared" si="55"/>
        <v>Débil</v>
      </c>
      <c r="AY81" s="254"/>
      <c r="AZ81" s="254"/>
      <c r="BA81" s="254"/>
      <c r="BB81" s="254"/>
      <c r="BC81" s="255"/>
      <c r="BD81" s="292"/>
      <c r="BE81" s="247"/>
      <c r="BF81" s="137"/>
      <c r="BG81" s="137"/>
      <c r="BH81" s="189"/>
      <c r="BI81" s="137"/>
      <c r="BJ81" s="137"/>
      <c r="BK81" s="137"/>
      <c r="BL81" s="137"/>
      <c r="BM81" s="190" t="s">
        <v>234</v>
      </c>
      <c r="BN81" s="244"/>
      <c r="BO81" s="131"/>
      <c r="BP81" s="137"/>
      <c r="BQ81" s="137"/>
      <c r="BR81" s="137"/>
      <c r="BS81" s="137"/>
      <c r="BT81" s="137"/>
      <c r="BU81" s="137"/>
      <c r="BV81" s="137"/>
      <c r="BW81" s="137"/>
      <c r="BX81" s="131"/>
      <c r="BY81" s="137"/>
      <c r="BZ81" s="137"/>
      <c r="CA81" s="137"/>
      <c r="CB81" s="137"/>
      <c r="CC81" s="137"/>
      <c r="CD81" s="137"/>
      <c r="CE81" s="137"/>
      <c r="CF81" s="137"/>
      <c r="CG81" s="131"/>
      <c r="CH81" s="137"/>
      <c r="CI81" s="137"/>
      <c r="CJ81" s="137"/>
      <c r="CK81" s="137"/>
      <c r="CL81" s="137"/>
      <c r="CM81" s="137"/>
      <c r="CN81" s="137"/>
      <c r="CO81" s="137"/>
      <c r="CP81" s="131"/>
      <c r="CQ81" s="137"/>
      <c r="CR81" s="137"/>
      <c r="CS81" s="137"/>
      <c r="CT81" s="137"/>
      <c r="CU81" s="137"/>
      <c r="CV81" s="137"/>
      <c r="CW81" s="137"/>
      <c r="CX81" s="137"/>
      <c r="CY81" s="131"/>
      <c r="CZ81" s="137"/>
      <c r="DA81" s="137"/>
      <c r="DB81" s="137"/>
      <c r="DC81" s="137"/>
      <c r="DD81" s="137"/>
      <c r="DE81" s="137"/>
      <c r="DF81" s="137"/>
      <c r="DG81" s="137"/>
      <c r="DH81" s="131"/>
      <c r="DI81" s="137"/>
      <c r="DJ81" s="137"/>
      <c r="DK81" s="137"/>
      <c r="DL81" s="137"/>
      <c r="DM81" s="137"/>
      <c r="DN81" s="137"/>
      <c r="DO81" s="137"/>
      <c r="DP81" s="137"/>
      <c r="DQ81" s="131"/>
      <c r="DR81" s="137"/>
      <c r="DS81" s="137"/>
      <c r="DT81" s="137"/>
      <c r="DU81" s="137"/>
      <c r="DV81" s="137"/>
      <c r="DW81" s="137"/>
      <c r="DX81" s="137"/>
      <c r="DY81" s="137"/>
      <c r="DZ81" s="131"/>
      <c r="EA81" s="137"/>
      <c r="EB81" s="137"/>
      <c r="EC81" s="137"/>
      <c r="ED81" s="137"/>
      <c r="EE81" s="137"/>
      <c r="EF81" s="137"/>
      <c r="EG81" s="137"/>
      <c r="EH81" s="137"/>
      <c r="EI81" s="131"/>
      <c r="EJ81" s="137"/>
      <c r="EK81" s="137"/>
      <c r="EL81" s="137"/>
      <c r="EM81" s="137"/>
      <c r="EN81" s="137"/>
      <c r="EO81" s="137"/>
      <c r="EP81" s="137"/>
      <c r="EQ81" s="137"/>
      <c r="ER81" s="131"/>
      <c r="ES81" s="137"/>
      <c r="ET81" s="137"/>
      <c r="EU81" s="137"/>
      <c r="EV81" s="137"/>
      <c r="EW81" s="137"/>
      <c r="EX81" s="137"/>
      <c r="EY81" s="137"/>
      <c r="EZ81" s="137"/>
      <c r="FA81" s="131"/>
      <c r="FB81" s="137"/>
      <c r="FC81" s="137"/>
      <c r="FD81" s="137"/>
      <c r="FE81" s="137"/>
      <c r="FF81" s="137"/>
      <c r="FG81" s="137"/>
      <c r="FH81" s="137"/>
      <c r="FI81" s="137"/>
      <c r="FJ81" s="131"/>
      <c r="FK81" s="137"/>
      <c r="FL81" s="137"/>
      <c r="FM81" s="137"/>
      <c r="FN81" s="137"/>
      <c r="FO81" s="137"/>
      <c r="FP81" s="137"/>
      <c r="FQ81" s="137"/>
      <c r="FR81" s="137"/>
      <c r="FS81" s="137"/>
      <c r="FT81" s="131"/>
      <c r="FU81" s="134"/>
      <c r="FV81" s="134"/>
      <c r="FW81" s="134"/>
      <c r="FX81" s="135"/>
      <c r="FY81" s="134"/>
      <c r="FZ81" s="137"/>
      <c r="GA81" s="137"/>
      <c r="GB81" s="134"/>
      <c r="GC81" s="134"/>
      <c r="GD81" s="134"/>
      <c r="GE81" s="134"/>
      <c r="GF81" s="134"/>
      <c r="GG81" s="131"/>
      <c r="GH81" s="134"/>
      <c r="GI81" s="134"/>
      <c r="GJ81" s="134"/>
      <c r="GK81" s="135"/>
      <c r="GL81" s="134"/>
      <c r="GM81" s="137"/>
      <c r="GN81" s="137"/>
      <c r="GO81" s="134"/>
      <c r="GP81" s="134"/>
      <c r="GQ81" s="134"/>
      <c r="GR81" s="134"/>
      <c r="GS81" s="134"/>
      <c r="GT81" s="131"/>
      <c r="GU81" s="134"/>
      <c r="GV81" s="134"/>
      <c r="GW81" s="134"/>
      <c r="GX81" s="135"/>
      <c r="GY81" s="134"/>
      <c r="GZ81" s="137"/>
      <c r="HA81" s="137"/>
      <c r="HB81" s="134"/>
      <c r="HC81" s="134"/>
      <c r="HD81" s="134"/>
      <c r="HE81" s="134"/>
    </row>
    <row r="82" spans="1:213" ht="110.25" customHeight="1" x14ac:dyDescent="0.2">
      <c r="A82" s="273">
        <v>13</v>
      </c>
      <c r="B82" s="276" t="s">
        <v>728</v>
      </c>
      <c r="C82" s="279" t="str">
        <f>VLOOKUP(B82,FORMULAS!$A$30:$B$52,2,0)</f>
        <v>Realizar el acompañamiento técnico, jurídico y social a las familias asentadas VIS o VIP, con el fin de obtener un título de propiedad registrado y concretar la entrega de zonas de cesión obligatorias; facilitando el acceso a una ciudad legal.</v>
      </c>
      <c r="D82" s="279" t="str">
        <f>VLOOKUP(B82,FORMULAS!$A$30:$C$46,3,0)</f>
        <v>Director de Urbanizaciones y Titulación</v>
      </c>
      <c r="E82" s="276" t="s">
        <v>258</v>
      </c>
      <c r="F82" s="283" t="s">
        <v>412</v>
      </c>
      <c r="G82" s="283" t="s">
        <v>413</v>
      </c>
      <c r="H82" s="351" t="s">
        <v>769</v>
      </c>
      <c r="I82" s="276" t="s">
        <v>259</v>
      </c>
      <c r="J82" s="282">
        <v>600</v>
      </c>
      <c r="K82" s="258" t="str">
        <f>+IF(L82=FORMULAS!$N$2,FORMULAS!$O$2,IF('208-PLA-Ft-78 Mapa Gestión'!L82:L87=FORMULAS!$N$3,FORMULAS!$O$3,IF('208-PLA-Ft-78 Mapa Gestión'!L82:L87=FORMULAS!$N$4,FORMULAS!$O$4,IF('208-PLA-Ft-78 Mapa Gestión'!L82:L87=FORMULAS!$N$5,FORMULAS!$O$5,IF('208-PLA-Ft-78 Mapa Gestión'!L82:L87=FORMULAS!$N$6,FORMULAS!$O$6)))))</f>
        <v>Alta</v>
      </c>
      <c r="L82" s="261">
        <f>+IF(J82&lt;=FORMULAS!$M$2,FORMULAS!$N$2,IF('208-PLA-Ft-78 Mapa Gestión'!J82&lt;=FORMULAS!$M$3,FORMULAS!$N$3,IF('208-PLA-Ft-78 Mapa Gestión'!J82&lt;=FORMULAS!$M$4,FORMULAS!$N$4,IF('208-PLA-Ft-78 Mapa Gestión'!J82&lt;=FORMULAS!$M$5,FORMULAS!$N$5,FORMULAS!$N$6))))</f>
        <v>0.8</v>
      </c>
      <c r="M82" s="264" t="s">
        <v>260</v>
      </c>
      <c r="N82" s="258" t="str">
        <f>+IF(M82=FORMULAS!$H$2,FORMULAS!$I$2,IF('208-PLA-Ft-78 Mapa Gestión'!M82:M87=FORMULAS!$H$3,FORMULAS!$I$3,IF('208-PLA-Ft-78 Mapa Gestión'!M82:M87=FORMULAS!$H$4,FORMULAS!$I$4,IF('208-PLA-Ft-78 Mapa Gestión'!M82:M87=FORMULAS!$H$5,FORMULAS!$I$5,IF('208-PLA-Ft-78 Mapa Gestión'!M82:M87=FORMULAS!$H$6,FORMULAS!$I$6,IF('208-PLA-Ft-78 Mapa Gestión'!M82:M87=FORMULAS!$H$7,FORMULAS!$I$7,IF('208-PLA-Ft-78 Mapa Gestión'!M82:M87=FORMULAS!$H$8,FORMULAS!$I$8,IF('208-PLA-Ft-78 Mapa Gestión'!M82:M87=FORMULAS!$H$9,FORMULAS!$I$9,IF('208-PLA-Ft-78 Mapa Gestión'!M82:M87=FORMULAS!$H$10,FORMULAS!$I$10,IF('208-PLA-Ft-78 Mapa Gestión'!M82:M87=FORMULAS!$H$11,FORMULAS!$I$11))))))))))</f>
        <v>Menor</v>
      </c>
      <c r="O82" s="267">
        <f>VLOOKUP(N82,FORMULAS!$I$1:$J$6,2,0)</f>
        <v>0.4</v>
      </c>
      <c r="P82" s="267" t="str">
        <f t="shared" ref="P82" si="61">CONCATENATE(N82,K82)</f>
        <v>MenorAlta</v>
      </c>
      <c r="Q82" s="270" t="str">
        <f>VLOOKUP(P82,FORMULAS!$K$17:$L$42,2,0)</f>
        <v>Moderado</v>
      </c>
      <c r="R82" s="174">
        <v>1</v>
      </c>
      <c r="S82" s="174" t="s">
        <v>496</v>
      </c>
      <c r="T82" s="203" t="str">
        <f>VLOOKUP(U82,FORMULAS!$A$15:$B$18,2,0)</f>
        <v>Probabilidad</v>
      </c>
      <c r="U82" s="54" t="s">
        <v>13</v>
      </c>
      <c r="V82" s="55">
        <f>+IF(U82='Tabla Valoración controles'!$D$4,'Tabla Valoración controles'!$F$4,IF('208-PLA-Ft-78 Mapa Gestión'!U82='Tabla Valoración controles'!$D$5,'Tabla Valoración controles'!$F$5,IF(U82=FORMULAS!$A$10,0,'Tabla Valoración controles'!$F$6)))</f>
        <v>0.25</v>
      </c>
      <c r="W82" s="54" t="s">
        <v>9</v>
      </c>
      <c r="X82" s="56">
        <f>+IF(W82='Tabla Valoración controles'!$D$7,'Tabla Valoración controles'!$F$7,IF(U82=FORMULAS!$A$10,0,'Tabla Valoración controles'!$F$8))</f>
        <v>0.25</v>
      </c>
      <c r="Y82" s="54" t="s">
        <v>18</v>
      </c>
      <c r="Z82" s="55">
        <f>+IF(Y82='Tabla Valoración controles'!$D$9,'Tabla Valoración controles'!$F$9,IF(U82=FORMULAS!$A$10,0,'Tabla Valoración controles'!$F$10))</f>
        <v>0</v>
      </c>
      <c r="AA82" s="54" t="s">
        <v>21</v>
      </c>
      <c r="AB82" s="55">
        <f>+IF(AA82='Tabla Valoración controles'!$D$9,'Tabla Valoración controles'!$F$9,IF(W82=FORMULAS!$A$10,0,'Tabla Valoración controles'!$F$10))</f>
        <v>0</v>
      </c>
      <c r="AC82" s="54" t="s">
        <v>100</v>
      </c>
      <c r="AD82" s="55">
        <f>+IF(AC82='Tabla Valoración controles'!$D$13,'Tabla Valoración controles'!$F$13,'Tabla Valoración controles'!$F$14)</f>
        <v>0</v>
      </c>
      <c r="AE82" s="99">
        <f t="shared" si="52"/>
        <v>0.5</v>
      </c>
      <c r="AF82" s="99">
        <f>+IF(T82=FORMULAS!$A$8,'208-PLA-Ft-78 Mapa Gestión'!AE82*'208-PLA-Ft-78 Mapa Gestión'!L82:L87,'208-PLA-Ft-78 Mapa Gestión'!AE82*'208-PLA-Ft-78 Mapa Gestión'!O82:O87)</f>
        <v>0.4</v>
      </c>
      <c r="AG82" s="99">
        <f>+IF(T82=FORMULAS!$A$8,'208-PLA-Ft-78 Mapa Gestión'!L82:L87-'208-PLA-Ft-78 Mapa Gestión'!AF82,0)</f>
        <v>0.4</v>
      </c>
      <c r="AH82" s="54" t="s">
        <v>349</v>
      </c>
      <c r="AI82" s="50">
        <f>+IF(AH82=CONTROLES!$C$50,CONTROLES!$D$50,CONTROLES!$D$51)</f>
        <v>15</v>
      </c>
      <c r="AJ82" s="182" t="s">
        <v>355</v>
      </c>
      <c r="AK82" s="182">
        <f>+IF(AJ82=CONTROLES!$C$52,CONTROLES!$D$52,CONTROLES!$D$53)</f>
        <v>15</v>
      </c>
      <c r="AL82" s="182" t="s">
        <v>358</v>
      </c>
      <c r="AM82" s="182">
        <f>+IF(AL82=CONTROLES!$C$54,CONTROLES!$D$54,CONTROLES!$D$55)</f>
        <v>15</v>
      </c>
      <c r="AN82" s="183" t="str">
        <f t="shared" si="54"/>
        <v>Preventivo</v>
      </c>
      <c r="AO82" s="183" t="str">
        <f>+IF(AN82=CONTROLES!$F$54,CONTROLES!$G$54,CONTROLES!$G$55)</f>
        <v>Prevenir</v>
      </c>
      <c r="AP82" s="182">
        <f>+IF(AO82=CONTROLES!$C$56,CONTROLES!$D$56,IF(AO82=CONTROLES!$C$57,CONTROLES!$D$57,CONTROLES!$D$58))</f>
        <v>15</v>
      </c>
      <c r="AQ82" s="182" t="s">
        <v>365</v>
      </c>
      <c r="AR82" s="182">
        <f>+IF(AQ82=CONTROLES!$C$59,CONTROLES!$D$59,CONTROLES!$D$60)</f>
        <v>15</v>
      </c>
      <c r="AS82" s="182" t="s">
        <v>368</v>
      </c>
      <c r="AT82" s="182">
        <f>+IF(AS82=CONTROLES!$C$61,CONTROLES!$D$61,CONTROLES!$D$62)</f>
        <v>15</v>
      </c>
      <c r="AU82" s="182" t="s">
        <v>371</v>
      </c>
      <c r="AV82" s="50">
        <f>+IF(AU82=CONTROLES!$C$63,CONTROLES!$D$63,IF(AU82=CONTROLES!$C$64,CONTROLES!$D$64,CONTROLES!$D$65))</f>
        <v>10</v>
      </c>
      <c r="AW82" s="50">
        <f t="shared" si="53"/>
        <v>100</v>
      </c>
      <c r="AX82" s="50" t="str">
        <f t="shared" si="55"/>
        <v>Fuerte</v>
      </c>
      <c r="AY82" s="253">
        <f>+AG87</f>
        <v>0.24</v>
      </c>
      <c r="AZ82" s="253" t="str">
        <f>+IF(AY82&lt;=FORMULAS!$N$2,FORMULAS!$O$2,IF(AY82&lt;=FORMULAS!$N$3,FORMULAS!$O$3,IF(AY82&lt;=FORMULAS!$N$4,FORMULAS!$O$4,IF(AY82&lt;=FORMULAS!$N$5,FORMULAS!$O$5,FORMULAS!O78))))</f>
        <v>Baja</v>
      </c>
      <c r="BA82" s="253" t="str">
        <f>+IF(T82=FORMULAS!$A$9,AG87,'208-PLA-Ft-78 Mapa Gestión'!N82:N87)</f>
        <v>Menor</v>
      </c>
      <c r="BB82" s="253">
        <f>+IF(T82=FORMULAS!B81,'208-PLA-Ft-78 Mapa Gestión'!AG87,'208-PLA-Ft-78 Mapa Gestión'!O82:O87)</f>
        <v>0.4</v>
      </c>
      <c r="BC82" s="255" t="str">
        <f t="shared" ref="BC82" si="62">CONCATENATE(BA82,AZ82)</f>
        <v>MenorBaja</v>
      </c>
      <c r="BD82" s="256" t="str">
        <f>VLOOKUP(BC82,FORMULAS!$K$17:$L$42,2,0)</f>
        <v>Moderado</v>
      </c>
      <c r="BE82" s="245" t="s">
        <v>163</v>
      </c>
      <c r="BF82" s="132" t="s">
        <v>557</v>
      </c>
      <c r="BG82" s="132" t="s">
        <v>558</v>
      </c>
      <c r="BH82" s="189" t="s">
        <v>320</v>
      </c>
      <c r="BI82" s="199">
        <v>44927</v>
      </c>
      <c r="BJ82" s="199">
        <v>45260</v>
      </c>
      <c r="BK82" s="132" t="s">
        <v>640</v>
      </c>
      <c r="BL82" s="132" t="s">
        <v>641</v>
      </c>
      <c r="BM82" s="190" t="s">
        <v>236</v>
      </c>
      <c r="BN82" s="244" t="s">
        <v>642</v>
      </c>
      <c r="BO82" s="131"/>
      <c r="BP82" s="132"/>
      <c r="BQ82" s="132"/>
      <c r="BR82" s="132"/>
      <c r="BS82" s="132"/>
      <c r="BT82" s="132"/>
      <c r="BU82" s="132"/>
      <c r="BV82" s="132"/>
      <c r="BW82" s="132"/>
      <c r="BX82" s="131"/>
      <c r="BY82" s="132"/>
      <c r="BZ82" s="132"/>
      <c r="CA82" s="132"/>
      <c r="CB82" s="132"/>
      <c r="CC82" s="132"/>
      <c r="CD82" s="132"/>
      <c r="CE82" s="132"/>
      <c r="CF82" s="132"/>
      <c r="CG82" s="131"/>
      <c r="CH82" s="132"/>
      <c r="CI82" s="132"/>
      <c r="CJ82" s="132"/>
      <c r="CK82" s="132"/>
      <c r="CL82" s="132"/>
      <c r="CM82" s="132"/>
      <c r="CN82" s="132"/>
      <c r="CO82" s="132"/>
      <c r="CP82" s="131"/>
      <c r="CQ82" s="132"/>
      <c r="CR82" s="132"/>
      <c r="CS82" s="132"/>
      <c r="CT82" s="132"/>
      <c r="CU82" s="132"/>
      <c r="CV82" s="132"/>
      <c r="CW82" s="132"/>
      <c r="CX82" s="132"/>
      <c r="CY82" s="131"/>
      <c r="CZ82" s="132"/>
      <c r="DA82" s="132"/>
      <c r="DB82" s="132"/>
      <c r="DC82" s="132"/>
      <c r="DD82" s="132"/>
      <c r="DE82" s="132"/>
      <c r="DF82" s="132"/>
      <c r="DG82" s="132"/>
      <c r="DH82" s="131"/>
      <c r="DI82" s="132"/>
      <c r="DJ82" s="132"/>
      <c r="DK82" s="132"/>
      <c r="DL82" s="132"/>
      <c r="DM82" s="132"/>
      <c r="DN82" s="132"/>
      <c r="DO82" s="132"/>
      <c r="DP82" s="132"/>
      <c r="DQ82" s="131"/>
      <c r="DR82" s="132"/>
      <c r="DS82" s="132"/>
      <c r="DT82" s="132"/>
      <c r="DU82" s="132"/>
      <c r="DV82" s="132"/>
      <c r="DW82" s="132"/>
      <c r="DX82" s="132"/>
      <c r="DY82" s="132"/>
      <c r="DZ82" s="131"/>
      <c r="EA82" s="132"/>
      <c r="EB82" s="132"/>
      <c r="EC82" s="132"/>
      <c r="ED82" s="132"/>
      <c r="EE82" s="132"/>
      <c r="EF82" s="132"/>
      <c r="EG82" s="132"/>
      <c r="EH82" s="132"/>
      <c r="EI82" s="131"/>
      <c r="EJ82" s="132"/>
      <c r="EK82" s="132"/>
      <c r="EL82" s="132"/>
      <c r="EM82" s="132"/>
      <c r="EN82" s="132"/>
      <c r="EO82" s="132"/>
      <c r="EP82" s="132"/>
      <c r="EQ82" s="132"/>
      <c r="ER82" s="131"/>
      <c r="ES82" s="132"/>
      <c r="ET82" s="132"/>
      <c r="EU82" s="132"/>
      <c r="EV82" s="132"/>
      <c r="EW82" s="132"/>
      <c r="EX82" s="132"/>
      <c r="EY82" s="132"/>
      <c r="EZ82" s="132"/>
      <c r="FA82" s="131"/>
      <c r="FB82" s="132"/>
      <c r="FC82" s="132"/>
      <c r="FD82" s="132"/>
      <c r="FE82" s="132"/>
      <c r="FF82" s="132"/>
      <c r="FG82" s="132"/>
      <c r="FH82" s="132"/>
      <c r="FI82" s="132"/>
      <c r="FJ82" s="131"/>
      <c r="FK82" s="132"/>
      <c r="FL82" s="132"/>
      <c r="FM82" s="132"/>
      <c r="FN82" s="132"/>
      <c r="FO82" s="132"/>
      <c r="FP82" s="132"/>
      <c r="FQ82" s="132"/>
      <c r="FR82" s="132"/>
      <c r="FS82" s="132"/>
      <c r="FT82" s="131"/>
      <c r="FU82" s="134"/>
      <c r="FV82" s="134"/>
      <c r="FW82" s="134"/>
      <c r="FX82" s="135"/>
      <c r="FY82" s="134"/>
      <c r="FZ82" s="132"/>
      <c r="GA82" s="132"/>
      <c r="GB82" s="134"/>
      <c r="GC82" s="134"/>
      <c r="GD82" s="134"/>
      <c r="GE82" s="134"/>
      <c r="GF82" s="134"/>
      <c r="GG82" s="131"/>
      <c r="GH82" s="134"/>
      <c r="GI82" s="134"/>
      <c r="GJ82" s="134"/>
      <c r="GK82" s="135"/>
      <c r="GL82" s="134"/>
      <c r="GM82" s="132"/>
      <c r="GN82" s="132"/>
      <c r="GO82" s="134"/>
      <c r="GP82" s="134"/>
      <c r="GQ82" s="134"/>
      <c r="GR82" s="134"/>
      <c r="GS82" s="134"/>
      <c r="GT82" s="131"/>
      <c r="GU82" s="134"/>
      <c r="GV82" s="134"/>
      <c r="GW82" s="134"/>
      <c r="GX82" s="135"/>
      <c r="GY82" s="134"/>
      <c r="GZ82" s="132"/>
      <c r="HA82" s="132"/>
      <c r="HB82" s="134"/>
      <c r="HC82" s="134"/>
      <c r="HD82" s="134"/>
      <c r="HE82" s="134"/>
    </row>
    <row r="83" spans="1:213" ht="120.75" customHeight="1" x14ac:dyDescent="0.2">
      <c r="A83" s="274"/>
      <c r="B83" s="277"/>
      <c r="C83" s="280"/>
      <c r="D83" s="280"/>
      <c r="E83" s="277"/>
      <c r="F83" s="284"/>
      <c r="G83" s="284"/>
      <c r="H83" s="352"/>
      <c r="I83" s="277"/>
      <c r="J83" s="282"/>
      <c r="K83" s="259"/>
      <c r="L83" s="262"/>
      <c r="M83" s="265"/>
      <c r="N83" s="259"/>
      <c r="O83" s="268"/>
      <c r="P83" s="268"/>
      <c r="Q83" s="271"/>
      <c r="R83" s="174">
        <v>2</v>
      </c>
      <c r="S83" s="174" t="s">
        <v>497</v>
      </c>
      <c r="T83" s="203" t="str">
        <f>VLOOKUP(U83,FORMULAS!$A$15:$B$18,2,0)</f>
        <v>Probabilidad</v>
      </c>
      <c r="U83" s="54" t="s">
        <v>14</v>
      </c>
      <c r="V83" s="55">
        <f>+IF(U83='Tabla Valoración controles'!$D$4,'Tabla Valoración controles'!$F$4,IF('208-PLA-Ft-78 Mapa Gestión'!U83='Tabla Valoración controles'!$D$5,'Tabla Valoración controles'!$F$5,IF(U83=FORMULAS!$A$10,0,'Tabla Valoración controles'!$F$6)))</f>
        <v>0.15</v>
      </c>
      <c r="W83" s="54" t="s">
        <v>9</v>
      </c>
      <c r="X83" s="56">
        <f>+IF(W83='Tabla Valoración controles'!$D$7,'Tabla Valoración controles'!$F$7,IF(U83=FORMULAS!$A$10,0,'Tabla Valoración controles'!$F$8))</f>
        <v>0.25</v>
      </c>
      <c r="Y83" s="54" t="s">
        <v>19</v>
      </c>
      <c r="Z83" s="55">
        <f>+IF(Y83='Tabla Valoración controles'!$D$9,'Tabla Valoración controles'!$F$9,IF(U83=FORMULAS!$A$10,0,'Tabla Valoración controles'!$F$10))</f>
        <v>0</v>
      </c>
      <c r="AA83" s="54" t="s">
        <v>21</v>
      </c>
      <c r="AB83" s="55">
        <f>+IF(AA83='Tabla Valoración controles'!$D$9,'Tabla Valoración controles'!$F$9,IF(W83=FORMULAS!$A$10,0,'Tabla Valoración controles'!$F$10))</f>
        <v>0</v>
      </c>
      <c r="AC83" s="54" t="s">
        <v>100</v>
      </c>
      <c r="AD83" s="55">
        <f>+IF(AC83='Tabla Valoración controles'!$D$13,'Tabla Valoración controles'!$F$13,'Tabla Valoración controles'!$F$14)</f>
        <v>0</v>
      </c>
      <c r="AE83" s="99">
        <f t="shared" si="52"/>
        <v>0.4</v>
      </c>
      <c r="AF83" s="99">
        <f t="shared" ref="AF83" si="63">+AE83*AG82</f>
        <v>0.16000000000000003</v>
      </c>
      <c r="AG83" s="99">
        <f t="shared" ref="AG83" si="64">+AG82-AF83</f>
        <v>0.24</v>
      </c>
      <c r="AH83" s="54" t="s">
        <v>349</v>
      </c>
      <c r="AI83" s="50">
        <f>+IF(AH83=CONTROLES!$C$50,CONTROLES!$D$50,CONTROLES!$D$51)</f>
        <v>15</v>
      </c>
      <c r="AJ83" s="182" t="s">
        <v>355</v>
      </c>
      <c r="AK83" s="182">
        <f>+IF(AJ83=CONTROLES!$C$52,CONTROLES!$D$52,CONTROLES!$D$53)</f>
        <v>15</v>
      </c>
      <c r="AL83" s="182" t="s">
        <v>358</v>
      </c>
      <c r="AM83" s="182">
        <f>+IF(AL83=CONTROLES!$C$54,CONTROLES!$D$54,CONTROLES!$D$55)</f>
        <v>15</v>
      </c>
      <c r="AN83" s="183" t="str">
        <f t="shared" si="54"/>
        <v>Detectivo</v>
      </c>
      <c r="AO83" s="183" t="str">
        <f>+IF(AN83=CONTROLES!$F$54,CONTROLES!$G$54,CONTROLES!$G$55)</f>
        <v>Detectar</v>
      </c>
      <c r="AP83" s="182">
        <f>+IF(AO83=CONTROLES!$C$56,CONTROLES!$D$56,IF(AO83=CONTROLES!$C$57,CONTROLES!$D$57,CONTROLES!$D$58))</f>
        <v>10</v>
      </c>
      <c r="AQ83" s="182" t="s">
        <v>365</v>
      </c>
      <c r="AR83" s="182">
        <f>+IF(AQ83=CONTROLES!$C$59,CONTROLES!$D$59,CONTROLES!$D$60)</f>
        <v>15</v>
      </c>
      <c r="AS83" s="182" t="s">
        <v>368</v>
      </c>
      <c r="AT83" s="182">
        <f>+IF(AS83=CONTROLES!$C$61,CONTROLES!$D$61,CONTROLES!$D$62)</f>
        <v>15</v>
      </c>
      <c r="AU83" s="182" t="s">
        <v>371</v>
      </c>
      <c r="AV83" s="50">
        <f>+IF(AU83=CONTROLES!$C$63,CONTROLES!$D$63,IF(AU83=CONTROLES!$C$64,CONTROLES!$D$64,CONTROLES!$D$65))</f>
        <v>10</v>
      </c>
      <c r="AW83" s="50">
        <f t="shared" si="53"/>
        <v>95</v>
      </c>
      <c r="AX83" s="50" t="str">
        <f t="shared" si="55"/>
        <v>Moderado</v>
      </c>
      <c r="AY83" s="254"/>
      <c r="AZ83" s="254"/>
      <c r="BA83" s="254"/>
      <c r="BB83" s="254"/>
      <c r="BC83" s="255"/>
      <c r="BD83" s="257"/>
      <c r="BE83" s="246"/>
      <c r="BF83" s="132"/>
      <c r="BG83" s="132"/>
      <c r="BH83" s="189"/>
      <c r="BI83" s="132"/>
      <c r="BJ83" s="132"/>
      <c r="BK83" s="132"/>
      <c r="BL83" s="132"/>
      <c r="BM83" s="190" t="s">
        <v>234</v>
      </c>
      <c r="BN83" s="244"/>
      <c r="BO83" s="131"/>
      <c r="BP83" s="132"/>
      <c r="BQ83" s="132"/>
      <c r="BR83" s="132"/>
      <c r="BS83" s="132"/>
      <c r="BT83" s="132"/>
      <c r="BU83" s="132"/>
      <c r="BV83" s="132"/>
      <c r="BW83" s="132"/>
      <c r="BX83" s="131"/>
      <c r="BY83" s="132"/>
      <c r="BZ83" s="132"/>
      <c r="CA83" s="132"/>
      <c r="CB83" s="132"/>
      <c r="CC83" s="132"/>
      <c r="CD83" s="132"/>
      <c r="CE83" s="132"/>
      <c r="CF83" s="132"/>
      <c r="CG83" s="131"/>
      <c r="CH83" s="132"/>
      <c r="CI83" s="132"/>
      <c r="CJ83" s="132"/>
      <c r="CK83" s="132"/>
      <c r="CL83" s="132"/>
      <c r="CM83" s="132"/>
      <c r="CN83" s="132"/>
      <c r="CO83" s="132"/>
      <c r="CP83" s="131"/>
      <c r="CQ83" s="132"/>
      <c r="CR83" s="132"/>
      <c r="CS83" s="132"/>
      <c r="CT83" s="132"/>
      <c r="CU83" s="132"/>
      <c r="CV83" s="132"/>
      <c r="CW83" s="132"/>
      <c r="CX83" s="132"/>
      <c r="CY83" s="131"/>
      <c r="CZ83" s="132"/>
      <c r="DA83" s="132"/>
      <c r="DB83" s="132"/>
      <c r="DC83" s="132"/>
      <c r="DD83" s="132"/>
      <c r="DE83" s="132"/>
      <c r="DF83" s="132"/>
      <c r="DG83" s="132"/>
      <c r="DH83" s="131"/>
      <c r="DI83" s="132"/>
      <c r="DJ83" s="132"/>
      <c r="DK83" s="132"/>
      <c r="DL83" s="132"/>
      <c r="DM83" s="132"/>
      <c r="DN83" s="132"/>
      <c r="DO83" s="132"/>
      <c r="DP83" s="132"/>
      <c r="DQ83" s="131"/>
      <c r="DR83" s="132"/>
      <c r="DS83" s="132"/>
      <c r="DT83" s="132"/>
      <c r="DU83" s="132"/>
      <c r="DV83" s="132"/>
      <c r="DW83" s="132"/>
      <c r="DX83" s="132"/>
      <c r="DY83" s="132"/>
      <c r="DZ83" s="131"/>
      <c r="EA83" s="132"/>
      <c r="EB83" s="132"/>
      <c r="EC83" s="132"/>
      <c r="ED83" s="132"/>
      <c r="EE83" s="132"/>
      <c r="EF83" s="132"/>
      <c r="EG83" s="132"/>
      <c r="EH83" s="132"/>
      <c r="EI83" s="131"/>
      <c r="EJ83" s="132"/>
      <c r="EK83" s="132"/>
      <c r="EL83" s="132"/>
      <c r="EM83" s="132"/>
      <c r="EN83" s="132"/>
      <c r="EO83" s="132"/>
      <c r="EP83" s="132"/>
      <c r="EQ83" s="132"/>
      <c r="ER83" s="131"/>
      <c r="ES83" s="132"/>
      <c r="ET83" s="132"/>
      <c r="EU83" s="132"/>
      <c r="EV83" s="132"/>
      <c r="EW83" s="132"/>
      <c r="EX83" s="132"/>
      <c r="EY83" s="132"/>
      <c r="EZ83" s="132"/>
      <c r="FA83" s="131"/>
      <c r="FB83" s="132"/>
      <c r="FC83" s="132"/>
      <c r="FD83" s="132"/>
      <c r="FE83" s="132"/>
      <c r="FF83" s="132"/>
      <c r="FG83" s="132"/>
      <c r="FH83" s="132"/>
      <c r="FI83" s="132"/>
      <c r="FJ83" s="131"/>
      <c r="FK83" s="132"/>
      <c r="FL83" s="132"/>
      <c r="FM83" s="132"/>
      <c r="FN83" s="132"/>
      <c r="FO83" s="132"/>
      <c r="FP83" s="132"/>
      <c r="FQ83" s="132"/>
      <c r="FR83" s="132"/>
      <c r="FS83" s="132"/>
      <c r="FT83" s="131"/>
      <c r="FU83" s="134"/>
      <c r="FV83" s="134"/>
      <c r="FW83" s="134"/>
      <c r="FX83" s="135"/>
      <c r="FY83" s="134"/>
      <c r="FZ83" s="132"/>
      <c r="GA83" s="132"/>
      <c r="GB83" s="134"/>
      <c r="GC83" s="134"/>
      <c r="GD83" s="134"/>
      <c r="GE83" s="134"/>
      <c r="GF83" s="134"/>
      <c r="GG83" s="131"/>
      <c r="GH83" s="134"/>
      <c r="GI83" s="134"/>
      <c r="GJ83" s="134"/>
      <c r="GK83" s="135"/>
      <c r="GL83" s="134"/>
      <c r="GM83" s="132"/>
      <c r="GN83" s="132"/>
      <c r="GO83" s="134"/>
      <c r="GP83" s="134"/>
      <c r="GQ83" s="134"/>
      <c r="GR83" s="134"/>
      <c r="GS83" s="134"/>
      <c r="GT83" s="131"/>
      <c r="GU83" s="134"/>
      <c r="GV83" s="134"/>
      <c r="GW83" s="134"/>
      <c r="GX83" s="135"/>
      <c r="GY83" s="134"/>
      <c r="GZ83" s="132"/>
      <c r="HA83" s="132"/>
      <c r="HB83" s="134"/>
      <c r="HC83" s="134"/>
      <c r="HD83" s="134"/>
      <c r="HE83" s="134"/>
    </row>
    <row r="84" spans="1:213" ht="57" x14ac:dyDescent="0.2">
      <c r="A84" s="274"/>
      <c r="B84" s="277"/>
      <c r="C84" s="280"/>
      <c r="D84" s="280"/>
      <c r="E84" s="277"/>
      <c r="F84" s="284"/>
      <c r="G84" s="284"/>
      <c r="H84" s="352"/>
      <c r="I84" s="277"/>
      <c r="J84" s="282"/>
      <c r="K84" s="259"/>
      <c r="L84" s="262"/>
      <c r="M84" s="265"/>
      <c r="N84" s="259"/>
      <c r="O84" s="268"/>
      <c r="P84" s="268"/>
      <c r="Q84" s="271"/>
      <c r="R84" s="173"/>
      <c r="S84" s="174"/>
      <c r="T84" s="203">
        <f>VLOOKUP(U84,FORMULAS!$A$15:$B$18,2,0)</f>
        <v>0</v>
      </c>
      <c r="U84" s="54" t="s">
        <v>157</v>
      </c>
      <c r="V84" s="55">
        <f>+IF(U84='Tabla Valoración controles'!$D$4,'Tabla Valoración controles'!$F$4,IF('208-PLA-Ft-78 Mapa Gestión'!U84='Tabla Valoración controles'!$D$5,'Tabla Valoración controles'!$F$5,IF(U84=FORMULAS!$A$10,0,'Tabla Valoración controles'!$F$6)))</f>
        <v>0</v>
      </c>
      <c r="W84" s="54"/>
      <c r="X84" s="56">
        <f>+IF(W84='Tabla Valoración controles'!$D$7,'Tabla Valoración controles'!$F$7,IF(U84=FORMULAS!$A$10,0,'Tabla Valoración controles'!$F$8))</f>
        <v>0</v>
      </c>
      <c r="Y84" s="54"/>
      <c r="Z84" s="55">
        <f>+IF(Y84='Tabla Valoración controles'!$D$9,'Tabla Valoración controles'!$F$9,IF(U84=FORMULAS!$A$10,0,'Tabla Valoración controles'!$F$10))</f>
        <v>0</v>
      </c>
      <c r="AA84" s="54"/>
      <c r="AB84" s="55">
        <f>+IF(AA84='Tabla Valoración controles'!$D$9,'Tabla Valoración controles'!$F$9,IF(W84=FORMULAS!$A$10,0,'Tabla Valoración controles'!$F$10))</f>
        <v>0</v>
      </c>
      <c r="AC84" s="54"/>
      <c r="AD84" s="55">
        <f>+IF(AC84='Tabla Valoración controles'!$D$13,'Tabla Valoración controles'!$F$13,'Tabla Valoración controles'!$F$14)</f>
        <v>0</v>
      </c>
      <c r="AE84" s="99">
        <f t="shared" si="52"/>
        <v>0</v>
      </c>
      <c r="AF84" s="99">
        <f t="shared" ref="AF84:AF87" si="65">+AF83*AE84</f>
        <v>0</v>
      </c>
      <c r="AG84" s="99">
        <f t="shared" si="15"/>
        <v>0.24</v>
      </c>
      <c r="AH84" s="54"/>
      <c r="AI84" s="50">
        <f>+IF(AH84=CONTROLES!$C$50,CONTROLES!$D$50,CONTROLES!$D$51)</f>
        <v>0</v>
      </c>
      <c r="AJ84" s="182"/>
      <c r="AK84" s="182">
        <f>+IF(AJ84=CONTROLES!$C$52,CONTROLES!$D$52,CONTROLES!$D$53)</f>
        <v>0</v>
      </c>
      <c r="AL84" s="182"/>
      <c r="AM84" s="182">
        <f>+IF(AL84=CONTROLES!$C$54,CONTROLES!$D$54,CONTROLES!$D$55)</f>
        <v>0</v>
      </c>
      <c r="AN84" s="183" t="str">
        <f t="shared" si="54"/>
        <v>Tipo Control</v>
      </c>
      <c r="AO84" s="183" t="str">
        <f>+IF(AN84=CONTROLES!$F$54,CONTROLES!$G$54,CONTROLES!$G$55)</f>
        <v>Detectar</v>
      </c>
      <c r="AP84" s="182">
        <f>+IF(AO84=CONTROLES!$C$56,CONTROLES!$D$56,IF(AO84=CONTROLES!$C$57,CONTROLES!$D$57,CONTROLES!$D$58))</f>
        <v>10</v>
      </c>
      <c r="AQ84" s="182"/>
      <c r="AR84" s="182">
        <f>+IF(AQ84=CONTROLES!$C$59,CONTROLES!$D$59,CONTROLES!$D$60)</f>
        <v>0</v>
      </c>
      <c r="AS84" s="182"/>
      <c r="AT84" s="182">
        <f>+IF(AS84=CONTROLES!$C$61,CONTROLES!$D$61,CONTROLES!$D$62)</f>
        <v>0</v>
      </c>
      <c r="AU84" s="182"/>
      <c r="AV84" s="50">
        <f>+IF(AU84=CONTROLES!$C$63,CONTROLES!$D$63,IF(AU84=CONTROLES!$C$64,CONTROLES!$D$64,CONTROLES!$D$65))</f>
        <v>0</v>
      </c>
      <c r="AW84" s="50">
        <f t="shared" si="53"/>
        <v>10</v>
      </c>
      <c r="AX84" s="50" t="str">
        <f t="shared" si="55"/>
        <v>Débil</v>
      </c>
      <c r="AY84" s="254"/>
      <c r="AZ84" s="254"/>
      <c r="BA84" s="254"/>
      <c r="BB84" s="254"/>
      <c r="BC84" s="255"/>
      <c r="BD84" s="257"/>
      <c r="BE84" s="246"/>
      <c r="BF84" s="132"/>
      <c r="BG84" s="132"/>
      <c r="BH84" s="189"/>
      <c r="BI84" s="132"/>
      <c r="BJ84" s="132"/>
      <c r="BK84" s="132"/>
      <c r="BL84" s="132"/>
      <c r="BM84" s="190" t="s">
        <v>234</v>
      </c>
      <c r="BN84" s="244"/>
      <c r="BO84" s="131"/>
      <c r="BP84" s="141"/>
      <c r="BQ84" s="141"/>
      <c r="BR84" s="141"/>
      <c r="BS84" s="141"/>
      <c r="BT84" s="141"/>
      <c r="BU84" s="141"/>
      <c r="BV84" s="141"/>
      <c r="BW84" s="141"/>
      <c r="BX84" s="131"/>
      <c r="BY84" s="141"/>
      <c r="BZ84" s="141"/>
      <c r="CA84" s="141"/>
      <c r="CB84" s="141"/>
      <c r="CC84" s="141"/>
      <c r="CD84" s="141"/>
      <c r="CE84" s="141"/>
      <c r="CF84" s="141"/>
      <c r="CG84" s="131"/>
      <c r="CH84" s="141"/>
      <c r="CI84" s="141"/>
      <c r="CJ84" s="141"/>
      <c r="CK84" s="141"/>
      <c r="CL84" s="141"/>
      <c r="CM84" s="141"/>
      <c r="CN84" s="141"/>
      <c r="CO84" s="141"/>
      <c r="CP84" s="131"/>
      <c r="CQ84" s="141"/>
      <c r="CR84" s="141"/>
      <c r="CS84" s="141"/>
      <c r="CT84" s="141"/>
      <c r="CU84" s="141"/>
      <c r="CV84" s="141"/>
      <c r="CW84" s="141"/>
      <c r="CX84" s="141"/>
      <c r="CY84" s="131"/>
      <c r="CZ84" s="141"/>
      <c r="DA84" s="141"/>
      <c r="DB84" s="141"/>
      <c r="DC84" s="141"/>
      <c r="DD84" s="141"/>
      <c r="DE84" s="141"/>
      <c r="DF84" s="141"/>
      <c r="DG84" s="141"/>
      <c r="DH84" s="131"/>
      <c r="DI84" s="141"/>
      <c r="DJ84" s="141"/>
      <c r="DK84" s="141"/>
      <c r="DL84" s="141"/>
      <c r="DM84" s="141"/>
      <c r="DN84" s="141"/>
      <c r="DO84" s="141"/>
      <c r="DP84" s="141"/>
      <c r="DQ84" s="131"/>
      <c r="DR84" s="141"/>
      <c r="DS84" s="141"/>
      <c r="DT84" s="141"/>
      <c r="DU84" s="141"/>
      <c r="DV84" s="141"/>
      <c r="DW84" s="141"/>
      <c r="DX84" s="141"/>
      <c r="DY84" s="141"/>
      <c r="DZ84" s="131"/>
      <c r="EA84" s="141"/>
      <c r="EB84" s="141"/>
      <c r="EC84" s="141"/>
      <c r="ED84" s="141"/>
      <c r="EE84" s="141"/>
      <c r="EF84" s="141"/>
      <c r="EG84" s="141"/>
      <c r="EH84" s="141"/>
      <c r="EI84" s="131"/>
      <c r="EJ84" s="141"/>
      <c r="EK84" s="141"/>
      <c r="EL84" s="141"/>
      <c r="EM84" s="141"/>
      <c r="EN84" s="141"/>
      <c r="EO84" s="141"/>
      <c r="EP84" s="141"/>
      <c r="EQ84" s="141"/>
      <c r="ER84" s="131"/>
      <c r="ES84" s="141"/>
      <c r="ET84" s="141"/>
      <c r="EU84" s="141"/>
      <c r="EV84" s="141"/>
      <c r="EW84" s="141"/>
      <c r="EX84" s="141"/>
      <c r="EY84" s="141"/>
      <c r="EZ84" s="141"/>
      <c r="FA84" s="131"/>
      <c r="FB84" s="141"/>
      <c r="FC84" s="141"/>
      <c r="FD84" s="141"/>
      <c r="FE84" s="141"/>
      <c r="FF84" s="141"/>
      <c r="FG84" s="141"/>
      <c r="FH84" s="141"/>
      <c r="FI84" s="141"/>
      <c r="FJ84" s="131"/>
      <c r="FK84" s="141"/>
      <c r="FL84" s="141"/>
      <c r="FM84" s="141"/>
      <c r="FN84" s="141"/>
      <c r="FO84" s="141"/>
      <c r="FP84" s="141"/>
      <c r="FQ84" s="141"/>
      <c r="FR84" s="141"/>
      <c r="FS84" s="141"/>
      <c r="FT84" s="131"/>
      <c r="FU84" s="134"/>
      <c r="FV84" s="134"/>
      <c r="FW84" s="134"/>
      <c r="FX84" s="135"/>
      <c r="FY84" s="134"/>
      <c r="FZ84" s="141"/>
      <c r="GA84" s="141"/>
      <c r="GB84" s="134"/>
      <c r="GC84" s="134"/>
      <c r="GD84" s="134"/>
      <c r="GE84" s="134"/>
      <c r="GF84" s="134"/>
      <c r="GG84" s="131"/>
      <c r="GH84" s="134"/>
      <c r="GI84" s="134"/>
      <c r="GJ84" s="134"/>
      <c r="GK84" s="135"/>
      <c r="GL84" s="134"/>
      <c r="GM84" s="141"/>
      <c r="GN84" s="141"/>
      <c r="GO84" s="134"/>
      <c r="GP84" s="134"/>
      <c r="GQ84" s="134"/>
      <c r="GR84" s="134"/>
      <c r="GS84" s="134"/>
      <c r="GT84" s="131"/>
      <c r="GU84" s="134"/>
      <c r="GV84" s="134"/>
      <c r="GW84" s="134"/>
      <c r="GX84" s="135"/>
      <c r="GY84" s="134"/>
      <c r="GZ84" s="141"/>
      <c r="HA84" s="141"/>
      <c r="HB84" s="134"/>
      <c r="HC84" s="134"/>
      <c r="HD84" s="134"/>
      <c r="HE84" s="134"/>
    </row>
    <row r="85" spans="1:213" ht="57" x14ac:dyDescent="0.2">
      <c r="A85" s="274"/>
      <c r="B85" s="277"/>
      <c r="C85" s="280"/>
      <c r="D85" s="280"/>
      <c r="E85" s="277"/>
      <c r="F85" s="284"/>
      <c r="G85" s="284"/>
      <c r="H85" s="352"/>
      <c r="I85" s="277"/>
      <c r="J85" s="282"/>
      <c r="K85" s="259"/>
      <c r="L85" s="262"/>
      <c r="M85" s="265"/>
      <c r="N85" s="259"/>
      <c r="O85" s="268"/>
      <c r="P85" s="268"/>
      <c r="Q85" s="271"/>
      <c r="R85" s="173"/>
      <c r="S85" s="174"/>
      <c r="T85" s="203">
        <f>VLOOKUP(U85,FORMULAS!$A$15:$B$18,2,0)</f>
        <v>0</v>
      </c>
      <c r="U85" s="54" t="s">
        <v>157</v>
      </c>
      <c r="V85" s="55">
        <f>+IF(U85='Tabla Valoración controles'!$D$4,'Tabla Valoración controles'!$F$4,IF('208-PLA-Ft-78 Mapa Gestión'!U85='Tabla Valoración controles'!$D$5,'Tabla Valoración controles'!$F$5,IF(U85=FORMULAS!$A$10,0,'Tabla Valoración controles'!$F$6)))</f>
        <v>0</v>
      </c>
      <c r="W85" s="54"/>
      <c r="X85" s="56">
        <f>+IF(W85='Tabla Valoración controles'!$D$7,'Tabla Valoración controles'!$F$7,IF(U85=FORMULAS!$A$10,0,'Tabla Valoración controles'!$F$8))</f>
        <v>0</v>
      </c>
      <c r="Y85" s="54"/>
      <c r="Z85" s="55">
        <f>+IF(Y85='Tabla Valoración controles'!$D$9,'Tabla Valoración controles'!$F$9,IF(U85=FORMULAS!$A$10,0,'Tabla Valoración controles'!$F$10))</f>
        <v>0</v>
      </c>
      <c r="AA85" s="54"/>
      <c r="AB85" s="55">
        <f>+IF(AA85='Tabla Valoración controles'!$D$9,'Tabla Valoración controles'!$F$9,IF(W85=FORMULAS!$A$10,0,'Tabla Valoración controles'!$F$10))</f>
        <v>0</v>
      </c>
      <c r="AC85" s="54"/>
      <c r="AD85" s="55">
        <f>+IF(AC85='Tabla Valoración controles'!$D$13,'Tabla Valoración controles'!$F$13,'Tabla Valoración controles'!$F$14)</f>
        <v>0</v>
      </c>
      <c r="AE85" s="99">
        <f t="shared" si="52"/>
        <v>0</v>
      </c>
      <c r="AF85" s="99">
        <f t="shared" si="65"/>
        <v>0</v>
      </c>
      <c r="AG85" s="99">
        <f t="shared" si="15"/>
        <v>0.24</v>
      </c>
      <c r="AH85" s="54"/>
      <c r="AI85" s="50">
        <f>+IF(AH85=CONTROLES!$C$50,CONTROLES!$D$50,CONTROLES!$D$51)</f>
        <v>0</v>
      </c>
      <c r="AJ85" s="182"/>
      <c r="AK85" s="182">
        <f>+IF(AJ85=CONTROLES!$C$52,CONTROLES!$D$52,CONTROLES!$D$53)</f>
        <v>0</v>
      </c>
      <c r="AL85" s="182"/>
      <c r="AM85" s="182">
        <f>+IF(AL85=CONTROLES!$C$54,CONTROLES!$D$54,CONTROLES!$D$55)</f>
        <v>0</v>
      </c>
      <c r="AN85" s="183" t="str">
        <f t="shared" si="54"/>
        <v>Tipo Control</v>
      </c>
      <c r="AO85" s="183" t="str">
        <f>+IF(AN85=CONTROLES!$F$54,CONTROLES!$G$54,CONTROLES!$G$55)</f>
        <v>Detectar</v>
      </c>
      <c r="AP85" s="182">
        <f>+IF(AO85=CONTROLES!$C$56,CONTROLES!$D$56,IF(AO85=CONTROLES!$C$57,CONTROLES!$D$57,CONTROLES!$D$58))</f>
        <v>10</v>
      </c>
      <c r="AQ85" s="182"/>
      <c r="AR85" s="182">
        <f>+IF(AQ85=CONTROLES!$C$59,CONTROLES!$D$59,CONTROLES!$D$60)</f>
        <v>0</v>
      </c>
      <c r="AS85" s="182"/>
      <c r="AT85" s="182">
        <f>+IF(AS85=CONTROLES!$C$61,CONTROLES!$D$61,CONTROLES!$D$62)</f>
        <v>0</v>
      </c>
      <c r="AU85" s="182"/>
      <c r="AV85" s="50">
        <f>+IF(AU85=CONTROLES!$C$63,CONTROLES!$D$63,IF(AU85=CONTROLES!$C$64,CONTROLES!$D$64,CONTROLES!$D$65))</f>
        <v>0</v>
      </c>
      <c r="AW85" s="50">
        <f t="shared" si="53"/>
        <v>10</v>
      </c>
      <c r="AX85" s="50" t="str">
        <f t="shared" si="55"/>
        <v>Débil</v>
      </c>
      <c r="AY85" s="254"/>
      <c r="AZ85" s="254"/>
      <c r="BA85" s="254"/>
      <c r="BB85" s="254"/>
      <c r="BC85" s="255"/>
      <c r="BD85" s="257"/>
      <c r="BE85" s="246"/>
      <c r="BF85" s="132"/>
      <c r="BG85" s="132"/>
      <c r="BH85" s="189"/>
      <c r="BI85" s="132"/>
      <c r="BJ85" s="132"/>
      <c r="BK85" s="132"/>
      <c r="BL85" s="132"/>
      <c r="BM85" s="190" t="s">
        <v>234</v>
      </c>
      <c r="BN85" s="244"/>
      <c r="BO85" s="131"/>
      <c r="BP85" s="141"/>
      <c r="BQ85" s="141"/>
      <c r="BR85" s="141"/>
      <c r="BS85" s="141"/>
      <c r="BT85" s="141"/>
      <c r="BU85" s="141"/>
      <c r="BV85" s="141"/>
      <c r="BW85" s="141"/>
      <c r="BX85" s="131"/>
      <c r="BY85" s="141"/>
      <c r="BZ85" s="141"/>
      <c r="CA85" s="141"/>
      <c r="CB85" s="141"/>
      <c r="CC85" s="141"/>
      <c r="CD85" s="141"/>
      <c r="CE85" s="141"/>
      <c r="CF85" s="141"/>
      <c r="CG85" s="131"/>
      <c r="CH85" s="141"/>
      <c r="CI85" s="141"/>
      <c r="CJ85" s="141"/>
      <c r="CK85" s="141"/>
      <c r="CL85" s="141"/>
      <c r="CM85" s="141"/>
      <c r="CN85" s="141"/>
      <c r="CO85" s="141"/>
      <c r="CP85" s="131"/>
      <c r="CQ85" s="141"/>
      <c r="CR85" s="141"/>
      <c r="CS85" s="141"/>
      <c r="CT85" s="141"/>
      <c r="CU85" s="141"/>
      <c r="CV85" s="141"/>
      <c r="CW85" s="141"/>
      <c r="CX85" s="141"/>
      <c r="CY85" s="131"/>
      <c r="CZ85" s="141"/>
      <c r="DA85" s="141"/>
      <c r="DB85" s="141"/>
      <c r="DC85" s="141"/>
      <c r="DD85" s="141"/>
      <c r="DE85" s="141"/>
      <c r="DF85" s="141"/>
      <c r="DG85" s="141"/>
      <c r="DH85" s="131"/>
      <c r="DI85" s="141"/>
      <c r="DJ85" s="141"/>
      <c r="DK85" s="141"/>
      <c r="DL85" s="141"/>
      <c r="DM85" s="141"/>
      <c r="DN85" s="141"/>
      <c r="DO85" s="141"/>
      <c r="DP85" s="141"/>
      <c r="DQ85" s="131"/>
      <c r="DR85" s="141"/>
      <c r="DS85" s="141"/>
      <c r="DT85" s="141"/>
      <c r="DU85" s="141"/>
      <c r="DV85" s="141"/>
      <c r="DW85" s="141"/>
      <c r="DX85" s="141"/>
      <c r="DY85" s="141"/>
      <c r="DZ85" s="131"/>
      <c r="EA85" s="141"/>
      <c r="EB85" s="141"/>
      <c r="EC85" s="141"/>
      <c r="ED85" s="141"/>
      <c r="EE85" s="141"/>
      <c r="EF85" s="141"/>
      <c r="EG85" s="141"/>
      <c r="EH85" s="141"/>
      <c r="EI85" s="131"/>
      <c r="EJ85" s="141"/>
      <c r="EK85" s="141"/>
      <c r="EL85" s="141"/>
      <c r="EM85" s="141"/>
      <c r="EN85" s="141"/>
      <c r="EO85" s="141"/>
      <c r="EP85" s="141"/>
      <c r="EQ85" s="141"/>
      <c r="ER85" s="131"/>
      <c r="ES85" s="141"/>
      <c r="ET85" s="141"/>
      <c r="EU85" s="141"/>
      <c r="EV85" s="141"/>
      <c r="EW85" s="141"/>
      <c r="EX85" s="141"/>
      <c r="EY85" s="141"/>
      <c r="EZ85" s="141"/>
      <c r="FA85" s="131"/>
      <c r="FB85" s="141"/>
      <c r="FC85" s="141"/>
      <c r="FD85" s="141"/>
      <c r="FE85" s="141"/>
      <c r="FF85" s="141"/>
      <c r="FG85" s="141"/>
      <c r="FH85" s="141"/>
      <c r="FI85" s="141"/>
      <c r="FJ85" s="131"/>
      <c r="FK85" s="141"/>
      <c r="FL85" s="141"/>
      <c r="FM85" s="141"/>
      <c r="FN85" s="141"/>
      <c r="FO85" s="141"/>
      <c r="FP85" s="141"/>
      <c r="FQ85" s="141"/>
      <c r="FR85" s="141"/>
      <c r="FS85" s="141"/>
      <c r="FT85" s="131"/>
      <c r="FU85" s="134"/>
      <c r="FV85" s="134"/>
      <c r="FW85" s="134"/>
      <c r="FX85" s="135"/>
      <c r="FY85" s="134"/>
      <c r="FZ85" s="141"/>
      <c r="GA85" s="141"/>
      <c r="GB85" s="134"/>
      <c r="GC85" s="134"/>
      <c r="GD85" s="134"/>
      <c r="GE85" s="134"/>
      <c r="GF85" s="134"/>
      <c r="GG85" s="131"/>
      <c r="GH85" s="134"/>
      <c r="GI85" s="134"/>
      <c r="GJ85" s="134"/>
      <c r="GK85" s="135"/>
      <c r="GL85" s="134"/>
      <c r="GM85" s="141"/>
      <c r="GN85" s="141"/>
      <c r="GO85" s="134"/>
      <c r="GP85" s="134"/>
      <c r="GQ85" s="134"/>
      <c r="GR85" s="134"/>
      <c r="GS85" s="134"/>
      <c r="GT85" s="131"/>
      <c r="GU85" s="134"/>
      <c r="GV85" s="134"/>
      <c r="GW85" s="134"/>
      <c r="GX85" s="135"/>
      <c r="GY85" s="134"/>
      <c r="GZ85" s="141"/>
      <c r="HA85" s="141"/>
      <c r="HB85" s="134"/>
      <c r="HC85" s="134"/>
      <c r="HD85" s="134"/>
      <c r="HE85" s="134"/>
    </row>
    <row r="86" spans="1:213" ht="57" x14ac:dyDescent="0.2">
      <c r="A86" s="274"/>
      <c r="B86" s="277"/>
      <c r="C86" s="280"/>
      <c r="D86" s="280"/>
      <c r="E86" s="277"/>
      <c r="F86" s="284"/>
      <c r="G86" s="284"/>
      <c r="H86" s="352"/>
      <c r="I86" s="277"/>
      <c r="J86" s="282"/>
      <c r="K86" s="259"/>
      <c r="L86" s="262"/>
      <c r="M86" s="265"/>
      <c r="N86" s="259"/>
      <c r="O86" s="268"/>
      <c r="P86" s="268"/>
      <c r="Q86" s="271"/>
      <c r="R86" s="173"/>
      <c r="S86" s="174"/>
      <c r="T86" s="203">
        <f>VLOOKUP(U86,FORMULAS!$A$15:$B$18,2,0)</f>
        <v>0</v>
      </c>
      <c r="U86" s="54" t="s">
        <v>157</v>
      </c>
      <c r="V86" s="55">
        <f>+IF(U86='Tabla Valoración controles'!$D$4,'Tabla Valoración controles'!$F$4,IF('208-PLA-Ft-78 Mapa Gestión'!U86='Tabla Valoración controles'!$D$5,'Tabla Valoración controles'!$F$5,IF(U86=FORMULAS!$A$10,0,'Tabla Valoración controles'!$F$6)))</f>
        <v>0</v>
      </c>
      <c r="W86" s="54"/>
      <c r="X86" s="56">
        <f>+IF(W86='Tabla Valoración controles'!$D$7,'Tabla Valoración controles'!$F$7,IF(U86=FORMULAS!$A$10,0,'Tabla Valoración controles'!$F$8))</f>
        <v>0</v>
      </c>
      <c r="Y86" s="54"/>
      <c r="Z86" s="55">
        <f>+IF(Y86='Tabla Valoración controles'!$D$9,'Tabla Valoración controles'!$F$9,IF(U86=FORMULAS!$A$10,0,'Tabla Valoración controles'!$F$10))</f>
        <v>0</v>
      </c>
      <c r="AA86" s="54"/>
      <c r="AB86" s="55">
        <f>+IF(AA86='Tabla Valoración controles'!$D$9,'Tabla Valoración controles'!$F$9,IF(W86=FORMULAS!$A$10,0,'Tabla Valoración controles'!$F$10))</f>
        <v>0</v>
      </c>
      <c r="AC86" s="54"/>
      <c r="AD86" s="55">
        <f>+IF(AC86='Tabla Valoración controles'!$D$13,'Tabla Valoración controles'!$F$13,'Tabla Valoración controles'!$F$14)</f>
        <v>0</v>
      </c>
      <c r="AE86" s="99">
        <f t="shared" si="52"/>
        <v>0</v>
      </c>
      <c r="AF86" s="99">
        <f t="shared" si="65"/>
        <v>0</v>
      </c>
      <c r="AG86" s="99">
        <f t="shared" si="15"/>
        <v>0.24</v>
      </c>
      <c r="AH86" s="54"/>
      <c r="AI86" s="50">
        <f>+IF(AH86=CONTROLES!$C$50,CONTROLES!$D$50,CONTROLES!$D$51)</f>
        <v>0</v>
      </c>
      <c r="AJ86" s="182"/>
      <c r="AK86" s="182">
        <f>+IF(AJ86=CONTROLES!$C$52,CONTROLES!$D$52,CONTROLES!$D$53)</f>
        <v>0</v>
      </c>
      <c r="AL86" s="182"/>
      <c r="AM86" s="182">
        <f>+IF(AL86=CONTROLES!$C$54,CONTROLES!$D$54,CONTROLES!$D$55)</f>
        <v>0</v>
      </c>
      <c r="AN86" s="183" t="str">
        <f t="shared" si="54"/>
        <v>Tipo Control</v>
      </c>
      <c r="AO86" s="183" t="str">
        <f>+IF(AN86=CONTROLES!$F$54,CONTROLES!$G$54,CONTROLES!$G$55)</f>
        <v>Detectar</v>
      </c>
      <c r="AP86" s="182">
        <f>+IF(AO86=CONTROLES!$C$56,CONTROLES!$D$56,IF(AO86=CONTROLES!$C$57,CONTROLES!$D$57,CONTROLES!$D$58))</f>
        <v>10</v>
      </c>
      <c r="AQ86" s="182"/>
      <c r="AR86" s="182">
        <f>+IF(AQ86=CONTROLES!$C$59,CONTROLES!$D$59,CONTROLES!$D$60)</f>
        <v>0</v>
      </c>
      <c r="AS86" s="182"/>
      <c r="AT86" s="182">
        <f>+IF(AS86=CONTROLES!$C$61,CONTROLES!$D$61,CONTROLES!$D$62)</f>
        <v>0</v>
      </c>
      <c r="AU86" s="182"/>
      <c r="AV86" s="50">
        <f>+IF(AU86=CONTROLES!$C$63,CONTROLES!$D$63,IF(AU86=CONTROLES!$C$64,CONTROLES!$D$64,CONTROLES!$D$65))</f>
        <v>0</v>
      </c>
      <c r="AW86" s="50">
        <f t="shared" si="53"/>
        <v>10</v>
      </c>
      <c r="AX86" s="50" t="str">
        <f t="shared" si="55"/>
        <v>Débil</v>
      </c>
      <c r="AY86" s="254"/>
      <c r="AZ86" s="254"/>
      <c r="BA86" s="254"/>
      <c r="BB86" s="254"/>
      <c r="BC86" s="255"/>
      <c r="BD86" s="257"/>
      <c r="BE86" s="246"/>
      <c r="BF86" s="132"/>
      <c r="BG86" s="132"/>
      <c r="BH86" s="189"/>
      <c r="BI86" s="132"/>
      <c r="BJ86" s="132"/>
      <c r="BK86" s="132"/>
      <c r="BL86" s="132"/>
      <c r="BM86" s="190" t="s">
        <v>234</v>
      </c>
      <c r="BN86" s="244"/>
      <c r="BO86" s="131"/>
      <c r="BP86" s="141"/>
      <c r="BQ86" s="141"/>
      <c r="BR86" s="141"/>
      <c r="BS86" s="141"/>
      <c r="BT86" s="141"/>
      <c r="BU86" s="141"/>
      <c r="BV86" s="141"/>
      <c r="BW86" s="141"/>
      <c r="BX86" s="131"/>
      <c r="BY86" s="141"/>
      <c r="BZ86" s="141"/>
      <c r="CA86" s="141"/>
      <c r="CB86" s="141"/>
      <c r="CC86" s="141"/>
      <c r="CD86" s="141"/>
      <c r="CE86" s="141"/>
      <c r="CF86" s="141"/>
      <c r="CG86" s="131"/>
      <c r="CH86" s="141"/>
      <c r="CI86" s="141"/>
      <c r="CJ86" s="141"/>
      <c r="CK86" s="141"/>
      <c r="CL86" s="141"/>
      <c r="CM86" s="141"/>
      <c r="CN86" s="141"/>
      <c r="CO86" s="141"/>
      <c r="CP86" s="131"/>
      <c r="CQ86" s="141"/>
      <c r="CR86" s="141"/>
      <c r="CS86" s="141"/>
      <c r="CT86" s="141"/>
      <c r="CU86" s="141"/>
      <c r="CV86" s="141"/>
      <c r="CW86" s="141"/>
      <c r="CX86" s="141"/>
      <c r="CY86" s="131"/>
      <c r="CZ86" s="141"/>
      <c r="DA86" s="141"/>
      <c r="DB86" s="141"/>
      <c r="DC86" s="141"/>
      <c r="DD86" s="141"/>
      <c r="DE86" s="141"/>
      <c r="DF86" s="141"/>
      <c r="DG86" s="141"/>
      <c r="DH86" s="131"/>
      <c r="DI86" s="141"/>
      <c r="DJ86" s="141"/>
      <c r="DK86" s="141"/>
      <c r="DL86" s="141"/>
      <c r="DM86" s="141"/>
      <c r="DN86" s="141"/>
      <c r="DO86" s="141"/>
      <c r="DP86" s="141"/>
      <c r="DQ86" s="131"/>
      <c r="DR86" s="141"/>
      <c r="DS86" s="141"/>
      <c r="DT86" s="141"/>
      <c r="DU86" s="141"/>
      <c r="DV86" s="141"/>
      <c r="DW86" s="141"/>
      <c r="DX86" s="141"/>
      <c r="DY86" s="141"/>
      <c r="DZ86" s="131"/>
      <c r="EA86" s="141"/>
      <c r="EB86" s="141"/>
      <c r="EC86" s="141"/>
      <c r="ED86" s="141"/>
      <c r="EE86" s="141"/>
      <c r="EF86" s="141"/>
      <c r="EG86" s="141"/>
      <c r="EH86" s="141"/>
      <c r="EI86" s="131"/>
      <c r="EJ86" s="141"/>
      <c r="EK86" s="141"/>
      <c r="EL86" s="141"/>
      <c r="EM86" s="141"/>
      <c r="EN86" s="141"/>
      <c r="EO86" s="141"/>
      <c r="EP86" s="141"/>
      <c r="EQ86" s="141"/>
      <c r="ER86" s="131"/>
      <c r="ES86" s="141"/>
      <c r="ET86" s="141"/>
      <c r="EU86" s="141"/>
      <c r="EV86" s="141"/>
      <c r="EW86" s="141"/>
      <c r="EX86" s="141"/>
      <c r="EY86" s="141"/>
      <c r="EZ86" s="141"/>
      <c r="FA86" s="131"/>
      <c r="FB86" s="141"/>
      <c r="FC86" s="141"/>
      <c r="FD86" s="141"/>
      <c r="FE86" s="141"/>
      <c r="FF86" s="141"/>
      <c r="FG86" s="141"/>
      <c r="FH86" s="141"/>
      <c r="FI86" s="141"/>
      <c r="FJ86" s="131"/>
      <c r="FK86" s="141"/>
      <c r="FL86" s="141"/>
      <c r="FM86" s="141"/>
      <c r="FN86" s="141"/>
      <c r="FO86" s="141"/>
      <c r="FP86" s="141"/>
      <c r="FQ86" s="141"/>
      <c r="FR86" s="141"/>
      <c r="FS86" s="141"/>
      <c r="FT86" s="131"/>
      <c r="FU86" s="134"/>
      <c r="FV86" s="134"/>
      <c r="FW86" s="134"/>
      <c r="FX86" s="135"/>
      <c r="FY86" s="134"/>
      <c r="FZ86" s="141"/>
      <c r="GA86" s="141"/>
      <c r="GB86" s="134"/>
      <c r="GC86" s="134"/>
      <c r="GD86" s="134"/>
      <c r="GE86" s="134"/>
      <c r="GF86" s="134"/>
      <c r="GG86" s="131"/>
      <c r="GH86" s="134"/>
      <c r="GI86" s="134"/>
      <c r="GJ86" s="134"/>
      <c r="GK86" s="135"/>
      <c r="GL86" s="134"/>
      <c r="GM86" s="141"/>
      <c r="GN86" s="141"/>
      <c r="GO86" s="134"/>
      <c r="GP86" s="134"/>
      <c r="GQ86" s="134"/>
      <c r="GR86" s="134"/>
      <c r="GS86" s="134"/>
      <c r="GT86" s="131"/>
      <c r="GU86" s="134"/>
      <c r="GV86" s="134"/>
      <c r="GW86" s="134"/>
      <c r="GX86" s="135"/>
      <c r="GY86" s="134"/>
      <c r="GZ86" s="141"/>
      <c r="HA86" s="141"/>
      <c r="HB86" s="134"/>
      <c r="HC86" s="134"/>
      <c r="HD86" s="134"/>
      <c r="HE86" s="134"/>
    </row>
    <row r="87" spans="1:213" ht="57" x14ac:dyDescent="0.2">
      <c r="A87" s="275"/>
      <c r="B87" s="278"/>
      <c r="C87" s="281"/>
      <c r="D87" s="281"/>
      <c r="E87" s="278"/>
      <c r="F87" s="285"/>
      <c r="G87" s="285"/>
      <c r="H87" s="353"/>
      <c r="I87" s="278"/>
      <c r="J87" s="282"/>
      <c r="K87" s="260"/>
      <c r="L87" s="263"/>
      <c r="M87" s="266"/>
      <c r="N87" s="260"/>
      <c r="O87" s="269"/>
      <c r="P87" s="269"/>
      <c r="Q87" s="272"/>
      <c r="R87" s="173"/>
      <c r="S87" s="174"/>
      <c r="T87" s="203">
        <f>VLOOKUP(U87,FORMULAS!$A$15:$B$18,2,0)</f>
        <v>0</v>
      </c>
      <c r="U87" s="54" t="s">
        <v>157</v>
      </c>
      <c r="V87" s="55">
        <f>+IF(U87='Tabla Valoración controles'!$D$4,'Tabla Valoración controles'!$F$4,IF('208-PLA-Ft-78 Mapa Gestión'!U87='Tabla Valoración controles'!$D$5,'Tabla Valoración controles'!$F$5,IF(U87=FORMULAS!$A$10,0,'Tabla Valoración controles'!$F$6)))</f>
        <v>0</v>
      </c>
      <c r="W87" s="54"/>
      <c r="X87" s="56">
        <f>+IF(W87='Tabla Valoración controles'!$D$7,'Tabla Valoración controles'!$F$7,IF(U87=FORMULAS!$A$10,0,'Tabla Valoración controles'!$F$8))</f>
        <v>0</v>
      </c>
      <c r="Y87" s="54"/>
      <c r="Z87" s="55">
        <f>+IF(Y87='Tabla Valoración controles'!$D$9,'Tabla Valoración controles'!$F$9,IF(U87=FORMULAS!$A$10,0,'Tabla Valoración controles'!$F$10))</f>
        <v>0</v>
      </c>
      <c r="AA87" s="54"/>
      <c r="AB87" s="55">
        <f>+IF(AA87='Tabla Valoración controles'!$D$9,'Tabla Valoración controles'!$F$9,IF(W87=FORMULAS!$A$10,0,'Tabla Valoración controles'!$F$10))</f>
        <v>0</v>
      </c>
      <c r="AC87" s="54"/>
      <c r="AD87" s="55">
        <f>+IF(AC87='Tabla Valoración controles'!$D$13,'Tabla Valoración controles'!$F$13,'Tabla Valoración controles'!$F$14)</f>
        <v>0</v>
      </c>
      <c r="AE87" s="99">
        <f t="shared" si="52"/>
        <v>0</v>
      </c>
      <c r="AF87" s="99">
        <f t="shared" si="65"/>
        <v>0</v>
      </c>
      <c r="AG87" s="99">
        <f t="shared" si="15"/>
        <v>0.24</v>
      </c>
      <c r="AH87" s="54"/>
      <c r="AI87" s="50">
        <f>+IF(AH87=CONTROLES!$C$50,CONTROLES!$D$50,CONTROLES!$D$51)</f>
        <v>0</v>
      </c>
      <c r="AJ87" s="182"/>
      <c r="AK87" s="182">
        <f>+IF(AJ87=CONTROLES!$C$52,CONTROLES!$D$52,CONTROLES!$D$53)</f>
        <v>0</v>
      </c>
      <c r="AL87" s="182"/>
      <c r="AM87" s="182">
        <f>+IF(AL87=CONTROLES!$C$54,CONTROLES!$D$54,CONTROLES!$D$55)</f>
        <v>0</v>
      </c>
      <c r="AN87" s="183" t="str">
        <f t="shared" si="54"/>
        <v>Tipo Control</v>
      </c>
      <c r="AO87" s="183" t="str">
        <f>+IF(AN87=CONTROLES!$F$54,CONTROLES!$G$54,CONTROLES!$G$55)</f>
        <v>Detectar</v>
      </c>
      <c r="AP87" s="182">
        <f>+IF(AO87=CONTROLES!$C$56,CONTROLES!$D$56,IF(AO87=CONTROLES!$C$57,CONTROLES!$D$57,CONTROLES!$D$58))</f>
        <v>10</v>
      </c>
      <c r="AQ87" s="182"/>
      <c r="AR87" s="182">
        <f>+IF(AQ87=CONTROLES!$C$59,CONTROLES!$D$59,CONTROLES!$D$60)</f>
        <v>0</v>
      </c>
      <c r="AS87" s="182"/>
      <c r="AT87" s="182">
        <f>+IF(AS87=CONTROLES!$C$61,CONTROLES!$D$61,CONTROLES!$D$62)</f>
        <v>0</v>
      </c>
      <c r="AU87" s="182"/>
      <c r="AV87" s="50">
        <f>+IF(AU87=CONTROLES!$C$63,CONTROLES!$D$63,IF(AU87=CONTROLES!$C$64,CONTROLES!$D$64,CONTROLES!$D$65))</f>
        <v>0</v>
      </c>
      <c r="AW87" s="50">
        <f t="shared" si="53"/>
        <v>10</v>
      </c>
      <c r="AX87" s="50" t="str">
        <f t="shared" si="55"/>
        <v>Débil</v>
      </c>
      <c r="AY87" s="254"/>
      <c r="AZ87" s="254"/>
      <c r="BA87" s="254"/>
      <c r="BB87" s="254"/>
      <c r="BC87" s="255"/>
      <c r="BD87" s="292"/>
      <c r="BE87" s="247"/>
      <c r="BF87" s="132"/>
      <c r="BG87" s="132"/>
      <c r="BH87" s="189"/>
      <c r="BI87" s="132"/>
      <c r="BJ87" s="132"/>
      <c r="BK87" s="132"/>
      <c r="BL87" s="132"/>
      <c r="BM87" s="190" t="s">
        <v>234</v>
      </c>
      <c r="BN87" s="244"/>
      <c r="BO87" s="131"/>
      <c r="BP87" s="141"/>
      <c r="BQ87" s="141"/>
      <c r="BR87" s="141"/>
      <c r="BS87" s="141"/>
      <c r="BT87" s="141"/>
      <c r="BU87" s="141"/>
      <c r="BV87" s="141"/>
      <c r="BW87" s="141"/>
      <c r="BX87" s="131"/>
      <c r="BY87" s="141"/>
      <c r="BZ87" s="141"/>
      <c r="CA87" s="141"/>
      <c r="CB87" s="141"/>
      <c r="CC87" s="141"/>
      <c r="CD87" s="141"/>
      <c r="CE87" s="141"/>
      <c r="CF87" s="141"/>
      <c r="CG87" s="131"/>
      <c r="CH87" s="141"/>
      <c r="CI87" s="141"/>
      <c r="CJ87" s="141"/>
      <c r="CK87" s="141"/>
      <c r="CL87" s="141"/>
      <c r="CM87" s="141"/>
      <c r="CN87" s="141"/>
      <c r="CO87" s="141"/>
      <c r="CP87" s="131"/>
      <c r="CQ87" s="141"/>
      <c r="CR87" s="141"/>
      <c r="CS87" s="141"/>
      <c r="CT87" s="141"/>
      <c r="CU87" s="141"/>
      <c r="CV87" s="141"/>
      <c r="CW87" s="141"/>
      <c r="CX87" s="141"/>
      <c r="CY87" s="131"/>
      <c r="CZ87" s="141"/>
      <c r="DA87" s="141"/>
      <c r="DB87" s="141"/>
      <c r="DC87" s="141"/>
      <c r="DD87" s="141"/>
      <c r="DE87" s="141"/>
      <c r="DF87" s="141"/>
      <c r="DG87" s="141"/>
      <c r="DH87" s="131"/>
      <c r="DI87" s="141"/>
      <c r="DJ87" s="141"/>
      <c r="DK87" s="141"/>
      <c r="DL87" s="141"/>
      <c r="DM87" s="141"/>
      <c r="DN87" s="141"/>
      <c r="DO87" s="141"/>
      <c r="DP87" s="141"/>
      <c r="DQ87" s="131"/>
      <c r="DR87" s="141"/>
      <c r="DS87" s="141"/>
      <c r="DT87" s="141"/>
      <c r="DU87" s="141"/>
      <c r="DV87" s="141"/>
      <c r="DW87" s="141"/>
      <c r="DX87" s="141"/>
      <c r="DY87" s="141"/>
      <c r="DZ87" s="131"/>
      <c r="EA87" s="141"/>
      <c r="EB87" s="141"/>
      <c r="EC87" s="141"/>
      <c r="ED87" s="141"/>
      <c r="EE87" s="141"/>
      <c r="EF87" s="141"/>
      <c r="EG87" s="141"/>
      <c r="EH87" s="141"/>
      <c r="EI87" s="131"/>
      <c r="EJ87" s="141"/>
      <c r="EK87" s="141"/>
      <c r="EL87" s="141"/>
      <c r="EM87" s="141"/>
      <c r="EN87" s="141"/>
      <c r="EO87" s="141"/>
      <c r="EP87" s="141"/>
      <c r="EQ87" s="141"/>
      <c r="ER87" s="131"/>
      <c r="ES87" s="141"/>
      <c r="ET87" s="141"/>
      <c r="EU87" s="141"/>
      <c r="EV87" s="141"/>
      <c r="EW87" s="141"/>
      <c r="EX87" s="141"/>
      <c r="EY87" s="141"/>
      <c r="EZ87" s="141"/>
      <c r="FA87" s="131"/>
      <c r="FB87" s="141"/>
      <c r="FC87" s="141"/>
      <c r="FD87" s="141"/>
      <c r="FE87" s="141"/>
      <c r="FF87" s="141"/>
      <c r="FG87" s="141"/>
      <c r="FH87" s="141"/>
      <c r="FI87" s="141"/>
      <c r="FJ87" s="131"/>
      <c r="FK87" s="141"/>
      <c r="FL87" s="141"/>
      <c r="FM87" s="141"/>
      <c r="FN87" s="141"/>
      <c r="FO87" s="141"/>
      <c r="FP87" s="141"/>
      <c r="FQ87" s="141"/>
      <c r="FR87" s="141"/>
      <c r="FS87" s="141"/>
      <c r="FT87" s="131"/>
      <c r="FU87" s="134"/>
      <c r="FV87" s="134"/>
      <c r="FW87" s="134"/>
      <c r="FX87" s="135"/>
      <c r="FY87" s="134"/>
      <c r="FZ87" s="141"/>
      <c r="GA87" s="141"/>
      <c r="GB87" s="134"/>
      <c r="GC87" s="134"/>
      <c r="GD87" s="134"/>
      <c r="GE87" s="134"/>
      <c r="GF87" s="134"/>
      <c r="GG87" s="131"/>
      <c r="GH87" s="134"/>
      <c r="GI87" s="134"/>
      <c r="GJ87" s="134"/>
      <c r="GK87" s="135"/>
      <c r="GL87" s="134"/>
      <c r="GM87" s="141"/>
      <c r="GN87" s="141"/>
      <c r="GO87" s="134"/>
      <c r="GP87" s="134"/>
      <c r="GQ87" s="134"/>
      <c r="GR87" s="134"/>
      <c r="GS87" s="134"/>
      <c r="GT87" s="131"/>
      <c r="GU87" s="134"/>
      <c r="GV87" s="134"/>
      <c r="GW87" s="134"/>
      <c r="GX87" s="135"/>
      <c r="GY87" s="134"/>
      <c r="GZ87" s="141"/>
      <c r="HA87" s="141"/>
      <c r="HB87" s="134"/>
      <c r="HC87" s="134"/>
      <c r="HD87" s="134"/>
      <c r="HE87" s="134"/>
    </row>
    <row r="88" spans="1:213" ht="122.25" customHeight="1" x14ac:dyDescent="0.2">
      <c r="A88" s="273">
        <v>14</v>
      </c>
      <c r="B88" s="276" t="s">
        <v>177</v>
      </c>
      <c r="C88" s="279" t="str">
        <f>VLOOKUP(B88,FORMULAS!$A$30:$B$52,2,0)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88" s="279" t="str">
        <f>VLOOKUP(B88,FORMULAS!$A$30:$C$46,3,0)</f>
        <v>Subdirector Financiero</v>
      </c>
      <c r="E88" s="276" t="s">
        <v>112</v>
      </c>
      <c r="F88" s="289" t="s">
        <v>414</v>
      </c>
      <c r="G88" s="289" t="s">
        <v>415</v>
      </c>
      <c r="H88" s="290" t="s">
        <v>416</v>
      </c>
      <c r="I88" s="276" t="s">
        <v>259</v>
      </c>
      <c r="J88" s="282">
        <v>700</v>
      </c>
      <c r="K88" s="258" t="str">
        <f>+IF(L88=FORMULAS!$N$2,FORMULAS!$O$2,IF('208-PLA-Ft-78 Mapa Gestión'!L88:L93=FORMULAS!$N$3,FORMULAS!$O$3,IF('208-PLA-Ft-78 Mapa Gestión'!L88:L93=FORMULAS!$N$4,FORMULAS!$O$4,IF('208-PLA-Ft-78 Mapa Gestión'!L88:L93=FORMULAS!$N$5,FORMULAS!$O$5,IF('208-PLA-Ft-78 Mapa Gestión'!L88:L93=FORMULAS!$N$6,FORMULAS!$O$6)))))</f>
        <v>Alta</v>
      </c>
      <c r="L88" s="261">
        <f>+IF(J88&lt;=FORMULAS!$M$2,FORMULAS!$N$2,IF('208-PLA-Ft-78 Mapa Gestión'!J88&lt;=FORMULAS!$M$3,FORMULAS!$N$3,IF('208-PLA-Ft-78 Mapa Gestión'!J88&lt;=FORMULAS!$M$4,FORMULAS!$N$4,IF('208-PLA-Ft-78 Mapa Gestión'!J88&lt;=FORMULAS!$M$5,FORMULAS!$N$5,FORMULAS!$N$6))))</f>
        <v>0.8</v>
      </c>
      <c r="M88" s="264" t="s">
        <v>86</v>
      </c>
      <c r="N88" s="258" t="str">
        <f>+IF(M88=FORMULAS!$H$2,FORMULAS!$I$2,IF('208-PLA-Ft-78 Mapa Gestión'!M88:M93=FORMULAS!$H$3,FORMULAS!$I$3,IF('208-PLA-Ft-78 Mapa Gestión'!M88:M93=FORMULAS!$H$4,FORMULAS!$I$4,IF('208-PLA-Ft-78 Mapa Gestión'!M88:M93=FORMULAS!$H$5,FORMULAS!$I$5,IF('208-PLA-Ft-78 Mapa Gestión'!M88:M93=FORMULAS!$H$6,FORMULAS!$I$6,IF('208-PLA-Ft-78 Mapa Gestión'!M88:M93=FORMULAS!$H$7,FORMULAS!$I$7,IF('208-PLA-Ft-78 Mapa Gestión'!M88:M93=FORMULAS!$H$8,FORMULAS!$I$8,IF('208-PLA-Ft-78 Mapa Gestión'!M88:M93=FORMULAS!$H$9,FORMULAS!$I$9,IF('208-PLA-Ft-78 Mapa Gestión'!M88:M93=FORMULAS!$H$10,FORMULAS!$I$10,IF('208-PLA-Ft-78 Mapa Gestión'!M88:M93=FORMULAS!$H$11,FORMULAS!$I$11))))))))))</f>
        <v>Mayor</v>
      </c>
      <c r="O88" s="267">
        <f>VLOOKUP(N88,FORMULAS!$I$1:$J$6,2,0)</f>
        <v>0.8</v>
      </c>
      <c r="P88" s="267" t="str">
        <f t="shared" ref="P88" si="66">CONCATENATE(N88,K88)</f>
        <v>MayorAlta</v>
      </c>
      <c r="Q88" s="270" t="str">
        <f>VLOOKUP(P88,FORMULAS!$K$17:$L$42,2,0)</f>
        <v>Alto</v>
      </c>
      <c r="R88" s="178">
        <v>1</v>
      </c>
      <c r="S88" s="174" t="s">
        <v>498</v>
      </c>
      <c r="T88" s="203" t="str">
        <f>VLOOKUP(U88,FORMULAS!$A$15:$B$18,2,0)</f>
        <v>Probabilidad</v>
      </c>
      <c r="U88" s="54" t="s">
        <v>14</v>
      </c>
      <c r="V88" s="55">
        <f>+IF(U88='Tabla Valoración controles'!$D$4,'Tabla Valoración controles'!$F$4,IF('208-PLA-Ft-78 Mapa Gestión'!U88='Tabla Valoración controles'!$D$5,'Tabla Valoración controles'!$F$5,IF(U88=FORMULAS!$A$10,0,'Tabla Valoración controles'!$F$6)))</f>
        <v>0.15</v>
      </c>
      <c r="W88" s="54" t="s">
        <v>8</v>
      </c>
      <c r="X88" s="56">
        <f>+IF(W88='Tabla Valoración controles'!$D$7,'Tabla Valoración controles'!$F$7,IF(U88=FORMULAS!$A$10,0,'Tabla Valoración controles'!$F$8))</f>
        <v>0.15</v>
      </c>
      <c r="Y88" s="54" t="s">
        <v>19</v>
      </c>
      <c r="Z88" s="55">
        <f>+IF(Y88='Tabla Valoración controles'!$D$9,'Tabla Valoración controles'!$F$9,IF(U88=FORMULAS!$A$10,0,'Tabla Valoración controles'!$F$10))</f>
        <v>0</v>
      </c>
      <c r="AA88" s="54" t="s">
        <v>21</v>
      </c>
      <c r="AB88" s="55">
        <f>+IF(AA88='Tabla Valoración controles'!$D$9,'Tabla Valoración controles'!$F$9,IF(W88=FORMULAS!$A$10,0,'Tabla Valoración controles'!$F$10))</f>
        <v>0</v>
      </c>
      <c r="AC88" s="54" t="s">
        <v>100</v>
      </c>
      <c r="AD88" s="55">
        <f>+IF(AC88='Tabla Valoración controles'!$D$13,'Tabla Valoración controles'!$F$13,'Tabla Valoración controles'!$F$14)</f>
        <v>0</v>
      </c>
      <c r="AE88" s="99">
        <f t="shared" si="52"/>
        <v>0.3</v>
      </c>
      <c r="AF88" s="99">
        <f>+IF(T88=FORMULAS!$A$8,'208-PLA-Ft-78 Mapa Gestión'!AE88*'208-PLA-Ft-78 Mapa Gestión'!L88:L93,'208-PLA-Ft-78 Mapa Gestión'!AE88*'208-PLA-Ft-78 Mapa Gestión'!O88:O93)</f>
        <v>0.24</v>
      </c>
      <c r="AG88" s="99">
        <f>+IF(T88=FORMULAS!$A$8,'208-PLA-Ft-78 Mapa Gestión'!L88:L93-'208-PLA-Ft-78 Mapa Gestión'!AF88,0)</f>
        <v>0.56000000000000005</v>
      </c>
      <c r="AH88" s="54" t="s">
        <v>349</v>
      </c>
      <c r="AI88" s="50">
        <f>+IF(AH88=CONTROLES!$C$50,CONTROLES!$D$50,CONTROLES!$D$51)</f>
        <v>15</v>
      </c>
      <c r="AJ88" s="182" t="s">
        <v>355</v>
      </c>
      <c r="AK88" s="182">
        <f>+IF(AJ88=CONTROLES!$C$52,CONTROLES!$D$52,CONTROLES!$D$53)</f>
        <v>15</v>
      </c>
      <c r="AL88" s="182" t="s">
        <v>358</v>
      </c>
      <c r="AM88" s="182">
        <f>+IF(AL88=CONTROLES!$C$54,CONTROLES!$D$54,CONTROLES!$D$55)</f>
        <v>15</v>
      </c>
      <c r="AN88" s="183" t="str">
        <f t="shared" si="54"/>
        <v>Detectivo</v>
      </c>
      <c r="AO88" s="183" t="str">
        <f>+IF(AN88=CONTROLES!$F$54,CONTROLES!$G$54,CONTROLES!$G$55)</f>
        <v>Detectar</v>
      </c>
      <c r="AP88" s="182">
        <f>+IF(AO88=CONTROLES!$C$56,CONTROLES!$D$56,IF(AO88=CONTROLES!$C$57,CONTROLES!$D$57,CONTROLES!$D$58))</f>
        <v>10</v>
      </c>
      <c r="AQ88" s="182" t="s">
        <v>365</v>
      </c>
      <c r="AR88" s="182">
        <f>+IF(AQ88=CONTROLES!$C$59,CONTROLES!$D$59,CONTROLES!$D$60)</f>
        <v>15</v>
      </c>
      <c r="AS88" s="182" t="s">
        <v>368</v>
      </c>
      <c r="AT88" s="182">
        <f>+IF(AS88=CONTROLES!$C$61,CONTROLES!$D$61,CONTROLES!$D$62)</f>
        <v>15</v>
      </c>
      <c r="AU88" s="182" t="s">
        <v>371</v>
      </c>
      <c r="AV88" s="50">
        <f>+IF(AU88=CONTROLES!$C$63,CONTROLES!$D$63,IF(AU88=CONTROLES!$C$64,CONTROLES!$D$64,CONTROLES!$D$65))</f>
        <v>10</v>
      </c>
      <c r="AW88" s="50">
        <f t="shared" si="53"/>
        <v>95</v>
      </c>
      <c r="AX88" s="50" t="str">
        <f t="shared" si="55"/>
        <v>Moderado</v>
      </c>
      <c r="AY88" s="253">
        <f>+AG93</f>
        <v>0.56000000000000005</v>
      </c>
      <c r="AZ88" s="253" t="str">
        <f>+IF(AY88&lt;=FORMULAS!$N$2,FORMULAS!$O$2,IF(AY88&lt;=FORMULAS!$N$3,FORMULAS!$O$3,IF(AY88&lt;=FORMULAS!$N$4,FORMULAS!$O$4,IF(AY88&lt;=FORMULAS!$N$5,FORMULAS!$O$5,FORMULAS!O84))))</f>
        <v>Media</v>
      </c>
      <c r="BA88" s="253" t="str">
        <f>+IF(T88=FORMULAS!$A$9,AG93,'208-PLA-Ft-78 Mapa Gestión'!N88:N93)</f>
        <v>Mayor</v>
      </c>
      <c r="BB88" s="253">
        <f>+IF(T88=FORMULAS!B87,'208-PLA-Ft-78 Mapa Gestión'!AG93,'208-PLA-Ft-78 Mapa Gestión'!O88:O93)</f>
        <v>0.8</v>
      </c>
      <c r="BC88" s="255" t="str">
        <f t="shared" ref="BC88" si="67">CONCATENATE(BA88,AZ88)</f>
        <v>MayorMedia</v>
      </c>
      <c r="BD88" s="256" t="str">
        <f>VLOOKUP(BC88,FORMULAS!$K$17:$L$42,2,0)</f>
        <v>Alto</v>
      </c>
      <c r="BE88" s="245" t="s">
        <v>163</v>
      </c>
      <c r="BF88" s="137" t="s">
        <v>559</v>
      </c>
      <c r="BG88" s="185" t="s">
        <v>560</v>
      </c>
      <c r="BH88" s="189" t="s">
        <v>320</v>
      </c>
      <c r="BI88" s="200">
        <v>44927</v>
      </c>
      <c r="BJ88" s="200">
        <v>45291</v>
      </c>
      <c r="BK88" s="185" t="s">
        <v>643</v>
      </c>
      <c r="BL88" s="185" t="s">
        <v>644</v>
      </c>
      <c r="BM88" s="190" t="s">
        <v>236</v>
      </c>
      <c r="BN88" s="244" t="s">
        <v>645</v>
      </c>
      <c r="BO88" s="131"/>
      <c r="BP88" s="142"/>
      <c r="BQ88" s="137"/>
      <c r="BR88" s="142"/>
      <c r="BS88" s="143"/>
      <c r="BT88" s="143"/>
      <c r="BU88" s="143"/>
      <c r="BV88" s="143"/>
      <c r="BW88" s="143"/>
      <c r="BX88" s="131"/>
      <c r="BY88" s="142"/>
      <c r="BZ88" s="137"/>
      <c r="CA88" s="142"/>
      <c r="CB88" s="143"/>
      <c r="CC88" s="143"/>
      <c r="CD88" s="143"/>
      <c r="CE88" s="143"/>
      <c r="CF88" s="143"/>
      <c r="CG88" s="131"/>
      <c r="CH88" s="142"/>
      <c r="CI88" s="137"/>
      <c r="CJ88" s="142"/>
      <c r="CK88" s="143"/>
      <c r="CL88" s="143"/>
      <c r="CM88" s="143"/>
      <c r="CN88" s="143"/>
      <c r="CO88" s="143"/>
      <c r="CP88" s="131"/>
      <c r="CQ88" s="142"/>
      <c r="CR88" s="137"/>
      <c r="CS88" s="142"/>
      <c r="CT88" s="143"/>
      <c r="CU88" s="143"/>
      <c r="CV88" s="143"/>
      <c r="CW88" s="143"/>
      <c r="CX88" s="143"/>
      <c r="CY88" s="131"/>
      <c r="CZ88" s="142"/>
      <c r="DA88" s="137"/>
      <c r="DB88" s="142"/>
      <c r="DC88" s="143"/>
      <c r="DD88" s="143"/>
      <c r="DE88" s="143"/>
      <c r="DF88" s="143"/>
      <c r="DG88" s="143"/>
      <c r="DH88" s="131"/>
      <c r="DI88" s="142"/>
      <c r="DJ88" s="137"/>
      <c r="DK88" s="142"/>
      <c r="DL88" s="143"/>
      <c r="DM88" s="143"/>
      <c r="DN88" s="143"/>
      <c r="DO88" s="143"/>
      <c r="DP88" s="143"/>
      <c r="DQ88" s="131"/>
      <c r="DR88" s="142"/>
      <c r="DS88" s="137"/>
      <c r="DT88" s="142"/>
      <c r="DU88" s="143"/>
      <c r="DV88" s="143"/>
      <c r="DW88" s="143"/>
      <c r="DX88" s="143"/>
      <c r="DY88" s="143"/>
      <c r="DZ88" s="131"/>
      <c r="EA88" s="142"/>
      <c r="EB88" s="137"/>
      <c r="EC88" s="142"/>
      <c r="ED88" s="143"/>
      <c r="EE88" s="143"/>
      <c r="EF88" s="143"/>
      <c r="EG88" s="143"/>
      <c r="EH88" s="143"/>
      <c r="EI88" s="131"/>
      <c r="EJ88" s="142"/>
      <c r="EK88" s="137"/>
      <c r="EL88" s="142"/>
      <c r="EM88" s="143"/>
      <c r="EN88" s="143"/>
      <c r="EO88" s="143"/>
      <c r="EP88" s="143"/>
      <c r="EQ88" s="143"/>
      <c r="ER88" s="131"/>
      <c r="ES88" s="142"/>
      <c r="ET88" s="137"/>
      <c r="EU88" s="142"/>
      <c r="EV88" s="143"/>
      <c r="EW88" s="143"/>
      <c r="EX88" s="143"/>
      <c r="EY88" s="143"/>
      <c r="EZ88" s="143"/>
      <c r="FA88" s="131"/>
      <c r="FB88" s="142"/>
      <c r="FC88" s="137"/>
      <c r="FD88" s="142"/>
      <c r="FE88" s="143"/>
      <c r="FF88" s="143"/>
      <c r="FG88" s="143"/>
      <c r="FH88" s="143"/>
      <c r="FI88" s="143"/>
      <c r="FJ88" s="131"/>
      <c r="FK88" s="142"/>
      <c r="FL88" s="137"/>
      <c r="FM88" s="142"/>
      <c r="FN88" s="143"/>
      <c r="FO88" s="143"/>
      <c r="FP88" s="143"/>
      <c r="FQ88" s="143"/>
      <c r="FR88" s="143"/>
      <c r="FS88" s="143"/>
      <c r="FT88" s="131"/>
      <c r="FU88" s="134"/>
      <c r="FV88" s="134"/>
      <c r="FW88" s="134"/>
      <c r="FX88" s="135"/>
      <c r="FY88" s="134"/>
      <c r="FZ88" s="143"/>
      <c r="GA88" s="143"/>
      <c r="GB88" s="134"/>
      <c r="GC88" s="134"/>
      <c r="GD88" s="134"/>
      <c r="GE88" s="134"/>
      <c r="GF88" s="134"/>
      <c r="GG88" s="131"/>
      <c r="GH88" s="134"/>
      <c r="GI88" s="134"/>
      <c r="GJ88" s="134"/>
      <c r="GK88" s="135"/>
      <c r="GL88" s="134"/>
      <c r="GM88" s="143"/>
      <c r="GN88" s="143"/>
      <c r="GO88" s="134"/>
      <c r="GP88" s="134"/>
      <c r="GQ88" s="134"/>
      <c r="GR88" s="134"/>
      <c r="GS88" s="134"/>
      <c r="GT88" s="131"/>
      <c r="GU88" s="134"/>
      <c r="GV88" s="134"/>
      <c r="GW88" s="134"/>
      <c r="GX88" s="135"/>
      <c r="GY88" s="134"/>
      <c r="GZ88" s="143"/>
      <c r="HA88" s="143"/>
      <c r="HB88" s="134"/>
      <c r="HC88" s="134"/>
      <c r="HD88" s="134"/>
      <c r="HE88" s="134"/>
    </row>
    <row r="89" spans="1:213" ht="57" x14ac:dyDescent="0.2">
      <c r="A89" s="274"/>
      <c r="B89" s="277"/>
      <c r="C89" s="280"/>
      <c r="D89" s="280"/>
      <c r="E89" s="277"/>
      <c r="F89" s="289"/>
      <c r="G89" s="289"/>
      <c r="H89" s="290"/>
      <c r="I89" s="277"/>
      <c r="J89" s="282"/>
      <c r="K89" s="259"/>
      <c r="L89" s="262"/>
      <c r="M89" s="265"/>
      <c r="N89" s="259"/>
      <c r="O89" s="268"/>
      <c r="P89" s="268"/>
      <c r="Q89" s="271"/>
      <c r="R89" s="173"/>
      <c r="S89" s="174"/>
      <c r="T89" s="203">
        <f>VLOOKUP(U89,FORMULAS!$A$15:$B$18,2,0)</f>
        <v>0</v>
      </c>
      <c r="U89" s="54" t="s">
        <v>157</v>
      </c>
      <c r="V89" s="55">
        <f>+IF(U89='Tabla Valoración controles'!$D$4,'Tabla Valoración controles'!$F$4,IF('208-PLA-Ft-78 Mapa Gestión'!U89='Tabla Valoración controles'!$D$5,'Tabla Valoración controles'!$F$5,IF(U89=FORMULAS!$A$10,0,'Tabla Valoración controles'!$F$6)))</f>
        <v>0</v>
      </c>
      <c r="W89" s="54"/>
      <c r="X89" s="56">
        <f>+IF(W89='Tabla Valoración controles'!$D$7,'Tabla Valoración controles'!$F$7,IF(U89=FORMULAS!$A$10,0,'Tabla Valoración controles'!$F$8))</f>
        <v>0</v>
      </c>
      <c r="Y89" s="54"/>
      <c r="Z89" s="55">
        <f>+IF(Y89='Tabla Valoración controles'!$D$9,'Tabla Valoración controles'!$F$9,IF(U89=FORMULAS!$A$10,0,'Tabla Valoración controles'!$F$10))</f>
        <v>0</v>
      </c>
      <c r="AA89" s="54"/>
      <c r="AB89" s="55">
        <f>+IF(AA89='Tabla Valoración controles'!$D$9,'Tabla Valoración controles'!$F$9,IF(W89=FORMULAS!$A$10,0,'Tabla Valoración controles'!$F$10))</f>
        <v>0</v>
      </c>
      <c r="AC89" s="54"/>
      <c r="AD89" s="55">
        <f>+IF(AC89='Tabla Valoración controles'!$D$13,'Tabla Valoración controles'!$F$13,'Tabla Valoración controles'!$F$14)</f>
        <v>0</v>
      </c>
      <c r="AE89" s="99">
        <f t="shared" si="52"/>
        <v>0</v>
      </c>
      <c r="AF89" s="99">
        <f t="shared" ref="AF89" si="68">+AE89*AG88</f>
        <v>0</v>
      </c>
      <c r="AG89" s="99">
        <f t="shared" ref="AG89" si="69">+AG88-AF89</f>
        <v>0.56000000000000005</v>
      </c>
      <c r="AH89" s="54"/>
      <c r="AI89" s="50">
        <f>+IF(AH89=CONTROLES!$C$50,CONTROLES!$D$50,CONTROLES!$D$51)</f>
        <v>0</v>
      </c>
      <c r="AJ89" s="182"/>
      <c r="AK89" s="182">
        <f>+IF(AJ89=CONTROLES!$C$52,CONTROLES!$D$52,CONTROLES!$D$53)</f>
        <v>0</v>
      </c>
      <c r="AL89" s="182"/>
      <c r="AM89" s="182">
        <f>+IF(AL89=CONTROLES!$C$54,CONTROLES!$D$54,CONTROLES!$D$55)</f>
        <v>0</v>
      </c>
      <c r="AN89" s="183" t="str">
        <f t="shared" si="54"/>
        <v>Tipo Control</v>
      </c>
      <c r="AO89" s="183" t="str">
        <f>+IF(AN89=CONTROLES!$F$54,CONTROLES!$G$54,CONTROLES!$G$55)</f>
        <v>Detectar</v>
      </c>
      <c r="AP89" s="182">
        <f>+IF(AO89=CONTROLES!$C$56,CONTROLES!$D$56,IF(AO89=CONTROLES!$C$57,CONTROLES!$D$57,CONTROLES!$D$58))</f>
        <v>10</v>
      </c>
      <c r="AQ89" s="182"/>
      <c r="AR89" s="182">
        <f>+IF(AQ89=CONTROLES!$C$59,CONTROLES!$D$59,CONTROLES!$D$60)</f>
        <v>0</v>
      </c>
      <c r="AS89" s="182"/>
      <c r="AT89" s="182">
        <f>+IF(AS89=CONTROLES!$C$61,CONTROLES!$D$61,CONTROLES!$D$62)</f>
        <v>0</v>
      </c>
      <c r="AU89" s="182"/>
      <c r="AV89" s="50">
        <f>+IF(AU89=CONTROLES!$C$63,CONTROLES!$D$63,IF(AU89=CONTROLES!$C$64,CONTROLES!$D$64,CONTROLES!$D$65))</f>
        <v>0</v>
      </c>
      <c r="AW89" s="50">
        <f t="shared" si="53"/>
        <v>10</v>
      </c>
      <c r="AX89" s="50" t="str">
        <f t="shared" si="55"/>
        <v>Débil</v>
      </c>
      <c r="AY89" s="254"/>
      <c r="AZ89" s="254"/>
      <c r="BA89" s="254"/>
      <c r="BB89" s="254"/>
      <c r="BC89" s="255"/>
      <c r="BD89" s="257"/>
      <c r="BE89" s="246"/>
      <c r="BF89" s="137"/>
      <c r="BG89" s="185"/>
      <c r="BH89" s="189"/>
      <c r="BI89" s="200"/>
      <c r="BJ89" s="200"/>
      <c r="BK89" s="185"/>
      <c r="BL89" s="185"/>
      <c r="BM89" s="190" t="s">
        <v>234</v>
      </c>
      <c r="BN89" s="244"/>
      <c r="BO89" s="131"/>
      <c r="BP89" s="137"/>
      <c r="BQ89" s="142"/>
      <c r="BR89" s="142"/>
      <c r="BS89" s="143"/>
      <c r="BT89" s="143"/>
      <c r="BU89" s="143"/>
      <c r="BV89" s="143"/>
      <c r="BW89" s="143"/>
      <c r="BX89" s="131"/>
      <c r="BY89" s="137"/>
      <c r="BZ89" s="142"/>
      <c r="CA89" s="142"/>
      <c r="CB89" s="143"/>
      <c r="CC89" s="143"/>
      <c r="CD89" s="143"/>
      <c r="CE89" s="143"/>
      <c r="CF89" s="143"/>
      <c r="CG89" s="131"/>
      <c r="CH89" s="137"/>
      <c r="CI89" s="142"/>
      <c r="CJ89" s="142"/>
      <c r="CK89" s="143"/>
      <c r="CL89" s="143"/>
      <c r="CM89" s="143"/>
      <c r="CN89" s="143"/>
      <c r="CO89" s="143"/>
      <c r="CP89" s="131"/>
      <c r="CQ89" s="137"/>
      <c r="CR89" s="142"/>
      <c r="CS89" s="142"/>
      <c r="CT89" s="143"/>
      <c r="CU89" s="143"/>
      <c r="CV89" s="143"/>
      <c r="CW89" s="143"/>
      <c r="CX89" s="143"/>
      <c r="CY89" s="131"/>
      <c r="CZ89" s="137"/>
      <c r="DA89" s="142"/>
      <c r="DB89" s="142"/>
      <c r="DC89" s="143"/>
      <c r="DD89" s="143"/>
      <c r="DE89" s="143"/>
      <c r="DF89" s="143"/>
      <c r="DG89" s="143"/>
      <c r="DH89" s="131"/>
      <c r="DI89" s="137"/>
      <c r="DJ89" s="142"/>
      <c r="DK89" s="142"/>
      <c r="DL89" s="143"/>
      <c r="DM89" s="143"/>
      <c r="DN89" s="143"/>
      <c r="DO89" s="143"/>
      <c r="DP89" s="143"/>
      <c r="DQ89" s="131"/>
      <c r="DR89" s="137"/>
      <c r="DS89" s="142"/>
      <c r="DT89" s="142"/>
      <c r="DU89" s="143"/>
      <c r="DV89" s="143"/>
      <c r="DW89" s="143"/>
      <c r="DX89" s="143"/>
      <c r="DY89" s="143"/>
      <c r="DZ89" s="131"/>
      <c r="EA89" s="137"/>
      <c r="EB89" s="142"/>
      <c r="EC89" s="142"/>
      <c r="ED89" s="143"/>
      <c r="EE89" s="143"/>
      <c r="EF89" s="143"/>
      <c r="EG89" s="143"/>
      <c r="EH89" s="143"/>
      <c r="EI89" s="131"/>
      <c r="EJ89" s="137"/>
      <c r="EK89" s="142"/>
      <c r="EL89" s="142"/>
      <c r="EM89" s="143"/>
      <c r="EN89" s="143"/>
      <c r="EO89" s="143"/>
      <c r="EP89" s="143"/>
      <c r="EQ89" s="143"/>
      <c r="ER89" s="131"/>
      <c r="ES89" s="137"/>
      <c r="ET89" s="142"/>
      <c r="EU89" s="142"/>
      <c r="EV89" s="143"/>
      <c r="EW89" s="143"/>
      <c r="EX89" s="143"/>
      <c r="EY89" s="143"/>
      <c r="EZ89" s="143"/>
      <c r="FA89" s="131"/>
      <c r="FB89" s="137"/>
      <c r="FC89" s="142"/>
      <c r="FD89" s="142"/>
      <c r="FE89" s="143"/>
      <c r="FF89" s="143"/>
      <c r="FG89" s="143"/>
      <c r="FH89" s="143"/>
      <c r="FI89" s="143"/>
      <c r="FJ89" s="131"/>
      <c r="FK89" s="137"/>
      <c r="FL89" s="142"/>
      <c r="FM89" s="142"/>
      <c r="FN89" s="143"/>
      <c r="FO89" s="143"/>
      <c r="FP89" s="143"/>
      <c r="FQ89" s="143"/>
      <c r="FR89" s="143"/>
      <c r="FS89" s="143"/>
      <c r="FT89" s="131"/>
      <c r="FU89" s="134"/>
      <c r="FV89" s="134"/>
      <c r="FW89" s="134"/>
      <c r="FX89" s="135"/>
      <c r="FY89" s="134"/>
      <c r="FZ89" s="143"/>
      <c r="GA89" s="143"/>
      <c r="GB89" s="134"/>
      <c r="GC89" s="134"/>
      <c r="GD89" s="134"/>
      <c r="GE89" s="134"/>
      <c r="GF89" s="134"/>
      <c r="GG89" s="131"/>
      <c r="GH89" s="134"/>
      <c r="GI89" s="134"/>
      <c r="GJ89" s="134"/>
      <c r="GK89" s="135"/>
      <c r="GL89" s="134"/>
      <c r="GM89" s="143"/>
      <c r="GN89" s="143"/>
      <c r="GO89" s="134"/>
      <c r="GP89" s="134"/>
      <c r="GQ89" s="134"/>
      <c r="GR89" s="134"/>
      <c r="GS89" s="134"/>
      <c r="GT89" s="131"/>
      <c r="GU89" s="134"/>
      <c r="GV89" s="134"/>
      <c r="GW89" s="134"/>
      <c r="GX89" s="135"/>
      <c r="GY89" s="134"/>
      <c r="GZ89" s="143"/>
      <c r="HA89" s="143"/>
      <c r="HB89" s="134"/>
      <c r="HC89" s="134"/>
      <c r="HD89" s="134"/>
      <c r="HE89" s="134"/>
    </row>
    <row r="90" spans="1:213" ht="57" x14ac:dyDescent="0.2">
      <c r="A90" s="274"/>
      <c r="B90" s="277"/>
      <c r="C90" s="280"/>
      <c r="D90" s="280"/>
      <c r="E90" s="277"/>
      <c r="F90" s="289"/>
      <c r="G90" s="289"/>
      <c r="H90" s="290"/>
      <c r="I90" s="277"/>
      <c r="J90" s="282"/>
      <c r="K90" s="259"/>
      <c r="L90" s="262"/>
      <c r="M90" s="265"/>
      <c r="N90" s="259"/>
      <c r="O90" s="268"/>
      <c r="P90" s="268"/>
      <c r="Q90" s="271"/>
      <c r="R90" s="173"/>
      <c r="S90" s="174"/>
      <c r="T90" s="203">
        <f>VLOOKUP(U90,FORMULAS!$A$15:$B$18,2,0)</f>
        <v>0</v>
      </c>
      <c r="U90" s="54" t="s">
        <v>157</v>
      </c>
      <c r="V90" s="55">
        <f>+IF(U90='Tabla Valoración controles'!$D$4,'Tabla Valoración controles'!$F$4,IF('208-PLA-Ft-78 Mapa Gestión'!U90='Tabla Valoración controles'!$D$5,'Tabla Valoración controles'!$F$5,IF(U90=FORMULAS!$A$10,0,'Tabla Valoración controles'!$F$6)))</f>
        <v>0</v>
      </c>
      <c r="W90" s="54"/>
      <c r="X90" s="56">
        <f>+IF(W90='Tabla Valoración controles'!$D$7,'Tabla Valoración controles'!$F$7,IF(U90=FORMULAS!$A$10,0,'Tabla Valoración controles'!$F$8))</f>
        <v>0</v>
      </c>
      <c r="Y90" s="54"/>
      <c r="Z90" s="55">
        <f>+IF(Y90='Tabla Valoración controles'!$D$9,'Tabla Valoración controles'!$F$9,IF(U90=FORMULAS!$A$10,0,'Tabla Valoración controles'!$F$10))</f>
        <v>0</v>
      </c>
      <c r="AA90" s="54"/>
      <c r="AB90" s="55">
        <f>+IF(AA90='Tabla Valoración controles'!$D$9,'Tabla Valoración controles'!$F$9,IF(W90=FORMULAS!$A$10,0,'Tabla Valoración controles'!$F$10))</f>
        <v>0</v>
      </c>
      <c r="AC90" s="54"/>
      <c r="AD90" s="55">
        <f>+IF(AC90='Tabla Valoración controles'!$D$13,'Tabla Valoración controles'!$F$13,'Tabla Valoración controles'!$F$14)</f>
        <v>0</v>
      </c>
      <c r="AE90" s="99">
        <f t="shared" si="52"/>
        <v>0</v>
      </c>
      <c r="AF90" s="99">
        <f t="shared" ref="AF90:AF93" si="70">+AF89*AE90</f>
        <v>0</v>
      </c>
      <c r="AG90" s="99">
        <f t="shared" si="15"/>
        <v>0.56000000000000005</v>
      </c>
      <c r="AH90" s="54"/>
      <c r="AI90" s="50">
        <f>+IF(AH90=CONTROLES!$C$50,CONTROLES!$D$50,CONTROLES!$D$51)</f>
        <v>0</v>
      </c>
      <c r="AJ90" s="182"/>
      <c r="AK90" s="182">
        <f>+IF(AJ90=CONTROLES!$C$52,CONTROLES!$D$52,CONTROLES!$D$53)</f>
        <v>0</v>
      </c>
      <c r="AL90" s="182"/>
      <c r="AM90" s="182">
        <f>+IF(AL90=CONTROLES!$C$54,CONTROLES!$D$54,CONTROLES!$D$55)</f>
        <v>0</v>
      </c>
      <c r="AN90" s="183" t="str">
        <f t="shared" si="54"/>
        <v>Tipo Control</v>
      </c>
      <c r="AO90" s="183" t="str">
        <f>+IF(AN90=CONTROLES!$F$54,CONTROLES!$G$54,CONTROLES!$G$55)</f>
        <v>Detectar</v>
      </c>
      <c r="AP90" s="182">
        <f>+IF(AO90=CONTROLES!$C$56,CONTROLES!$D$56,IF(AO90=CONTROLES!$C$57,CONTROLES!$D$57,CONTROLES!$D$58))</f>
        <v>10</v>
      </c>
      <c r="AQ90" s="182"/>
      <c r="AR90" s="182">
        <f>+IF(AQ90=CONTROLES!$C$59,CONTROLES!$D$59,CONTROLES!$D$60)</f>
        <v>0</v>
      </c>
      <c r="AS90" s="182"/>
      <c r="AT90" s="182">
        <f>+IF(AS90=CONTROLES!$C$61,CONTROLES!$D$61,CONTROLES!$D$62)</f>
        <v>0</v>
      </c>
      <c r="AU90" s="182"/>
      <c r="AV90" s="50">
        <f>+IF(AU90=CONTROLES!$C$63,CONTROLES!$D$63,IF(AU90=CONTROLES!$C$64,CONTROLES!$D$64,CONTROLES!$D$65))</f>
        <v>0</v>
      </c>
      <c r="AW90" s="50">
        <f t="shared" si="53"/>
        <v>10</v>
      </c>
      <c r="AX90" s="50" t="str">
        <f t="shared" si="55"/>
        <v>Débil</v>
      </c>
      <c r="AY90" s="254"/>
      <c r="AZ90" s="254"/>
      <c r="BA90" s="254"/>
      <c r="BB90" s="254"/>
      <c r="BC90" s="255"/>
      <c r="BD90" s="257"/>
      <c r="BE90" s="246"/>
      <c r="BF90" s="134"/>
      <c r="BG90" s="134"/>
      <c r="BH90" s="189"/>
      <c r="BI90" s="134"/>
      <c r="BJ90" s="134"/>
      <c r="BK90" s="134"/>
      <c r="BL90" s="134"/>
      <c r="BM90" s="190" t="s">
        <v>234</v>
      </c>
      <c r="BN90" s="244"/>
      <c r="BO90" s="131"/>
      <c r="BP90" s="137"/>
      <c r="BQ90" s="137"/>
      <c r="BR90" s="137"/>
      <c r="BS90" s="135"/>
      <c r="BT90" s="135"/>
      <c r="BU90" s="135"/>
      <c r="BV90" s="135"/>
      <c r="BW90" s="135"/>
      <c r="BX90" s="131"/>
      <c r="BY90" s="137"/>
      <c r="BZ90" s="137"/>
      <c r="CA90" s="137"/>
      <c r="CB90" s="135"/>
      <c r="CC90" s="135"/>
      <c r="CD90" s="135"/>
      <c r="CE90" s="135"/>
      <c r="CF90" s="135"/>
      <c r="CG90" s="131"/>
      <c r="CH90" s="137"/>
      <c r="CI90" s="137"/>
      <c r="CJ90" s="137"/>
      <c r="CK90" s="135"/>
      <c r="CL90" s="135"/>
      <c r="CM90" s="135"/>
      <c r="CN90" s="135"/>
      <c r="CO90" s="135"/>
      <c r="CP90" s="131"/>
      <c r="CQ90" s="137"/>
      <c r="CR90" s="137"/>
      <c r="CS90" s="137"/>
      <c r="CT90" s="135"/>
      <c r="CU90" s="135"/>
      <c r="CV90" s="135"/>
      <c r="CW90" s="135"/>
      <c r="CX90" s="135"/>
      <c r="CY90" s="131"/>
      <c r="CZ90" s="137"/>
      <c r="DA90" s="137"/>
      <c r="DB90" s="137"/>
      <c r="DC90" s="135"/>
      <c r="DD90" s="135"/>
      <c r="DE90" s="135"/>
      <c r="DF90" s="135"/>
      <c r="DG90" s="135"/>
      <c r="DH90" s="131"/>
      <c r="DI90" s="137"/>
      <c r="DJ90" s="137"/>
      <c r="DK90" s="137"/>
      <c r="DL90" s="135"/>
      <c r="DM90" s="135"/>
      <c r="DN90" s="135"/>
      <c r="DO90" s="135"/>
      <c r="DP90" s="135"/>
      <c r="DQ90" s="131"/>
      <c r="DR90" s="137"/>
      <c r="DS90" s="137"/>
      <c r="DT90" s="137"/>
      <c r="DU90" s="135"/>
      <c r="DV90" s="135"/>
      <c r="DW90" s="135"/>
      <c r="DX90" s="135"/>
      <c r="DY90" s="135"/>
      <c r="DZ90" s="131"/>
      <c r="EA90" s="137"/>
      <c r="EB90" s="137"/>
      <c r="EC90" s="137"/>
      <c r="ED90" s="135"/>
      <c r="EE90" s="135"/>
      <c r="EF90" s="135"/>
      <c r="EG90" s="135"/>
      <c r="EH90" s="135"/>
      <c r="EI90" s="131"/>
      <c r="EJ90" s="137"/>
      <c r="EK90" s="137"/>
      <c r="EL90" s="137"/>
      <c r="EM90" s="135"/>
      <c r="EN90" s="135"/>
      <c r="EO90" s="135"/>
      <c r="EP90" s="135"/>
      <c r="EQ90" s="135"/>
      <c r="ER90" s="131"/>
      <c r="ES90" s="137"/>
      <c r="ET90" s="137"/>
      <c r="EU90" s="137"/>
      <c r="EV90" s="135"/>
      <c r="EW90" s="135"/>
      <c r="EX90" s="135"/>
      <c r="EY90" s="135"/>
      <c r="EZ90" s="135"/>
      <c r="FA90" s="131"/>
      <c r="FB90" s="137"/>
      <c r="FC90" s="137"/>
      <c r="FD90" s="137"/>
      <c r="FE90" s="135"/>
      <c r="FF90" s="135"/>
      <c r="FG90" s="135"/>
      <c r="FH90" s="135"/>
      <c r="FI90" s="135"/>
      <c r="FJ90" s="131"/>
      <c r="FK90" s="137"/>
      <c r="FL90" s="137"/>
      <c r="FM90" s="137"/>
      <c r="FN90" s="135"/>
      <c r="FO90" s="135"/>
      <c r="FP90" s="135"/>
      <c r="FQ90" s="135"/>
      <c r="FR90" s="135"/>
      <c r="FS90" s="135"/>
      <c r="FT90" s="131"/>
      <c r="FU90" s="134"/>
      <c r="FV90" s="134"/>
      <c r="FW90" s="134"/>
      <c r="FX90" s="135"/>
      <c r="FY90" s="134"/>
      <c r="FZ90" s="135"/>
      <c r="GA90" s="135"/>
      <c r="GB90" s="134"/>
      <c r="GC90" s="134"/>
      <c r="GD90" s="134"/>
      <c r="GE90" s="134"/>
      <c r="GF90" s="134"/>
      <c r="GG90" s="131"/>
      <c r="GH90" s="134"/>
      <c r="GI90" s="134"/>
      <c r="GJ90" s="134"/>
      <c r="GK90" s="135"/>
      <c r="GL90" s="134"/>
      <c r="GM90" s="135"/>
      <c r="GN90" s="135"/>
      <c r="GO90" s="134"/>
      <c r="GP90" s="134"/>
      <c r="GQ90" s="134"/>
      <c r="GR90" s="134"/>
      <c r="GS90" s="134"/>
      <c r="GT90" s="131"/>
      <c r="GU90" s="134"/>
      <c r="GV90" s="134"/>
      <c r="GW90" s="134"/>
      <c r="GX90" s="135"/>
      <c r="GY90" s="134"/>
      <c r="GZ90" s="135"/>
      <c r="HA90" s="135"/>
      <c r="HB90" s="134"/>
      <c r="HC90" s="134"/>
      <c r="HD90" s="134"/>
      <c r="HE90" s="134"/>
    </row>
    <row r="91" spans="1:213" ht="57" x14ac:dyDescent="0.2">
      <c r="A91" s="274"/>
      <c r="B91" s="277"/>
      <c r="C91" s="280"/>
      <c r="D91" s="280"/>
      <c r="E91" s="277"/>
      <c r="F91" s="289"/>
      <c r="G91" s="289"/>
      <c r="H91" s="290"/>
      <c r="I91" s="277"/>
      <c r="J91" s="282"/>
      <c r="K91" s="259"/>
      <c r="L91" s="262"/>
      <c r="M91" s="265"/>
      <c r="N91" s="259"/>
      <c r="O91" s="268"/>
      <c r="P91" s="268"/>
      <c r="Q91" s="271"/>
      <c r="R91" s="173"/>
      <c r="S91" s="174"/>
      <c r="T91" s="203">
        <f>VLOOKUP(U91,FORMULAS!$A$15:$B$18,2,0)</f>
        <v>0</v>
      </c>
      <c r="U91" s="54" t="s">
        <v>157</v>
      </c>
      <c r="V91" s="55">
        <f>+IF(U91='Tabla Valoración controles'!$D$4,'Tabla Valoración controles'!$F$4,IF('208-PLA-Ft-78 Mapa Gestión'!U91='Tabla Valoración controles'!$D$5,'Tabla Valoración controles'!$F$5,IF(U91=FORMULAS!$A$10,0,'Tabla Valoración controles'!$F$6)))</f>
        <v>0</v>
      </c>
      <c r="W91" s="54"/>
      <c r="X91" s="56">
        <f>+IF(W91='Tabla Valoración controles'!$D$7,'Tabla Valoración controles'!$F$7,IF(U91=FORMULAS!$A$10,0,'Tabla Valoración controles'!$F$8))</f>
        <v>0</v>
      </c>
      <c r="Y91" s="54"/>
      <c r="Z91" s="55">
        <f>+IF(Y91='Tabla Valoración controles'!$D$9,'Tabla Valoración controles'!$F$9,IF(U91=FORMULAS!$A$10,0,'Tabla Valoración controles'!$F$10))</f>
        <v>0</v>
      </c>
      <c r="AA91" s="54"/>
      <c r="AB91" s="55">
        <f>+IF(AA91='Tabla Valoración controles'!$D$9,'Tabla Valoración controles'!$F$9,IF(W91=FORMULAS!$A$10,0,'Tabla Valoración controles'!$F$10))</f>
        <v>0</v>
      </c>
      <c r="AC91" s="54"/>
      <c r="AD91" s="55">
        <f>+IF(AC91='Tabla Valoración controles'!$D$13,'Tabla Valoración controles'!$F$13,'Tabla Valoración controles'!$F$14)</f>
        <v>0</v>
      </c>
      <c r="AE91" s="99">
        <f t="shared" si="52"/>
        <v>0</v>
      </c>
      <c r="AF91" s="99">
        <f t="shared" si="70"/>
        <v>0</v>
      </c>
      <c r="AG91" s="99">
        <f t="shared" si="15"/>
        <v>0.56000000000000005</v>
      </c>
      <c r="AH91" s="54"/>
      <c r="AI91" s="50">
        <f>+IF(AH91=CONTROLES!$C$50,CONTROLES!$D$50,CONTROLES!$D$51)</f>
        <v>0</v>
      </c>
      <c r="AJ91" s="182"/>
      <c r="AK91" s="182">
        <f>+IF(AJ91=CONTROLES!$C$52,CONTROLES!$D$52,CONTROLES!$D$53)</f>
        <v>0</v>
      </c>
      <c r="AL91" s="182"/>
      <c r="AM91" s="182">
        <f>+IF(AL91=CONTROLES!$C$54,CONTROLES!$D$54,CONTROLES!$D$55)</f>
        <v>0</v>
      </c>
      <c r="AN91" s="183" t="str">
        <f t="shared" si="54"/>
        <v>Tipo Control</v>
      </c>
      <c r="AO91" s="183" t="str">
        <f>+IF(AN91=CONTROLES!$F$54,CONTROLES!$G$54,CONTROLES!$G$55)</f>
        <v>Detectar</v>
      </c>
      <c r="AP91" s="182">
        <f>+IF(AO91=CONTROLES!$C$56,CONTROLES!$D$56,IF(AO91=CONTROLES!$C$57,CONTROLES!$D$57,CONTROLES!$D$58))</f>
        <v>10</v>
      </c>
      <c r="AQ91" s="182"/>
      <c r="AR91" s="182">
        <f>+IF(AQ91=CONTROLES!$C$59,CONTROLES!$D$59,CONTROLES!$D$60)</f>
        <v>0</v>
      </c>
      <c r="AS91" s="182"/>
      <c r="AT91" s="182">
        <f>+IF(AS91=CONTROLES!$C$61,CONTROLES!$D$61,CONTROLES!$D$62)</f>
        <v>0</v>
      </c>
      <c r="AU91" s="182"/>
      <c r="AV91" s="50">
        <f>+IF(AU91=CONTROLES!$C$63,CONTROLES!$D$63,IF(AU91=CONTROLES!$C$64,CONTROLES!$D$64,CONTROLES!$D$65))</f>
        <v>0</v>
      </c>
      <c r="AW91" s="50">
        <f t="shared" si="53"/>
        <v>10</v>
      </c>
      <c r="AX91" s="50" t="str">
        <f t="shared" si="55"/>
        <v>Débil</v>
      </c>
      <c r="AY91" s="254"/>
      <c r="AZ91" s="254"/>
      <c r="BA91" s="254"/>
      <c r="BB91" s="254"/>
      <c r="BC91" s="255"/>
      <c r="BD91" s="257"/>
      <c r="BE91" s="246"/>
      <c r="BF91" s="134"/>
      <c r="BG91" s="134"/>
      <c r="BH91" s="189"/>
      <c r="BI91" s="134"/>
      <c r="BJ91" s="134"/>
      <c r="BK91" s="134"/>
      <c r="BL91" s="134"/>
      <c r="BM91" s="190" t="s">
        <v>234</v>
      </c>
      <c r="BN91" s="244"/>
      <c r="BO91" s="131"/>
      <c r="BP91" s="137"/>
      <c r="BQ91" s="137"/>
      <c r="BR91" s="137"/>
      <c r="BS91" s="135"/>
      <c r="BT91" s="135"/>
      <c r="BU91" s="135"/>
      <c r="BV91" s="135"/>
      <c r="BW91" s="135"/>
      <c r="BX91" s="131"/>
      <c r="BY91" s="137"/>
      <c r="BZ91" s="137"/>
      <c r="CA91" s="137"/>
      <c r="CB91" s="135"/>
      <c r="CC91" s="135"/>
      <c r="CD91" s="135"/>
      <c r="CE91" s="135"/>
      <c r="CF91" s="135"/>
      <c r="CG91" s="131"/>
      <c r="CH91" s="137"/>
      <c r="CI91" s="137"/>
      <c r="CJ91" s="137"/>
      <c r="CK91" s="135"/>
      <c r="CL91" s="135"/>
      <c r="CM91" s="135"/>
      <c r="CN91" s="135"/>
      <c r="CO91" s="135"/>
      <c r="CP91" s="131"/>
      <c r="CQ91" s="137"/>
      <c r="CR91" s="137"/>
      <c r="CS91" s="137"/>
      <c r="CT91" s="135"/>
      <c r="CU91" s="135"/>
      <c r="CV91" s="135"/>
      <c r="CW91" s="135"/>
      <c r="CX91" s="135"/>
      <c r="CY91" s="131"/>
      <c r="CZ91" s="137"/>
      <c r="DA91" s="137"/>
      <c r="DB91" s="137"/>
      <c r="DC91" s="135"/>
      <c r="DD91" s="135"/>
      <c r="DE91" s="135"/>
      <c r="DF91" s="135"/>
      <c r="DG91" s="135"/>
      <c r="DH91" s="131"/>
      <c r="DI91" s="137"/>
      <c r="DJ91" s="137"/>
      <c r="DK91" s="137"/>
      <c r="DL91" s="135"/>
      <c r="DM91" s="135"/>
      <c r="DN91" s="135"/>
      <c r="DO91" s="135"/>
      <c r="DP91" s="135"/>
      <c r="DQ91" s="131"/>
      <c r="DR91" s="137"/>
      <c r="DS91" s="137"/>
      <c r="DT91" s="137"/>
      <c r="DU91" s="135"/>
      <c r="DV91" s="135"/>
      <c r="DW91" s="135"/>
      <c r="DX91" s="135"/>
      <c r="DY91" s="135"/>
      <c r="DZ91" s="131"/>
      <c r="EA91" s="137"/>
      <c r="EB91" s="137"/>
      <c r="EC91" s="137"/>
      <c r="ED91" s="135"/>
      <c r="EE91" s="135"/>
      <c r="EF91" s="135"/>
      <c r="EG91" s="135"/>
      <c r="EH91" s="135"/>
      <c r="EI91" s="131"/>
      <c r="EJ91" s="137"/>
      <c r="EK91" s="137"/>
      <c r="EL91" s="137"/>
      <c r="EM91" s="135"/>
      <c r="EN91" s="135"/>
      <c r="EO91" s="135"/>
      <c r="EP91" s="135"/>
      <c r="EQ91" s="135"/>
      <c r="ER91" s="131"/>
      <c r="ES91" s="137"/>
      <c r="ET91" s="137"/>
      <c r="EU91" s="137"/>
      <c r="EV91" s="135"/>
      <c r="EW91" s="135"/>
      <c r="EX91" s="135"/>
      <c r="EY91" s="135"/>
      <c r="EZ91" s="135"/>
      <c r="FA91" s="131"/>
      <c r="FB91" s="137"/>
      <c r="FC91" s="137"/>
      <c r="FD91" s="137"/>
      <c r="FE91" s="135"/>
      <c r="FF91" s="135"/>
      <c r="FG91" s="135"/>
      <c r="FH91" s="135"/>
      <c r="FI91" s="135"/>
      <c r="FJ91" s="131"/>
      <c r="FK91" s="137"/>
      <c r="FL91" s="137"/>
      <c r="FM91" s="137"/>
      <c r="FN91" s="135"/>
      <c r="FO91" s="135"/>
      <c r="FP91" s="135"/>
      <c r="FQ91" s="135"/>
      <c r="FR91" s="135"/>
      <c r="FS91" s="135"/>
      <c r="FT91" s="131"/>
      <c r="FU91" s="134"/>
      <c r="FV91" s="134"/>
      <c r="FW91" s="134"/>
      <c r="FX91" s="135"/>
      <c r="FY91" s="134"/>
      <c r="FZ91" s="135"/>
      <c r="GA91" s="135"/>
      <c r="GB91" s="134"/>
      <c r="GC91" s="134"/>
      <c r="GD91" s="134"/>
      <c r="GE91" s="134"/>
      <c r="GF91" s="134"/>
      <c r="GG91" s="131"/>
      <c r="GH91" s="134"/>
      <c r="GI91" s="134"/>
      <c r="GJ91" s="134"/>
      <c r="GK91" s="135"/>
      <c r="GL91" s="134"/>
      <c r="GM91" s="135"/>
      <c r="GN91" s="135"/>
      <c r="GO91" s="134"/>
      <c r="GP91" s="134"/>
      <c r="GQ91" s="134"/>
      <c r="GR91" s="134"/>
      <c r="GS91" s="134"/>
      <c r="GT91" s="131"/>
      <c r="GU91" s="134"/>
      <c r="GV91" s="134"/>
      <c r="GW91" s="134"/>
      <c r="GX91" s="135"/>
      <c r="GY91" s="134"/>
      <c r="GZ91" s="135"/>
      <c r="HA91" s="135"/>
      <c r="HB91" s="134"/>
      <c r="HC91" s="134"/>
      <c r="HD91" s="134"/>
      <c r="HE91" s="134"/>
    </row>
    <row r="92" spans="1:213" ht="57" x14ac:dyDescent="0.2">
      <c r="A92" s="274"/>
      <c r="B92" s="277"/>
      <c r="C92" s="280"/>
      <c r="D92" s="280"/>
      <c r="E92" s="277"/>
      <c r="F92" s="289"/>
      <c r="G92" s="289"/>
      <c r="H92" s="290"/>
      <c r="I92" s="277"/>
      <c r="J92" s="282"/>
      <c r="K92" s="259"/>
      <c r="L92" s="262"/>
      <c r="M92" s="265"/>
      <c r="N92" s="259"/>
      <c r="O92" s="268"/>
      <c r="P92" s="268"/>
      <c r="Q92" s="271"/>
      <c r="R92" s="173"/>
      <c r="S92" s="174"/>
      <c r="T92" s="203">
        <f>VLOOKUP(U92,FORMULAS!$A$15:$B$18,2,0)</f>
        <v>0</v>
      </c>
      <c r="U92" s="54" t="s">
        <v>157</v>
      </c>
      <c r="V92" s="55">
        <f>+IF(U92='Tabla Valoración controles'!$D$4,'Tabla Valoración controles'!$F$4,IF('208-PLA-Ft-78 Mapa Gestión'!U92='Tabla Valoración controles'!$D$5,'Tabla Valoración controles'!$F$5,IF(U92=FORMULAS!$A$10,0,'Tabla Valoración controles'!$F$6)))</f>
        <v>0</v>
      </c>
      <c r="W92" s="54"/>
      <c r="X92" s="56">
        <f>+IF(W92='Tabla Valoración controles'!$D$7,'Tabla Valoración controles'!$F$7,IF(U92=FORMULAS!$A$10,0,'Tabla Valoración controles'!$F$8))</f>
        <v>0</v>
      </c>
      <c r="Y92" s="54"/>
      <c r="Z92" s="55">
        <f>+IF(Y92='Tabla Valoración controles'!$D$9,'Tabla Valoración controles'!$F$9,IF(U92=FORMULAS!$A$10,0,'Tabla Valoración controles'!$F$10))</f>
        <v>0</v>
      </c>
      <c r="AA92" s="54"/>
      <c r="AB92" s="55">
        <f>+IF(AA92='Tabla Valoración controles'!$D$9,'Tabla Valoración controles'!$F$9,IF(W92=FORMULAS!$A$10,0,'Tabla Valoración controles'!$F$10))</f>
        <v>0</v>
      </c>
      <c r="AC92" s="54"/>
      <c r="AD92" s="55">
        <f>+IF(AC92='Tabla Valoración controles'!$D$13,'Tabla Valoración controles'!$F$13,'Tabla Valoración controles'!$F$14)</f>
        <v>0</v>
      </c>
      <c r="AE92" s="99">
        <f t="shared" si="52"/>
        <v>0</v>
      </c>
      <c r="AF92" s="99">
        <f t="shared" si="70"/>
        <v>0</v>
      </c>
      <c r="AG92" s="99">
        <f t="shared" si="15"/>
        <v>0.56000000000000005</v>
      </c>
      <c r="AH92" s="54"/>
      <c r="AI92" s="50">
        <f>+IF(AH92=CONTROLES!$C$50,CONTROLES!$D$50,CONTROLES!$D$51)</f>
        <v>0</v>
      </c>
      <c r="AJ92" s="182"/>
      <c r="AK92" s="182">
        <f>+IF(AJ92=CONTROLES!$C$52,CONTROLES!$D$52,CONTROLES!$D$53)</f>
        <v>0</v>
      </c>
      <c r="AL92" s="182"/>
      <c r="AM92" s="182">
        <f>+IF(AL92=CONTROLES!$C$54,CONTROLES!$D$54,CONTROLES!$D$55)</f>
        <v>0</v>
      </c>
      <c r="AN92" s="183" t="str">
        <f t="shared" si="54"/>
        <v>Tipo Control</v>
      </c>
      <c r="AO92" s="183" t="str">
        <f>+IF(AN92=CONTROLES!$F$54,CONTROLES!$G$54,CONTROLES!$G$55)</f>
        <v>Detectar</v>
      </c>
      <c r="AP92" s="182">
        <f>+IF(AO92=CONTROLES!$C$56,CONTROLES!$D$56,IF(AO92=CONTROLES!$C$57,CONTROLES!$D$57,CONTROLES!$D$58))</f>
        <v>10</v>
      </c>
      <c r="AQ92" s="182"/>
      <c r="AR92" s="182">
        <f>+IF(AQ92=CONTROLES!$C$59,CONTROLES!$D$59,CONTROLES!$D$60)</f>
        <v>0</v>
      </c>
      <c r="AS92" s="182"/>
      <c r="AT92" s="182">
        <f>+IF(AS92=CONTROLES!$C$61,CONTROLES!$D$61,CONTROLES!$D$62)</f>
        <v>0</v>
      </c>
      <c r="AU92" s="182"/>
      <c r="AV92" s="50">
        <f>+IF(AU92=CONTROLES!$C$63,CONTROLES!$D$63,IF(AU92=CONTROLES!$C$64,CONTROLES!$D$64,CONTROLES!$D$65))</f>
        <v>0</v>
      </c>
      <c r="AW92" s="50">
        <f t="shared" si="53"/>
        <v>10</v>
      </c>
      <c r="AX92" s="50" t="str">
        <f t="shared" si="55"/>
        <v>Débil</v>
      </c>
      <c r="AY92" s="254"/>
      <c r="AZ92" s="254"/>
      <c r="BA92" s="254"/>
      <c r="BB92" s="254"/>
      <c r="BC92" s="255"/>
      <c r="BD92" s="257"/>
      <c r="BE92" s="246"/>
      <c r="BF92" s="134"/>
      <c r="BG92" s="134"/>
      <c r="BH92" s="189"/>
      <c r="BI92" s="134"/>
      <c r="BJ92" s="134"/>
      <c r="BK92" s="134"/>
      <c r="BL92" s="134"/>
      <c r="BM92" s="190" t="s">
        <v>234</v>
      </c>
      <c r="BN92" s="244"/>
      <c r="BO92" s="131"/>
      <c r="BP92" s="137"/>
      <c r="BQ92" s="137"/>
      <c r="BR92" s="137"/>
      <c r="BS92" s="135"/>
      <c r="BT92" s="135"/>
      <c r="BU92" s="135"/>
      <c r="BV92" s="135"/>
      <c r="BW92" s="135"/>
      <c r="BX92" s="131"/>
      <c r="BY92" s="137"/>
      <c r="BZ92" s="137"/>
      <c r="CA92" s="137"/>
      <c r="CB92" s="135"/>
      <c r="CC92" s="135"/>
      <c r="CD92" s="135"/>
      <c r="CE92" s="135"/>
      <c r="CF92" s="135"/>
      <c r="CG92" s="131"/>
      <c r="CH92" s="137"/>
      <c r="CI92" s="137"/>
      <c r="CJ92" s="137"/>
      <c r="CK92" s="135"/>
      <c r="CL92" s="135"/>
      <c r="CM92" s="135"/>
      <c r="CN92" s="135"/>
      <c r="CO92" s="135"/>
      <c r="CP92" s="131"/>
      <c r="CQ92" s="137"/>
      <c r="CR92" s="137"/>
      <c r="CS92" s="137"/>
      <c r="CT92" s="135"/>
      <c r="CU92" s="135"/>
      <c r="CV92" s="135"/>
      <c r="CW92" s="135"/>
      <c r="CX92" s="135"/>
      <c r="CY92" s="131"/>
      <c r="CZ92" s="137"/>
      <c r="DA92" s="137"/>
      <c r="DB92" s="137"/>
      <c r="DC92" s="135"/>
      <c r="DD92" s="135"/>
      <c r="DE92" s="135"/>
      <c r="DF92" s="135"/>
      <c r="DG92" s="135"/>
      <c r="DH92" s="131"/>
      <c r="DI92" s="137"/>
      <c r="DJ92" s="137"/>
      <c r="DK92" s="137"/>
      <c r="DL92" s="135"/>
      <c r="DM92" s="135"/>
      <c r="DN92" s="135"/>
      <c r="DO92" s="135"/>
      <c r="DP92" s="135"/>
      <c r="DQ92" s="131"/>
      <c r="DR92" s="137"/>
      <c r="DS92" s="137"/>
      <c r="DT92" s="137"/>
      <c r="DU92" s="135"/>
      <c r="DV92" s="135"/>
      <c r="DW92" s="135"/>
      <c r="DX92" s="135"/>
      <c r="DY92" s="135"/>
      <c r="DZ92" s="131"/>
      <c r="EA92" s="137"/>
      <c r="EB92" s="137"/>
      <c r="EC92" s="137"/>
      <c r="ED92" s="135"/>
      <c r="EE92" s="135"/>
      <c r="EF92" s="135"/>
      <c r="EG92" s="135"/>
      <c r="EH92" s="135"/>
      <c r="EI92" s="131"/>
      <c r="EJ92" s="137"/>
      <c r="EK92" s="137"/>
      <c r="EL92" s="137"/>
      <c r="EM92" s="135"/>
      <c r="EN92" s="135"/>
      <c r="EO92" s="135"/>
      <c r="EP92" s="135"/>
      <c r="EQ92" s="135"/>
      <c r="ER92" s="131"/>
      <c r="ES92" s="137"/>
      <c r="ET92" s="137"/>
      <c r="EU92" s="137"/>
      <c r="EV92" s="135"/>
      <c r="EW92" s="135"/>
      <c r="EX92" s="135"/>
      <c r="EY92" s="135"/>
      <c r="EZ92" s="135"/>
      <c r="FA92" s="131"/>
      <c r="FB92" s="137"/>
      <c r="FC92" s="137"/>
      <c r="FD92" s="137"/>
      <c r="FE92" s="135"/>
      <c r="FF92" s="135"/>
      <c r="FG92" s="135"/>
      <c r="FH92" s="135"/>
      <c r="FI92" s="135"/>
      <c r="FJ92" s="131"/>
      <c r="FK92" s="137"/>
      <c r="FL92" s="137"/>
      <c r="FM92" s="137"/>
      <c r="FN92" s="135"/>
      <c r="FO92" s="135"/>
      <c r="FP92" s="135"/>
      <c r="FQ92" s="135"/>
      <c r="FR92" s="135"/>
      <c r="FS92" s="135"/>
      <c r="FT92" s="131"/>
      <c r="FU92" s="134"/>
      <c r="FV92" s="134"/>
      <c r="FW92" s="134"/>
      <c r="FX92" s="135"/>
      <c r="FY92" s="134"/>
      <c r="FZ92" s="135"/>
      <c r="GA92" s="135"/>
      <c r="GB92" s="134"/>
      <c r="GC92" s="134"/>
      <c r="GD92" s="134"/>
      <c r="GE92" s="134"/>
      <c r="GF92" s="134"/>
      <c r="GG92" s="131"/>
      <c r="GH92" s="134"/>
      <c r="GI92" s="134"/>
      <c r="GJ92" s="134"/>
      <c r="GK92" s="135"/>
      <c r="GL92" s="134"/>
      <c r="GM92" s="135"/>
      <c r="GN92" s="135"/>
      <c r="GO92" s="134"/>
      <c r="GP92" s="134"/>
      <c r="GQ92" s="134"/>
      <c r="GR92" s="134"/>
      <c r="GS92" s="134"/>
      <c r="GT92" s="131"/>
      <c r="GU92" s="134"/>
      <c r="GV92" s="134"/>
      <c r="GW92" s="134"/>
      <c r="GX92" s="135"/>
      <c r="GY92" s="134"/>
      <c r="GZ92" s="135"/>
      <c r="HA92" s="135"/>
      <c r="HB92" s="134"/>
      <c r="HC92" s="134"/>
      <c r="HD92" s="134"/>
      <c r="HE92" s="134"/>
    </row>
    <row r="93" spans="1:213" ht="57" x14ac:dyDescent="0.2">
      <c r="A93" s="275"/>
      <c r="B93" s="278"/>
      <c r="C93" s="281"/>
      <c r="D93" s="281"/>
      <c r="E93" s="278"/>
      <c r="F93" s="289"/>
      <c r="G93" s="289"/>
      <c r="H93" s="290"/>
      <c r="I93" s="278"/>
      <c r="J93" s="282"/>
      <c r="K93" s="260"/>
      <c r="L93" s="263"/>
      <c r="M93" s="266"/>
      <c r="N93" s="260"/>
      <c r="O93" s="269"/>
      <c r="P93" s="269"/>
      <c r="Q93" s="272"/>
      <c r="R93" s="173"/>
      <c r="S93" s="174"/>
      <c r="T93" s="203">
        <f>VLOOKUP(U93,FORMULAS!$A$15:$B$18,2,0)</f>
        <v>0</v>
      </c>
      <c r="U93" s="54" t="s">
        <v>157</v>
      </c>
      <c r="V93" s="55">
        <f>+IF(U93='Tabla Valoración controles'!$D$4,'Tabla Valoración controles'!$F$4,IF('208-PLA-Ft-78 Mapa Gestión'!U93='Tabla Valoración controles'!$D$5,'Tabla Valoración controles'!$F$5,IF(U93=FORMULAS!$A$10,0,'Tabla Valoración controles'!$F$6)))</f>
        <v>0</v>
      </c>
      <c r="W93" s="54"/>
      <c r="X93" s="56">
        <f>+IF(W93='Tabla Valoración controles'!$D$7,'Tabla Valoración controles'!$F$7,IF(U93=FORMULAS!$A$10,0,'Tabla Valoración controles'!$F$8))</f>
        <v>0</v>
      </c>
      <c r="Y93" s="54"/>
      <c r="Z93" s="55">
        <f>+IF(Y93='Tabla Valoración controles'!$D$9,'Tabla Valoración controles'!$F$9,IF(U93=FORMULAS!$A$10,0,'Tabla Valoración controles'!$F$10))</f>
        <v>0</v>
      </c>
      <c r="AA93" s="54"/>
      <c r="AB93" s="55">
        <f>+IF(AA93='Tabla Valoración controles'!$D$9,'Tabla Valoración controles'!$F$9,IF(W93=FORMULAS!$A$10,0,'Tabla Valoración controles'!$F$10))</f>
        <v>0</v>
      </c>
      <c r="AC93" s="54"/>
      <c r="AD93" s="55">
        <f>+IF(AC93='Tabla Valoración controles'!$D$13,'Tabla Valoración controles'!$F$13,'Tabla Valoración controles'!$F$14)</f>
        <v>0</v>
      </c>
      <c r="AE93" s="99">
        <f t="shared" si="52"/>
        <v>0</v>
      </c>
      <c r="AF93" s="99">
        <f t="shared" si="70"/>
        <v>0</v>
      </c>
      <c r="AG93" s="99">
        <f t="shared" ref="AG93:AG156" si="71">+AG92-AF93</f>
        <v>0.56000000000000005</v>
      </c>
      <c r="AH93" s="54"/>
      <c r="AI93" s="50">
        <f>+IF(AH93=CONTROLES!$C$50,CONTROLES!$D$50,CONTROLES!$D$51)</f>
        <v>0</v>
      </c>
      <c r="AJ93" s="182"/>
      <c r="AK93" s="182">
        <f>+IF(AJ93=CONTROLES!$C$52,CONTROLES!$D$52,CONTROLES!$D$53)</f>
        <v>0</v>
      </c>
      <c r="AL93" s="182"/>
      <c r="AM93" s="182">
        <f>+IF(AL93=CONTROLES!$C$54,CONTROLES!$D$54,CONTROLES!$D$55)</f>
        <v>0</v>
      </c>
      <c r="AN93" s="183" t="str">
        <f t="shared" si="54"/>
        <v>Tipo Control</v>
      </c>
      <c r="AO93" s="183" t="str">
        <f>+IF(AN93=CONTROLES!$F$54,CONTROLES!$G$54,CONTROLES!$G$55)</f>
        <v>Detectar</v>
      </c>
      <c r="AP93" s="182">
        <f>+IF(AO93=CONTROLES!$C$56,CONTROLES!$D$56,IF(AO93=CONTROLES!$C$57,CONTROLES!$D$57,CONTROLES!$D$58))</f>
        <v>10</v>
      </c>
      <c r="AQ93" s="182"/>
      <c r="AR93" s="182">
        <f>+IF(AQ93=CONTROLES!$C$59,CONTROLES!$D$59,CONTROLES!$D$60)</f>
        <v>0</v>
      </c>
      <c r="AS93" s="182"/>
      <c r="AT93" s="182">
        <f>+IF(AS93=CONTROLES!$C$61,CONTROLES!$D$61,CONTROLES!$D$62)</f>
        <v>0</v>
      </c>
      <c r="AU93" s="182"/>
      <c r="AV93" s="50">
        <f>+IF(AU93=CONTROLES!$C$63,CONTROLES!$D$63,IF(AU93=CONTROLES!$C$64,CONTROLES!$D$64,CONTROLES!$D$65))</f>
        <v>0</v>
      </c>
      <c r="AW93" s="50">
        <f t="shared" si="53"/>
        <v>10</v>
      </c>
      <c r="AX93" s="50" t="str">
        <f t="shared" si="55"/>
        <v>Débil</v>
      </c>
      <c r="AY93" s="254"/>
      <c r="AZ93" s="254"/>
      <c r="BA93" s="254"/>
      <c r="BB93" s="254"/>
      <c r="BC93" s="255"/>
      <c r="BD93" s="292"/>
      <c r="BE93" s="247"/>
      <c r="BF93" s="134"/>
      <c r="BG93" s="134"/>
      <c r="BH93" s="189"/>
      <c r="BI93" s="134"/>
      <c r="BJ93" s="134"/>
      <c r="BK93" s="134"/>
      <c r="BL93" s="134"/>
      <c r="BM93" s="190" t="s">
        <v>234</v>
      </c>
      <c r="BN93" s="244"/>
      <c r="BO93" s="131"/>
      <c r="BP93" s="137"/>
      <c r="BQ93" s="137"/>
      <c r="BR93" s="137"/>
      <c r="BS93" s="135"/>
      <c r="BT93" s="135"/>
      <c r="BU93" s="135"/>
      <c r="BV93" s="135"/>
      <c r="BW93" s="135"/>
      <c r="BX93" s="131"/>
      <c r="BY93" s="137"/>
      <c r="BZ93" s="137"/>
      <c r="CA93" s="137"/>
      <c r="CB93" s="135"/>
      <c r="CC93" s="135"/>
      <c r="CD93" s="135"/>
      <c r="CE93" s="135"/>
      <c r="CF93" s="135"/>
      <c r="CG93" s="131"/>
      <c r="CH93" s="137"/>
      <c r="CI93" s="137"/>
      <c r="CJ93" s="137"/>
      <c r="CK93" s="135"/>
      <c r="CL93" s="135"/>
      <c r="CM93" s="135"/>
      <c r="CN93" s="135"/>
      <c r="CO93" s="135"/>
      <c r="CP93" s="131"/>
      <c r="CQ93" s="137"/>
      <c r="CR93" s="137"/>
      <c r="CS93" s="137"/>
      <c r="CT93" s="135"/>
      <c r="CU93" s="135"/>
      <c r="CV93" s="135"/>
      <c r="CW93" s="135"/>
      <c r="CX93" s="135"/>
      <c r="CY93" s="131"/>
      <c r="CZ93" s="137"/>
      <c r="DA93" s="137"/>
      <c r="DB93" s="137"/>
      <c r="DC93" s="135"/>
      <c r="DD93" s="135"/>
      <c r="DE93" s="135"/>
      <c r="DF93" s="135"/>
      <c r="DG93" s="135"/>
      <c r="DH93" s="131"/>
      <c r="DI93" s="137"/>
      <c r="DJ93" s="137"/>
      <c r="DK93" s="137"/>
      <c r="DL93" s="135"/>
      <c r="DM93" s="135"/>
      <c r="DN93" s="135"/>
      <c r="DO93" s="135"/>
      <c r="DP93" s="135"/>
      <c r="DQ93" s="131"/>
      <c r="DR93" s="137"/>
      <c r="DS93" s="137"/>
      <c r="DT93" s="137"/>
      <c r="DU93" s="135"/>
      <c r="DV93" s="135"/>
      <c r="DW93" s="135"/>
      <c r="DX93" s="135"/>
      <c r="DY93" s="135"/>
      <c r="DZ93" s="131"/>
      <c r="EA93" s="137"/>
      <c r="EB93" s="137"/>
      <c r="EC93" s="137"/>
      <c r="ED93" s="135"/>
      <c r="EE93" s="135"/>
      <c r="EF93" s="135"/>
      <c r="EG93" s="135"/>
      <c r="EH93" s="135"/>
      <c r="EI93" s="131"/>
      <c r="EJ93" s="137"/>
      <c r="EK93" s="137"/>
      <c r="EL93" s="137"/>
      <c r="EM93" s="135"/>
      <c r="EN93" s="135"/>
      <c r="EO93" s="135"/>
      <c r="EP93" s="135"/>
      <c r="EQ93" s="135"/>
      <c r="ER93" s="131"/>
      <c r="ES93" s="137"/>
      <c r="ET93" s="137"/>
      <c r="EU93" s="137"/>
      <c r="EV93" s="135"/>
      <c r="EW93" s="135"/>
      <c r="EX93" s="135"/>
      <c r="EY93" s="135"/>
      <c r="EZ93" s="135"/>
      <c r="FA93" s="131"/>
      <c r="FB93" s="137"/>
      <c r="FC93" s="137"/>
      <c r="FD93" s="137"/>
      <c r="FE93" s="135"/>
      <c r="FF93" s="135"/>
      <c r="FG93" s="135"/>
      <c r="FH93" s="135"/>
      <c r="FI93" s="135"/>
      <c r="FJ93" s="131"/>
      <c r="FK93" s="137"/>
      <c r="FL93" s="137"/>
      <c r="FM93" s="137"/>
      <c r="FN93" s="135"/>
      <c r="FO93" s="135"/>
      <c r="FP93" s="135"/>
      <c r="FQ93" s="135"/>
      <c r="FR93" s="135"/>
      <c r="FS93" s="135"/>
      <c r="FT93" s="131"/>
      <c r="FU93" s="134"/>
      <c r="FV93" s="134"/>
      <c r="FW93" s="134"/>
      <c r="FX93" s="135"/>
      <c r="FY93" s="134"/>
      <c r="FZ93" s="135"/>
      <c r="GA93" s="135"/>
      <c r="GB93" s="134"/>
      <c r="GC93" s="134"/>
      <c r="GD93" s="134"/>
      <c r="GE93" s="134"/>
      <c r="GF93" s="134"/>
      <c r="GG93" s="131"/>
      <c r="GH93" s="134"/>
      <c r="GI93" s="134"/>
      <c r="GJ93" s="134"/>
      <c r="GK93" s="135"/>
      <c r="GL93" s="134"/>
      <c r="GM93" s="135"/>
      <c r="GN93" s="135"/>
      <c r="GO93" s="134"/>
      <c r="GP93" s="134"/>
      <c r="GQ93" s="134"/>
      <c r="GR93" s="134"/>
      <c r="GS93" s="134"/>
      <c r="GT93" s="131"/>
      <c r="GU93" s="134"/>
      <c r="GV93" s="134"/>
      <c r="GW93" s="134"/>
      <c r="GX93" s="135"/>
      <c r="GY93" s="134"/>
      <c r="GZ93" s="135"/>
      <c r="HA93" s="135"/>
      <c r="HB93" s="134"/>
      <c r="HC93" s="134"/>
      <c r="HD93" s="134"/>
      <c r="HE93" s="134"/>
    </row>
    <row r="94" spans="1:213" ht="123" customHeight="1" x14ac:dyDescent="0.2">
      <c r="A94" s="273">
        <v>15</v>
      </c>
      <c r="B94" s="276" t="s">
        <v>173</v>
      </c>
      <c r="C94" s="279" t="str">
        <f>VLOOKUP(B94,FORMULAS!$A$30:$B$52,2,0)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94" s="279" t="str">
        <f>VLOOKUP(B94,FORMULAS!$A$30:$C$46,3,0)</f>
        <v>Director de Urbanizaciones y Titulación</v>
      </c>
      <c r="E94" s="276" t="s">
        <v>258</v>
      </c>
      <c r="F94" s="345" t="s">
        <v>417</v>
      </c>
      <c r="G94" s="345" t="s">
        <v>731</v>
      </c>
      <c r="H94" s="347" t="s">
        <v>740</v>
      </c>
      <c r="I94" s="276" t="s">
        <v>262</v>
      </c>
      <c r="J94" s="282">
        <v>24</v>
      </c>
      <c r="K94" s="258" t="str">
        <f>+IF(L94=FORMULAS!$N$2,FORMULAS!$O$2,IF('208-PLA-Ft-78 Mapa Gestión'!L94:L99=FORMULAS!$N$3,FORMULAS!$O$3,IF('208-PLA-Ft-78 Mapa Gestión'!L94:L99=FORMULAS!$N$4,FORMULAS!$O$4,IF('208-PLA-Ft-78 Mapa Gestión'!L94:L99=FORMULAS!$N$5,FORMULAS!$O$5,IF('208-PLA-Ft-78 Mapa Gestión'!L94:L99=FORMULAS!$N$6,FORMULAS!$O$6)))))</f>
        <v>Baja</v>
      </c>
      <c r="L94" s="261">
        <f>+IF(J94&lt;=FORMULAS!$M$2,FORMULAS!$N$2,IF('208-PLA-Ft-78 Mapa Gestión'!J94&lt;=FORMULAS!$M$3,FORMULAS!$N$3,IF('208-PLA-Ft-78 Mapa Gestión'!J94&lt;=FORMULAS!$M$4,FORMULAS!$N$4,IF('208-PLA-Ft-78 Mapa Gestión'!J94&lt;=FORMULAS!$M$5,FORMULAS!$N$5,FORMULAS!$N$6))))</f>
        <v>0.4</v>
      </c>
      <c r="M94" s="264" t="s">
        <v>261</v>
      </c>
      <c r="N94" s="258" t="str">
        <f>+IF(M94=FORMULAS!$H$2,FORMULAS!$I$2,IF('208-PLA-Ft-78 Mapa Gestión'!M94:M99=FORMULAS!$H$3,FORMULAS!$I$3,IF('208-PLA-Ft-78 Mapa Gestión'!M94:M99=FORMULAS!$H$4,FORMULAS!$I$4,IF('208-PLA-Ft-78 Mapa Gestión'!M94:M99=FORMULAS!$H$5,FORMULAS!$I$5,IF('208-PLA-Ft-78 Mapa Gestión'!M94:M99=FORMULAS!$H$6,FORMULAS!$I$6,IF('208-PLA-Ft-78 Mapa Gestión'!M94:M99=FORMULAS!$H$7,FORMULAS!$I$7,IF('208-PLA-Ft-78 Mapa Gestión'!M94:M99=FORMULAS!$H$8,FORMULAS!$I$8,IF('208-PLA-Ft-78 Mapa Gestión'!M94:M99=FORMULAS!$H$9,FORMULAS!$I$9,IF('208-PLA-Ft-78 Mapa Gestión'!M94:M99=FORMULAS!$H$10,FORMULAS!$I$10,IF('208-PLA-Ft-78 Mapa Gestión'!M94:M99=FORMULAS!$H$11,FORMULAS!$I$11))))))))))</f>
        <v>Mayor</v>
      </c>
      <c r="O94" s="267">
        <f>VLOOKUP(N94,FORMULAS!$I$1:$J$6,2,0)</f>
        <v>0.8</v>
      </c>
      <c r="P94" s="267" t="str">
        <f t="shared" ref="P94" si="72">CONCATENATE(N94,K94)</f>
        <v>MayorBaja</v>
      </c>
      <c r="Q94" s="270" t="str">
        <f>VLOOKUP(P94,FORMULAS!$K$17:$L$42,2,0)</f>
        <v>Alto</v>
      </c>
      <c r="R94" s="174">
        <v>1</v>
      </c>
      <c r="S94" s="174" t="s">
        <v>499</v>
      </c>
      <c r="T94" s="203" t="str">
        <f>VLOOKUP(U94,FORMULAS!$A$15:$B$18,2,0)</f>
        <v>Probabilidad</v>
      </c>
      <c r="U94" s="54" t="s">
        <v>13</v>
      </c>
      <c r="V94" s="55">
        <f>+IF(U94='Tabla Valoración controles'!$D$4,'Tabla Valoración controles'!$F$4,IF('208-PLA-Ft-78 Mapa Gestión'!U94='Tabla Valoración controles'!$D$5,'Tabla Valoración controles'!$F$5,IF(U94=FORMULAS!$A$10,0,'Tabla Valoración controles'!$F$6)))</f>
        <v>0.25</v>
      </c>
      <c r="W94" s="54" t="s">
        <v>8</v>
      </c>
      <c r="X94" s="56">
        <f>+IF(W94='Tabla Valoración controles'!$D$7,'Tabla Valoración controles'!$F$7,IF(U94=FORMULAS!$A$10,0,'Tabla Valoración controles'!$F$8))</f>
        <v>0.15</v>
      </c>
      <c r="Y94" s="54" t="s">
        <v>18</v>
      </c>
      <c r="Z94" s="55">
        <f>+IF(Y94='Tabla Valoración controles'!$D$9,'Tabla Valoración controles'!$F$9,IF(U94=FORMULAS!$A$10,0,'Tabla Valoración controles'!$F$10))</f>
        <v>0</v>
      </c>
      <c r="AA94" s="54" t="s">
        <v>21</v>
      </c>
      <c r="AB94" s="55">
        <f>+IF(AA94='Tabla Valoración controles'!$D$9,'Tabla Valoración controles'!$F$9,IF(W94=FORMULAS!$A$10,0,'Tabla Valoración controles'!$F$10))</f>
        <v>0</v>
      </c>
      <c r="AC94" s="54" t="s">
        <v>100</v>
      </c>
      <c r="AD94" s="55">
        <f>+IF(AC94='Tabla Valoración controles'!$D$13,'Tabla Valoración controles'!$F$13,'Tabla Valoración controles'!$F$14)</f>
        <v>0</v>
      </c>
      <c r="AE94" s="99">
        <f t="shared" si="52"/>
        <v>0.4</v>
      </c>
      <c r="AF94" s="99">
        <f>+IF(T94=FORMULAS!$A$8,'208-PLA-Ft-78 Mapa Gestión'!AE94*'208-PLA-Ft-78 Mapa Gestión'!L94:L99,'208-PLA-Ft-78 Mapa Gestión'!AE94*'208-PLA-Ft-78 Mapa Gestión'!O94:O99)</f>
        <v>0.16000000000000003</v>
      </c>
      <c r="AG94" s="99">
        <f>+IF(T94=FORMULAS!$A$8,'208-PLA-Ft-78 Mapa Gestión'!L94:L99-'208-PLA-Ft-78 Mapa Gestión'!AF94,0)</f>
        <v>0.24</v>
      </c>
      <c r="AH94" s="54" t="s">
        <v>349</v>
      </c>
      <c r="AI94" s="50">
        <f>+IF(AH94=CONTROLES!$C$50,CONTROLES!$D$50,CONTROLES!$D$51)</f>
        <v>15</v>
      </c>
      <c r="AJ94" s="182" t="s">
        <v>355</v>
      </c>
      <c r="AK94" s="182">
        <f>+IF(AJ94=CONTROLES!$C$52,CONTROLES!$D$52,CONTROLES!$D$53)</f>
        <v>15</v>
      </c>
      <c r="AL94" s="182" t="s">
        <v>358</v>
      </c>
      <c r="AM94" s="182">
        <f>+IF(AL94=CONTROLES!$C$54,CONTROLES!$D$54,CONTROLES!$D$55)</f>
        <v>15</v>
      </c>
      <c r="AN94" s="183" t="str">
        <f t="shared" si="54"/>
        <v>Preventivo</v>
      </c>
      <c r="AO94" s="183" t="str">
        <f>+IF(AN94=CONTROLES!$F$54,CONTROLES!$G$54,CONTROLES!$G$55)</f>
        <v>Prevenir</v>
      </c>
      <c r="AP94" s="182">
        <f>+IF(AO94=CONTROLES!$C$56,CONTROLES!$D$56,IF(AO94=CONTROLES!$C$57,CONTROLES!$D$57,CONTROLES!$D$58))</f>
        <v>15</v>
      </c>
      <c r="AQ94" s="182" t="s">
        <v>365</v>
      </c>
      <c r="AR94" s="182">
        <f>+IF(AQ94=CONTROLES!$C$59,CONTROLES!$D$59,CONTROLES!$D$60)</f>
        <v>15</v>
      </c>
      <c r="AS94" s="182" t="s">
        <v>368</v>
      </c>
      <c r="AT94" s="182">
        <f>+IF(AS94=CONTROLES!$C$61,CONTROLES!$D$61,CONTROLES!$D$62)</f>
        <v>15</v>
      </c>
      <c r="AU94" s="182" t="s">
        <v>371</v>
      </c>
      <c r="AV94" s="50">
        <f>+IF(AU94=CONTROLES!$C$63,CONTROLES!$D$63,IF(AU94=CONTROLES!$C$64,CONTROLES!$D$64,CONTROLES!$D$65))</f>
        <v>10</v>
      </c>
      <c r="AW94" s="50">
        <f t="shared" si="53"/>
        <v>100</v>
      </c>
      <c r="AX94" s="50" t="str">
        <f t="shared" si="55"/>
        <v>Fuerte</v>
      </c>
      <c r="AY94" s="253">
        <f>+AG99</f>
        <v>0.24</v>
      </c>
      <c r="AZ94" s="253" t="str">
        <f>+IF(AY94&lt;=FORMULAS!$N$2,FORMULAS!$O$2,IF(AY94&lt;=FORMULAS!$N$3,FORMULAS!$O$3,IF(AY94&lt;=FORMULAS!$N$4,FORMULAS!$O$4,IF(AY94&lt;=FORMULAS!$N$5,FORMULAS!$O$5,FORMULAS!O90))))</f>
        <v>Baja</v>
      </c>
      <c r="BA94" s="253" t="str">
        <f>+IF(T94=FORMULAS!$A$9,AG99,'208-PLA-Ft-78 Mapa Gestión'!N94:N99)</f>
        <v>Mayor</v>
      </c>
      <c r="BB94" s="253">
        <f>+IF(T94=FORMULAS!B93,'208-PLA-Ft-78 Mapa Gestión'!AG99,'208-PLA-Ft-78 Mapa Gestión'!O94:O99)</f>
        <v>0.8</v>
      </c>
      <c r="BC94" s="255" t="str">
        <f t="shared" ref="BC94" si="73">CONCATENATE(BA94,AZ94)</f>
        <v>MayorBaja</v>
      </c>
      <c r="BD94" s="256" t="str">
        <f>VLOOKUP(BC94,FORMULAS!$K$17:$L$42,2,0)</f>
        <v>Alto</v>
      </c>
      <c r="BE94" s="245" t="s">
        <v>163</v>
      </c>
      <c r="BF94" s="132" t="s">
        <v>561</v>
      </c>
      <c r="BG94" s="132" t="s">
        <v>562</v>
      </c>
      <c r="BH94" s="189" t="s">
        <v>322</v>
      </c>
      <c r="BI94" s="199">
        <v>44927</v>
      </c>
      <c r="BJ94" s="199">
        <v>45290</v>
      </c>
      <c r="BK94" s="132" t="s">
        <v>646</v>
      </c>
      <c r="BL94" s="132" t="s">
        <v>647</v>
      </c>
      <c r="BM94" s="190" t="s">
        <v>236</v>
      </c>
      <c r="BN94" s="244" t="s">
        <v>648</v>
      </c>
      <c r="BO94" s="131"/>
      <c r="BP94" s="131"/>
      <c r="BQ94" s="131"/>
      <c r="BR94" s="131"/>
      <c r="BS94" s="131"/>
      <c r="BT94" s="131"/>
      <c r="BU94" s="131"/>
      <c r="BV94" s="131"/>
      <c r="BW94" s="131"/>
      <c r="BX94" s="131"/>
      <c r="BY94" s="131"/>
      <c r="BZ94" s="131"/>
      <c r="CA94" s="131"/>
      <c r="CB94" s="131"/>
      <c r="CC94" s="131"/>
      <c r="CD94" s="131"/>
      <c r="CE94" s="131"/>
      <c r="CF94" s="131"/>
      <c r="CG94" s="131"/>
      <c r="CH94" s="131"/>
      <c r="CI94" s="131"/>
      <c r="CJ94" s="131"/>
      <c r="CK94" s="131"/>
      <c r="CL94" s="131"/>
      <c r="CM94" s="131"/>
      <c r="CN94" s="131"/>
      <c r="CO94" s="131"/>
      <c r="CP94" s="131"/>
      <c r="CQ94" s="131"/>
      <c r="CR94" s="131"/>
      <c r="CS94" s="131"/>
      <c r="CT94" s="131"/>
      <c r="CU94" s="131"/>
      <c r="CV94" s="131"/>
      <c r="CW94" s="131"/>
      <c r="CX94" s="131"/>
      <c r="CY94" s="131"/>
      <c r="CZ94" s="131"/>
      <c r="DA94" s="131"/>
      <c r="DB94" s="131"/>
      <c r="DC94" s="131"/>
      <c r="DD94" s="131"/>
      <c r="DE94" s="131"/>
      <c r="DF94" s="131"/>
      <c r="DG94" s="131"/>
      <c r="DH94" s="131"/>
      <c r="DI94" s="131"/>
      <c r="DJ94" s="131"/>
      <c r="DK94" s="131"/>
      <c r="DL94" s="131"/>
      <c r="DM94" s="131"/>
      <c r="DN94" s="131"/>
      <c r="DO94" s="131"/>
      <c r="DP94" s="131"/>
      <c r="DQ94" s="131"/>
      <c r="DR94" s="131"/>
      <c r="DS94" s="131"/>
      <c r="DT94" s="131"/>
      <c r="DU94" s="131"/>
      <c r="DV94" s="131"/>
      <c r="DW94" s="131"/>
      <c r="DX94" s="131"/>
      <c r="DY94" s="131"/>
      <c r="DZ94" s="131"/>
      <c r="EA94" s="131"/>
      <c r="EB94" s="131"/>
      <c r="EC94" s="131"/>
      <c r="ED94" s="131"/>
      <c r="EE94" s="131"/>
      <c r="EF94" s="131"/>
      <c r="EG94" s="131"/>
      <c r="EH94" s="131"/>
      <c r="EI94" s="131"/>
      <c r="EJ94" s="131"/>
      <c r="EK94" s="131"/>
      <c r="EL94" s="131"/>
      <c r="EM94" s="131"/>
      <c r="EN94" s="131"/>
      <c r="EO94" s="131"/>
      <c r="EP94" s="131"/>
      <c r="EQ94" s="131"/>
      <c r="ER94" s="131"/>
      <c r="ES94" s="131"/>
      <c r="ET94" s="131"/>
      <c r="EU94" s="131"/>
      <c r="EV94" s="131"/>
      <c r="EW94" s="131"/>
      <c r="EX94" s="131"/>
      <c r="EY94" s="131"/>
      <c r="EZ94" s="131"/>
      <c r="FA94" s="131"/>
      <c r="FB94" s="131"/>
      <c r="FC94" s="131"/>
      <c r="FD94" s="131"/>
      <c r="FE94" s="131"/>
      <c r="FF94" s="131"/>
      <c r="FG94" s="131"/>
      <c r="FH94" s="131"/>
      <c r="FI94" s="131"/>
      <c r="FJ94" s="131"/>
      <c r="FK94" s="131"/>
      <c r="FL94" s="131"/>
      <c r="FM94" s="131"/>
      <c r="FN94" s="131"/>
      <c r="FO94" s="131"/>
      <c r="FP94" s="131"/>
      <c r="FQ94" s="131"/>
      <c r="FR94" s="131"/>
      <c r="FS94" s="131"/>
      <c r="FT94" s="131"/>
      <c r="FU94" s="134"/>
      <c r="FV94" s="134"/>
      <c r="FW94" s="134"/>
      <c r="FX94" s="135"/>
      <c r="FY94" s="134"/>
      <c r="FZ94" s="131"/>
      <c r="GA94" s="131"/>
      <c r="GB94" s="134"/>
      <c r="GC94" s="134"/>
      <c r="GD94" s="134"/>
      <c r="GE94" s="134"/>
      <c r="GF94" s="134"/>
      <c r="GG94" s="131"/>
      <c r="GH94" s="134"/>
      <c r="GI94" s="134"/>
      <c r="GJ94" s="134"/>
      <c r="GK94" s="135"/>
      <c r="GL94" s="134"/>
      <c r="GM94" s="131"/>
      <c r="GN94" s="131"/>
      <c r="GO94" s="134"/>
      <c r="GP94" s="134"/>
      <c r="GQ94" s="134"/>
      <c r="GR94" s="134"/>
      <c r="GS94" s="134"/>
      <c r="GT94" s="131"/>
      <c r="GU94" s="134"/>
      <c r="GV94" s="134"/>
      <c r="GW94" s="134"/>
      <c r="GX94" s="135"/>
      <c r="GY94" s="134"/>
      <c r="GZ94" s="131"/>
      <c r="HA94" s="131"/>
      <c r="HB94" s="134"/>
      <c r="HC94" s="134"/>
      <c r="HD94" s="134"/>
      <c r="HE94" s="134"/>
    </row>
    <row r="95" spans="1:213" ht="57" x14ac:dyDescent="0.2">
      <c r="A95" s="274"/>
      <c r="B95" s="277"/>
      <c r="C95" s="280"/>
      <c r="D95" s="280"/>
      <c r="E95" s="277"/>
      <c r="F95" s="345"/>
      <c r="G95" s="345"/>
      <c r="H95" s="347"/>
      <c r="I95" s="277"/>
      <c r="J95" s="282"/>
      <c r="K95" s="259"/>
      <c r="L95" s="262"/>
      <c r="M95" s="265"/>
      <c r="N95" s="259"/>
      <c r="O95" s="268"/>
      <c r="P95" s="268"/>
      <c r="Q95" s="271"/>
      <c r="R95" s="173"/>
      <c r="S95" s="174"/>
      <c r="T95" s="203">
        <f>VLOOKUP(U95,FORMULAS!$A$15:$B$18,2,0)</f>
        <v>0</v>
      </c>
      <c r="U95" s="54" t="s">
        <v>157</v>
      </c>
      <c r="V95" s="55">
        <f>+IF(U95='Tabla Valoración controles'!$D$4,'Tabla Valoración controles'!$F$4,IF('208-PLA-Ft-78 Mapa Gestión'!U95='Tabla Valoración controles'!$D$5,'Tabla Valoración controles'!$F$5,IF(U95=FORMULAS!$A$10,0,'Tabla Valoración controles'!$F$6)))</f>
        <v>0</v>
      </c>
      <c r="W95" s="54"/>
      <c r="X95" s="56">
        <f>+IF(W95='Tabla Valoración controles'!$D$7,'Tabla Valoración controles'!$F$7,IF(U95=FORMULAS!$A$10,0,'Tabla Valoración controles'!$F$8))</f>
        <v>0</v>
      </c>
      <c r="Y95" s="54"/>
      <c r="Z95" s="55">
        <f>+IF(Y95='Tabla Valoración controles'!$D$9,'Tabla Valoración controles'!$F$9,IF(U95=FORMULAS!$A$10,0,'Tabla Valoración controles'!$F$10))</f>
        <v>0</v>
      </c>
      <c r="AA95" s="54"/>
      <c r="AB95" s="55">
        <f>+IF(AA95='Tabla Valoración controles'!$D$9,'Tabla Valoración controles'!$F$9,IF(W95=FORMULAS!$A$10,0,'Tabla Valoración controles'!$F$10))</f>
        <v>0</v>
      </c>
      <c r="AC95" s="54"/>
      <c r="AD95" s="55">
        <f>+IF(AC95='Tabla Valoración controles'!$D$13,'Tabla Valoración controles'!$F$13,'Tabla Valoración controles'!$F$14)</f>
        <v>0</v>
      </c>
      <c r="AE95" s="99">
        <f t="shared" si="52"/>
        <v>0</v>
      </c>
      <c r="AF95" s="99">
        <f t="shared" ref="AF95" si="74">+AE95*AG94</f>
        <v>0</v>
      </c>
      <c r="AG95" s="99">
        <f t="shared" ref="AG95" si="75">+AG94-AF95</f>
        <v>0.24</v>
      </c>
      <c r="AH95" s="54"/>
      <c r="AI95" s="50">
        <f>+IF(AH95=CONTROLES!$C$50,CONTROLES!$D$50,CONTROLES!$D$51)</f>
        <v>0</v>
      </c>
      <c r="AJ95" s="182"/>
      <c r="AK95" s="182">
        <f>+IF(AJ95=CONTROLES!$C$52,CONTROLES!$D$52,CONTROLES!$D$53)</f>
        <v>0</v>
      </c>
      <c r="AL95" s="182"/>
      <c r="AM95" s="182">
        <f>+IF(AL95=CONTROLES!$C$54,CONTROLES!$D$54,CONTROLES!$D$55)</f>
        <v>0</v>
      </c>
      <c r="AN95" s="183" t="str">
        <f t="shared" si="54"/>
        <v>Tipo Control</v>
      </c>
      <c r="AO95" s="183" t="str">
        <f>+IF(AN95=CONTROLES!$F$54,CONTROLES!$G$54,CONTROLES!$G$55)</f>
        <v>Detectar</v>
      </c>
      <c r="AP95" s="182">
        <f>+IF(AO95=CONTROLES!$C$56,CONTROLES!$D$56,IF(AO95=CONTROLES!$C$57,CONTROLES!$D$57,CONTROLES!$D$58))</f>
        <v>10</v>
      </c>
      <c r="AQ95" s="182"/>
      <c r="AR95" s="182">
        <f>+IF(AQ95=CONTROLES!$C$59,CONTROLES!$D$59,CONTROLES!$D$60)</f>
        <v>0</v>
      </c>
      <c r="AS95" s="182"/>
      <c r="AT95" s="182">
        <f>+IF(AS95=CONTROLES!$C$61,CONTROLES!$D$61,CONTROLES!$D$62)</f>
        <v>0</v>
      </c>
      <c r="AU95" s="182"/>
      <c r="AV95" s="50">
        <f>+IF(AU95=CONTROLES!$C$63,CONTROLES!$D$63,IF(AU95=CONTROLES!$C$64,CONTROLES!$D$64,CONTROLES!$D$65))</f>
        <v>0</v>
      </c>
      <c r="AW95" s="50">
        <f t="shared" si="53"/>
        <v>10</v>
      </c>
      <c r="AX95" s="50" t="str">
        <f t="shared" si="55"/>
        <v>Débil</v>
      </c>
      <c r="AY95" s="254"/>
      <c r="AZ95" s="254"/>
      <c r="BA95" s="254"/>
      <c r="BB95" s="254"/>
      <c r="BC95" s="255"/>
      <c r="BD95" s="257"/>
      <c r="BE95" s="246"/>
      <c r="BF95" s="132"/>
      <c r="BG95" s="132"/>
      <c r="BH95" s="189"/>
      <c r="BI95" s="132"/>
      <c r="BJ95" s="132"/>
      <c r="BK95" s="132"/>
      <c r="BL95" s="132"/>
      <c r="BM95" s="190" t="s">
        <v>234</v>
      </c>
      <c r="BN95" s="244"/>
      <c r="BO95" s="131"/>
      <c r="BP95" s="137"/>
      <c r="BQ95" s="137"/>
      <c r="BR95" s="137"/>
      <c r="BS95" s="135"/>
      <c r="BT95" s="135"/>
      <c r="BU95" s="135"/>
      <c r="BV95" s="135"/>
      <c r="BW95" s="135"/>
      <c r="BX95" s="131"/>
      <c r="BY95" s="137"/>
      <c r="BZ95" s="137"/>
      <c r="CA95" s="137"/>
      <c r="CB95" s="135"/>
      <c r="CC95" s="135"/>
      <c r="CD95" s="135"/>
      <c r="CE95" s="135"/>
      <c r="CF95" s="135"/>
      <c r="CG95" s="131"/>
      <c r="CH95" s="137"/>
      <c r="CI95" s="137"/>
      <c r="CJ95" s="137"/>
      <c r="CK95" s="135"/>
      <c r="CL95" s="135"/>
      <c r="CM95" s="135"/>
      <c r="CN95" s="135"/>
      <c r="CO95" s="135"/>
      <c r="CP95" s="131"/>
      <c r="CQ95" s="137"/>
      <c r="CR95" s="137"/>
      <c r="CS95" s="137"/>
      <c r="CT95" s="135"/>
      <c r="CU95" s="135"/>
      <c r="CV95" s="135"/>
      <c r="CW95" s="135"/>
      <c r="CX95" s="135"/>
      <c r="CY95" s="131"/>
      <c r="CZ95" s="137"/>
      <c r="DA95" s="137"/>
      <c r="DB95" s="137"/>
      <c r="DC95" s="135"/>
      <c r="DD95" s="135"/>
      <c r="DE95" s="135"/>
      <c r="DF95" s="135"/>
      <c r="DG95" s="135"/>
      <c r="DH95" s="131"/>
      <c r="DI95" s="137"/>
      <c r="DJ95" s="137"/>
      <c r="DK95" s="137"/>
      <c r="DL95" s="135"/>
      <c r="DM95" s="135"/>
      <c r="DN95" s="135"/>
      <c r="DO95" s="135"/>
      <c r="DP95" s="135"/>
      <c r="DQ95" s="131"/>
      <c r="DR95" s="137"/>
      <c r="DS95" s="137"/>
      <c r="DT95" s="137"/>
      <c r="DU95" s="135"/>
      <c r="DV95" s="135"/>
      <c r="DW95" s="135"/>
      <c r="DX95" s="135"/>
      <c r="DY95" s="135"/>
      <c r="DZ95" s="131"/>
      <c r="EA95" s="137"/>
      <c r="EB95" s="137"/>
      <c r="EC95" s="137"/>
      <c r="ED95" s="135"/>
      <c r="EE95" s="135"/>
      <c r="EF95" s="135"/>
      <c r="EG95" s="135"/>
      <c r="EH95" s="135"/>
      <c r="EI95" s="131"/>
      <c r="EJ95" s="137"/>
      <c r="EK95" s="137"/>
      <c r="EL95" s="137"/>
      <c r="EM95" s="135"/>
      <c r="EN95" s="135"/>
      <c r="EO95" s="135"/>
      <c r="EP95" s="135"/>
      <c r="EQ95" s="135"/>
      <c r="ER95" s="131"/>
      <c r="ES95" s="137"/>
      <c r="ET95" s="137"/>
      <c r="EU95" s="137"/>
      <c r="EV95" s="135"/>
      <c r="EW95" s="135"/>
      <c r="EX95" s="135"/>
      <c r="EY95" s="135"/>
      <c r="EZ95" s="135"/>
      <c r="FA95" s="131"/>
      <c r="FB95" s="137"/>
      <c r="FC95" s="137"/>
      <c r="FD95" s="137"/>
      <c r="FE95" s="135"/>
      <c r="FF95" s="135"/>
      <c r="FG95" s="135"/>
      <c r="FH95" s="135"/>
      <c r="FI95" s="135"/>
      <c r="FJ95" s="131"/>
      <c r="FK95" s="137"/>
      <c r="FL95" s="137"/>
      <c r="FM95" s="137"/>
      <c r="FN95" s="135"/>
      <c r="FO95" s="135"/>
      <c r="FP95" s="135"/>
      <c r="FQ95" s="135"/>
      <c r="FR95" s="135"/>
      <c r="FS95" s="135"/>
      <c r="FT95" s="131"/>
      <c r="FU95" s="134"/>
      <c r="FV95" s="134"/>
      <c r="FW95" s="134"/>
      <c r="FX95" s="135"/>
      <c r="FY95" s="134"/>
      <c r="FZ95" s="135"/>
      <c r="GA95" s="135"/>
      <c r="GB95" s="134"/>
      <c r="GC95" s="134"/>
      <c r="GD95" s="134"/>
      <c r="GE95" s="134"/>
      <c r="GF95" s="134"/>
      <c r="GG95" s="131"/>
      <c r="GH95" s="134"/>
      <c r="GI95" s="134"/>
      <c r="GJ95" s="134"/>
      <c r="GK95" s="135"/>
      <c r="GL95" s="134"/>
      <c r="GM95" s="135"/>
      <c r="GN95" s="135"/>
      <c r="GO95" s="134"/>
      <c r="GP95" s="134"/>
      <c r="GQ95" s="134"/>
      <c r="GR95" s="134"/>
      <c r="GS95" s="134"/>
      <c r="GT95" s="131"/>
      <c r="GU95" s="134"/>
      <c r="GV95" s="134"/>
      <c r="GW95" s="134"/>
      <c r="GX95" s="135"/>
      <c r="GY95" s="134"/>
      <c r="GZ95" s="135"/>
      <c r="HA95" s="135"/>
      <c r="HB95" s="134"/>
      <c r="HC95" s="134"/>
      <c r="HD95" s="134"/>
      <c r="HE95" s="134"/>
    </row>
    <row r="96" spans="1:213" ht="57" x14ac:dyDescent="0.2">
      <c r="A96" s="274"/>
      <c r="B96" s="277"/>
      <c r="C96" s="280"/>
      <c r="D96" s="280"/>
      <c r="E96" s="277"/>
      <c r="F96" s="345"/>
      <c r="G96" s="345"/>
      <c r="H96" s="347"/>
      <c r="I96" s="277"/>
      <c r="J96" s="282"/>
      <c r="K96" s="259"/>
      <c r="L96" s="262"/>
      <c r="M96" s="265"/>
      <c r="N96" s="259"/>
      <c r="O96" s="268"/>
      <c r="P96" s="268"/>
      <c r="Q96" s="271"/>
      <c r="R96" s="173"/>
      <c r="S96" s="174"/>
      <c r="T96" s="203">
        <f>VLOOKUP(U96,FORMULAS!$A$15:$B$18,2,0)</f>
        <v>0</v>
      </c>
      <c r="U96" s="54" t="s">
        <v>157</v>
      </c>
      <c r="V96" s="55">
        <f>+IF(U96='Tabla Valoración controles'!$D$4,'Tabla Valoración controles'!$F$4,IF('208-PLA-Ft-78 Mapa Gestión'!U96='Tabla Valoración controles'!$D$5,'Tabla Valoración controles'!$F$5,IF(U96=FORMULAS!$A$10,0,'Tabla Valoración controles'!$F$6)))</f>
        <v>0</v>
      </c>
      <c r="W96" s="54"/>
      <c r="X96" s="56">
        <f>+IF(W96='Tabla Valoración controles'!$D$7,'Tabla Valoración controles'!$F$7,IF(U96=FORMULAS!$A$10,0,'Tabla Valoración controles'!$F$8))</f>
        <v>0</v>
      </c>
      <c r="Y96" s="54"/>
      <c r="Z96" s="55">
        <f>+IF(Y96='Tabla Valoración controles'!$D$9,'Tabla Valoración controles'!$F$9,IF(U96=FORMULAS!$A$10,0,'Tabla Valoración controles'!$F$10))</f>
        <v>0</v>
      </c>
      <c r="AA96" s="54"/>
      <c r="AB96" s="55">
        <f>+IF(AA96='Tabla Valoración controles'!$D$9,'Tabla Valoración controles'!$F$9,IF(W96=FORMULAS!$A$10,0,'Tabla Valoración controles'!$F$10))</f>
        <v>0</v>
      </c>
      <c r="AC96" s="54"/>
      <c r="AD96" s="55">
        <f>+IF(AC96='Tabla Valoración controles'!$D$13,'Tabla Valoración controles'!$F$13,'Tabla Valoración controles'!$F$14)</f>
        <v>0</v>
      </c>
      <c r="AE96" s="99">
        <f t="shared" si="52"/>
        <v>0</v>
      </c>
      <c r="AF96" s="99">
        <f t="shared" ref="AF96:AF99" si="76">+AF95*AE96</f>
        <v>0</v>
      </c>
      <c r="AG96" s="99">
        <f t="shared" si="71"/>
        <v>0.24</v>
      </c>
      <c r="AH96" s="54"/>
      <c r="AI96" s="50">
        <f>+IF(AH96=CONTROLES!$C$50,CONTROLES!$D$50,CONTROLES!$D$51)</f>
        <v>0</v>
      </c>
      <c r="AJ96" s="182"/>
      <c r="AK96" s="182">
        <f>+IF(AJ96=CONTROLES!$C$52,CONTROLES!$D$52,CONTROLES!$D$53)</f>
        <v>0</v>
      </c>
      <c r="AL96" s="182"/>
      <c r="AM96" s="182">
        <f>+IF(AL96=CONTROLES!$C$54,CONTROLES!$D$54,CONTROLES!$D$55)</f>
        <v>0</v>
      </c>
      <c r="AN96" s="183" t="str">
        <f t="shared" si="54"/>
        <v>Tipo Control</v>
      </c>
      <c r="AO96" s="183" t="str">
        <f>+IF(AN96=CONTROLES!$F$54,CONTROLES!$G$54,CONTROLES!$G$55)</f>
        <v>Detectar</v>
      </c>
      <c r="AP96" s="182">
        <f>+IF(AO96=CONTROLES!$C$56,CONTROLES!$D$56,IF(AO96=CONTROLES!$C$57,CONTROLES!$D$57,CONTROLES!$D$58))</f>
        <v>10</v>
      </c>
      <c r="AQ96" s="182"/>
      <c r="AR96" s="182">
        <f>+IF(AQ96=CONTROLES!$C$59,CONTROLES!$D$59,CONTROLES!$D$60)</f>
        <v>0</v>
      </c>
      <c r="AS96" s="182"/>
      <c r="AT96" s="182">
        <f>+IF(AS96=CONTROLES!$C$61,CONTROLES!$D$61,CONTROLES!$D$62)</f>
        <v>0</v>
      </c>
      <c r="AU96" s="182"/>
      <c r="AV96" s="50">
        <f>+IF(AU96=CONTROLES!$C$63,CONTROLES!$D$63,IF(AU96=CONTROLES!$C$64,CONTROLES!$D$64,CONTROLES!$D$65))</f>
        <v>0</v>
      </c>
      <c r="AW96" s="50">
        <f t="shared" si="53"/>
        <v>10</v>
      </c>
      <c r="AX96" s="50" t="str">
        <f t="shared" si="55"/>
        <v>Débil</v>
      </c>
      <c r="AY96" s="254"/>
      <c r="AZ96" s="254"/>
      <c r="BA96" s="254"/>
      <c r="BB96" s="254"/>
      <c r="BC96" s="255"/>
      <c r="BD96" s="257"/>
      <c r="BE96" s="246"/>
      <c r="BF96" s="132"/>
      <c r="BG96" s="132"/>
      <c r="BH96" s="189"/>
      <c r="BI96" s="132"/>
      <c r="BJ96" s="132"/>
      <c r="BK96" s="132"/>
      <c r="BL96" s="132"/>
      <c r="BM96" s="190" t="s">
        <v>234</v>
      </c>
      <c r="BN96" s="244"/>
      <c r="BO96" s="131"/>
      <c r="BP96" s="137"/>
      <c r="BQ96" s="137"/>
      <c r="BR96" s="137"/>
      <c r="BS96" s="135"/>
      <c r="BT96" s="135"/>
      <c r="BU96" s="135"/>
      <c r="BV96" s="135"/>
      <c r="BW96" s="135"/>
      <c r="BX96" s="131"/>
      <c r="BY96" s="137"/>
      <c r="BZ96" s="137"/>
      <c r="CA96" s="137"/>
      <c r="CB96" s="135"/>
      <c r="CC96" s="135"/>
      <c r="CD96" s="135"/>
      <c r="CE96" s="135"/>
      <c r="CF96" s="135"/>
      <c r="CG96" s="131"/>
      <c r="CH96" s="137"/>
      <c r="CI96" s="137"/>
      <c r="CJ96" s="137"/>
      <c r="CK96" s="135"/>
      <c r="CL96" s="135"/>
      <c r="CM96" s="135"/>
      <c r="CN96" s="135"/>
      <c r="CO96" s="135"/>
      <c r="CP96" s="131"/>
      <c r="CQ96" s="137"/>
      <c r="CR96" s="137"/>
      <c r="CS96" s="137"/>
      <c r="CT96" s="135"/>
      <c r="CU96" s="135"/>
      <c r="CV96" s="135"/>
      <c r="CW96" s="135"/>
      <c r="CX96" s="135"/>
      <c r="CY96" s="131"/>
      <c r="CZ96" s="137"/>
      <c r="DA96" s="137"/>
      <c r="DB96" s="137"/>
      <c r="DC96" s="135"/>
      <c r="DD96" s="135"/>
      <c r="DE96" s="135"/>
      <c r="DF96" s="135"/>
      <c r="DG96" s="135"/>
      <c r="DH96" s="131"/>
      <c r="DI96" s="137"/>
      <c r="DJ96" s="137"/>
      <c r="DK96" s="137"/>
      <c r="DL96" s="135"/>
      <c r="DM96" s="135"/>
      <c r="DN96" s="135"/>
      <c r="DO96" s="135"/>
      <c r="DP96" s="135"/>
      <c r="DQ96" s="131"/>
      <c r="DR96" s="137"/>
      <c r="DS96" s="137"/>
      <c r="DT96" s="137"/>
      <c r="DU96" s="135"/>
      <c r="DV96" s="135"/>
      <c r="DW96" s="135"/>
      <c r="DX96" s="135"/>
      <c r="DY96" s="135"/>
      <c r="DZ96" s="131"/>
      <c r="EA96" s="137"/>
      <c r="EB96" s="137"/>
      <c r="EC96" s="137"/>
      <c r="ED96" s="135"/>
      <c r="EE96" s="135"/>
      <c r="EF96" s="135"/>
      <c r="EG96" s="135"/>
      <c r="EH96" s="135"/>
      <c r="EI96" s="131"/>
      <c r="EJ96" s="137"/>
      <c r="EK96" s="137"/>
      <c r="EL96" s="137"/>
      <c r="EM96" s="135"/>
      <c r="EN96" s="135"/>
      <c r="EO96" s="135"/>
      <c r="EP96" s="135"/>
      <c r="EQ96" s="135"/>
      <c r="ER96" s="131"/>
      <c r="ES96" s="137"/>
      <c r="ET96" s="137"/>
      <c r="EU96" s="137"/>
      <c r="EV96" s="135"/>
      <c r="EW96" s="135"/>
      <c r="EX96" s="135"/>
      <c r="EY96" s="135"/>
      <c r="EZ96" s="135"/>
      <c r="FA96" s="131"/>
      <c r="FB96" s="137"/>
      <c r="FC96" s="137"/>
      <c r="FD96" s="137"/>
      <c r="FE96" s="135"/>
      <c r="FF96" s="135"/>
      <c r="FG96" s="135"/>
      <c r="FH96" s="135"/>
      <c r="FI96" s="135"/>
      <c r="FJ96" s="131"/>
      <c r="FK96" s="137"/>
      <c r="FL96" s="137"/>
      <c r="FM96" s="137"/>
      <c r="FN96" s="135"/>
      <c r="FO96" s="135"/>
      <c r="FP96" s="135"/>
      <c r="FQ96" s="135"/>
      <c r="FR96" s="135"/>
      <c r="FS96" s="135"/>
      <c r="FT96" s="131"/>
      <c r="FU96" s="134"/>
      <c r="FV96" s="134"/>
      <c r="FW96" s="134"/>
      <c r="FX96" s="135"/>
      <c r="FY96" s="134"/>
      <c r="FZ96" s="135"/>
      <c r="GA96" s="135"/>
      <c r="GB96" s="134"/>
      <c r="GC96" s="134"/>
      <c r="GD96" s="134"/>
      <c r="GE96" s="134"/>
      <c r="GF96" s="134"/>
      <c r="GG96" s="131"/>
      <c r="GH96" s="134"/>
      <c r="GI96" s="134"/>
      <c r="GJ96" s="134"/>
      <c r="GK96" s="135"/>
      <c r="GL96" s="134"/>
      <c r="GM96" s="135"/>
      <c r="GN96" s="135"/>
      <c r="GO96" s="134"/>
      <c r="GP96" s="134"/>
      <c r="GQ96" s="134"/>
      <c r="GR96" s="134"/>
      <c r="GS96" s="134"/>
      <c r="GT96" s="131"/>
      <c r="GU96" s="134"/>
      <c r="GV96" s="134"/>
      <c r="GW96" s="134"/>
      <c r="GX96" s="135"/>
      <c r="GY96" s="134"/>
      <c r="GZ96" s="135"/>
      <c r="HA96" s="135"/>
      <c r="HB96" s="134"/>
      <c r="HC96" s="134"/>
      <c r="HD96" s="134"/>
      <c r="HE96" s="134"/>
    </row>
    <row r="97" spans="1:213" ht="57" x14ac:dyDescent="0.2">
      <c r="A97" s="274"/>
      <c r="B97" s="277"/>
      <c r="C97" s="280"/>
      <c r="D97" s="280"/>
      <c r="E97" s="277"/>
      <c r="F97" s="345"/>
      <c r="G97" s="345"/>
      <c r="H97" s="347"/>
      <c r="I97" s="277"/>
      <c r="J97" s="282"/>
      <c r="K97" s="259"/>
      <c r="L97" s="262"/>
      <c r="M97" s="265"/>
      <c r="N97" s="259"/>
      <c r="O97" s="268"/>
      <c r="P97" s="268"/>
      <c r="Q97" s="271"/>
      <c r="R97" s="173"/>
      <c r="S97" s="174"/>
      <c r="T97" s="203">
        <f>VLOOKUP(U97,FORMULAS!$A$15:$B$18,2,0)</f>
        <v>0</v>
      </c>
      <c r="U97" s="54" t="s">
        <v>157</v>
      </c>
      <c r="V97" s="55">
        <f>+IF(U97='Tabla Valoración controles'!$D$4,'Tabla Valoración controles'!$F$4,IF('208-PLA-Ft-78 Mapa Gestión'!U97='Tabla Valoración controles'!$D$5,'Tabla Valoración controles'!$F$5,IF(U97=FORMULAS!$A$10,0,'Tabla Valoración controles'!$F$6)))</f>
        <v>0</v>
      </c>
      <c r="W97" s="54"/>
      <c r="X97" s="56">
        <f>+IF(W97='Tabla Valoración controles'!$D$7,'Tabla Valoración controles'!$F$7,IF(U97=FORMULAS!$A$10,0,'Tabla Valoración controles'!$F$8))</f>
        <v>0</v>
      </c>
      <c r="Y97" s="54"/>
      <c r="Z97" s="55">
        <f>+IF(Y97='Tabla Valoración controles'!$D$9,'Tabla Valoración controles'!$F$9,IF(U97=FORMULAS!$A$10,0,'Tabla Valoración controles'!$F$10))</f>
        <v>0</v>
      </c>
      <c r="AA97" s="54"/>
      <c r="AB97" s="55">
        <f>+IF(AA97='Tabla Valoración controles'!$D$9,'Tabla Valoración controles'!$F$9,IF(W97=FORMULAS!$A$10,0,'Tabla Valoración controles'!$F$10))</f>
        <v>0</v>
      </c>
      <c r="AC97" s="54"/>
      <c r="AD97" s="55">
        <f>+IF(AC97='Tabla Valoración controles'!$D$13,'Tabla Valoración controles'!$F$13,'Tabla Valoración controles'!$F$14)</f>
        <v>0</v>
      </c>
      <c r="AE97" s="99">
        <f t="shared" si="52"/>
        <v>0</v>
      </c>
      <c r="AF97" s="99">
        <f t="shared" si="76"/>
        <v>0</v>
      </c>
      <c r="AG97" s="99">
        <f t="shared" si="71"/>
        <v>0.24</v>
      </c>
      <c r="AH97" s="54"/>
      <c r="AI97" s="50">
        <f>+IF(AH97=CONTROLES!$C$50,CONTROLES!$D$50,CONTROLES!$D$51)</f>
        <v>0</v>
      </c>
      <c r="AJ97" s="182"/>
      <c r="AK97" s="182">
        <f>+IF(AJ97=CONTROLES!$C$52,CONTROLES!$D$52,CONTROLES!$D$53)</f>
        <v>0</v>
      </c>
      <c r="AL97" s="182"/>
      <c r="AM97" s="182">
        <f>+IF(AL97=CONTROLES!$C$54,CONTROLES!$D$54,CONTROLES!$D$55)</f>
        <v>0</v>
      </c>
      <c r="AN97" s="183" t="str">
        <f t="shared" si="54"/>
        <v>Tipo Control</v>
      </c>
      <c r="AO97" s="183" t="str">
        <f>+IF(AN97=CONTROLES!$F$54,CONTROLES!$G$54,CONTROLES!$G$55)</f>
        <v>Detectar</v>
      </c>
      <c r="AP97" s="182">
        <f>+IF(AO97=CONTROLES!$C$56,CONTROLES!$D$56,IF(AO97=CONTROLES!$C$57,CONTROLES!$D$57,CONTROLES!$D$58))</f>
        <v>10</v>
      </c>
      <c r="AQ97" s="182"/>
      <c r="AR97" s="182">
        <f>+IF(AQ97=CONTROLES!$C$59,CONTROLES!$D$59,CONTROLES!$D$60)</f>
        <v>0</v>
      </c>
      <c r="AS97" s="182"/>
      <c r="AT97" s="182">
        <f>+IF(AS97=CONTROLES!$C$61,CONTROLES!$D$61,CONTROLES!$D$62)</f>
        <v>0</v>
      </c>
      <c r="AU97" s="182"/>
      <c r="AV97" s="50">
        <f>+IF(AU97=CONTROLES!$C$63,CONTROLES!$D$63,IF(AU97=CONTROLES!$C$64,CONTROLES!$D$64,CONTROLES!$D$65))</f>
        <v>0</v>
      </c>
      <c r="AW97" s="50">
        <f t="shared" si="53"/>
        <v>10</v>
      </c>
      <c r="AX97" s="50" t="str">
        <f t="shared" si="55"/>
        <v>Débil</v>
      </c>
      <c r="AY97" s="254"/>
      <c r="AZ97" s="254"/>
      <c r="BA97" s="254"/>
      <c r="BB97" s="254"/>
      <c r="BC97" s="255"/>
      <c r="BD97" s="257"/>
      <c r="BE97" s="246"/>
      <c r="BF97" s="132"/>
      <c r="BG97" s="132"/>
      <c r="BH97" s="189"/>
      <c r="BI97" s="132"/>
      <c r="BJ97" s="132"/>
      <c r="BK97" s="132"/>
      <c r="BL97" s="132"/>
      <c r="BM97" s="190" t="s">
        <v>234</v>
      </c>
      <c r="BN97" s="244"/>
      <c r="BO97" s="131"/>
      <c r="BP97" s="137"/>
      <c r="BQ97" s="137"/>
      <c r="BR97" s="137"/>
      <c r="BS97" s="135"/>
      <c r="BT97" s="135"/>
      <c r="BU97" s="135"/>
      <c r="BV97" s="135"/>
      <c r="BW97" s="135"/>
      <c r="BX97" s="131"/>
      <c r="BY97" s="137"/>
      <c r="BZ97" s="137"/>
      <c r="CA97" s="137"/>
      <c r="CB97" s="135"/>
      <c r="CC97" s="135"/>
      <c r="CD97" s="135"/>
      <c r="CE97" s="135"/>
      <c r="CF97" s="135"/>
      <c r="CG97" s="131"/>
      <c r="CH97" s="137"/>
      <c r="CI97" s="137"/>
      <c r="CJ97" s="137"/>
      <c r="CK97" s="135"/>
      <c r="CL97" s="135"/>
      <c r="CM97" s="135"/>
      <c r="CN97" s="135"/>
      <c r="CO97" s="135"/>
      <c r="CP97" s="131"/>
      <c r="CQ97" s="137"/>
      <c r="CR97" s="137"/>
      <c r="CS97" s="137"/>
      <c r="CT97" s="135"/>
      <c r="CU97" s="135"/>
      <c r="CV97" s="135"/>
      <c r="CW97" s="135"/>
      <c r="CX97" s="135"/>
      <c r="CY97" s="131"/>
      <c r="CZ97" s="137"/>
      <c r="DA97" s="137"/>
      <c r="DB97" s="137"/>
      <c r="DC97" s="135"/>
      <c r="DD97" s="135"/>
      <c r="DE97" s="135"/>
      <c r="DF97" s="135"/>
      <c r="DG97" s="135"/>
      <c r="DH97" s="131"/>
      <c r="DI97" s="137"/>
      <c r="DJ97" s="137"/>
      <c r="DK97" s="137"/>
      <c r="DL97" s="135"/>
      <c r="DM97" s="135"/>
      <c r="DN97" s="135"/>
      <c r="DO97" s="135"/>
      <c r="DP97" s="135"/>
      <c r="DQ97" s="131"/>
      <c r="DR97" s="137"/>
      <c r="DS97" s="137"/>
      <c r="DT97" s="137"/>
      <c r="DU97" s="135"/>
      <c r="DV97" s="135"/>
      <c r="DW97" s="135"/>
      <c r="DX97" s="135"/>
      <c r="DY97" s="135"/>
      <c r="DZ97" s="131"/>
      <c r="EA97" s="137"/>
      <c r="EB97" s="137"/>
      <c r="EC97" s="137"/>
      <c r="ED97" s="135"/>
      <c r="EE97" s="135"/>
      <c r="EF97" s="135"/>
      <c r="EG97" s="135"/>
      <c r="EH97" s="135"/>
      <c r="EI97" s="131"/>
      <c r="EJ97" s="137"/>
      <c r="EK97" s="137"/>
      <c r="EL97" s="137"/>
      <c r="EM97" s="135"/>
      <c r="EN97" s="135"/>
      <c r="EO97" s="135"/>
      <c r="EP97" s="135"/>
      <c r="EQ97" s="135"/>
      <c r="ER97" s="131"/>
      <c r="ES97" s="137"/>
      <c r="ET97" s="137"/>
      <c r="EU97" s="137"/>
      <c r="EV97" s="135"/>
      <c r="EW97" s="135"/>
      <c r="EX97" s="135"/>
      <c r="EY97" s="135"/>
      <c r="EZ97" s="135"/>
      <c r="FA97" s="131"/>
      <c r="FB97" s="137"/>
      <c r="FC97" s="137"/>
      <c r="FD97" s="137"/>
      <c r="FE97" s="135"/>
      <c r="FF97" s="135"/>
      <c r="FG97" s="135"/>
      <c r="FH97" s="135"/>
      <c r="FI97" s="135"/>
      <c r="FJ97" s="131"/>
      <c r="FK97" s="137"/>
      <c r="FL97" s="137"/>
      <c r="FM97" s="137"/>
      <c r="FN97" s="135"/>
      <c r="FO97" s="135"/>
      <c r="FP97" s="135"/>
      <c r="FQ97" s="135"/>
      <c r="FR97" s="135"/>
      <c r="FS97" s="135"/>
      <c r="FT97" s="131"/>
      <c r="FU97" s="134"/>
      <c r="FV97" s="134"/>
      <c r="FW97" s="134"/>
      <c r="FX97" s="135"/>
      <c r="FY97" s="134"/>
      <c r="FZ97" s="135"/>
      <c r="GA97" s="135"/>
      <c r="GB97" s="134"/>
      <c r="GC97" s="134"/>
      <c r="GD97" s="134"/>
      <c r="GE97" s="134"/>
      <c r="GF97" s="134"/>
      <c r="GG97" s="131"/>
      <c r="GH97" s="134"/>
      <c r="GI97" s="134"/>
      <c r="GJ97" s="134"/>
      <c r="GK97" s="135"/>
      <c r="GL97" s="134"/>
      <c r="GM97" s="135"/>
      <c r="GN97" s="135"/>
      <c r="GO97" s="134"/>
      <c r="GP97" s="134"/>
      <c r="GQ97" s="134"/>
      <c r="GR97" s="134"/>
      <c r="GS97" s="134"/>
      <c r="GT97" s="131"/>
      <c r="GU97" s="134"/>
      <c r="GV97" s="134"/>
      <c r="GW97" s="134"/>
      <c r="GX97" s="135"/>
      <c r="GY97" s="134"/>
      <c r="GZ97" s="135"/>
      <c r="HA97" s="135"/>
      <c r="HB97" s="134"/>
      <c r="HC97" s="134"/>
      <c r="HD97" s="134"/>
      <c r="HE97" s="134"/>
    </row>
    <row r="98" spans="1:213" ht="57" x14ac:dyDescent="0.2">
      <c r="A98" s="274"/>
      <c r="B98" s="277"/>
      <c r="C98" s="280"/>
      <c r="D98" s="280"/>
      <c r="E98" s="277"/>
      <c r="F98" s="345"/>
      <c r="G98" s="345"/>
      <c r="H98" s="347"/>
      <c r="I98" s="277"/>
      <c r="J98" s="282"/>
      <c r="K98" s="259"/>
      <c r="L98" s="262"/>
      <c r="M98" s="265"/>
      <c r="N98" s="259"/>
      <c r="O98" s="268"/>
      <c r="P98" s="268"/>
      <c r="Q98" s="271"/>
      <c r="R98" s="173"/>
      <c r="S98" s="174"/>
      <c r="T98" s="203">
        <f>VLOOKUP(U98,FORMULAS!$A$15:$B$18,2,0)</f>
        <v>0</v>
      </c>
      <c r="U98" s="54" t="s">
        <v>157</v>
      </c>
      <c r="V98" s="55">
        <f>+IF(U98='Tabla Valoración controles'!$D$4,'Tabla Valoración controles'!$F$4,IF('208-PLA-Ft-78 Mapa Gestión'!U98='Tabla Valoración controles'!$D$5,'Tabla Valoración controles'!$F$5,IF(U98=FORMULAS!$A$10,0,'Tabla Valoración controles'!$F$6)))</f>
        <v>0</v>
      </c>
      <c r="W98" s="54"/>
      <c r="X98" s="56">
        <f>+IF(W98='Tabla Valoración controles'!$D$7,'Tabla Valoración controles'!$F$7,IF(U98=FORMULAS!$A$10,0,'Tabla Valoración controles'!$F$8))</f>
        <v>0</v>
      </c>
      <c r="Y98" s="54"/>
      <c r="Z98" s="55">
        <f>+IF(Y98='Tabla Valoración controles'!$D$9,'Tabla Valoración controles'!$F$9,IF(U98=FORMULAS!$A$10,0,'Tabla Valoración controles'!$F$10))</f>
        <v>0</v>
      </c>
      <c r="AA98" s="54"/>
      <c r="AB98" s="55">
        <f>+IF(AA98='Tabla Valoración controles'!$D$9,'Tabla Valoración controles'!$F$9,IF(W98=FORMULAS!$A$10,0,'Tabla Valoración controles'!$F$10))</f>
        <v>0</v>
      </c>
      <c r="AC98" s="54"/>
      <c r="AD98" s="55">
        <f>+IF(AC98='Tabla Valoración controles'!$D$13,'Tabla Valoración controles'!$F$13,'Tabla Valoración controles'!$F$14)</f>
        <v>0</v>
      </c>
      <c r="AE98" s="99">
        <f t="shared" si="52"/>
        <v>0</v>
      </c>
      <c r="AF98" s="99">
        <f t="shared" si="76"/>
        <v>0</v>
      </c>
      <c r="AG98" s="99">
        <f t="shared" si="71"/>
        <v>0.24</v>
      </c>
      <c r="AH98" s="54"/>
      <c r="AI98" s="50">
        <f>+IF(AH98=CONTROLES!$C$50,CONTROLES!$D$50,CONTROLES!$D$51)</f>
        <v>0</v>
      </c>
      <c r="AJ98" s="182"/>
      <c r="AK98" s="182">
        <f>+IF(AJ98=CONTROLES!$C$52,CONTROLES!$D$52,CONTROLES!$D$53)</f>
        <v>0</v>
      </c>
      <c r="AL98" s="182"/>
      <c r="AM98" s="182">
        <f>+IF(AL98=CONTROLES!$C$54,CONTROLES!$D$54,CONTROLES!$D$55)</f>
        <v>0</v>
      </c>
      <c r="AN98" s="183" t="str">
        <f t="shared" si="54"/>
        <v>Tipo Control</v>
      </c>
      <c r="AO98" s="183" t="str">
        <f>+IF(AN98=CONTROLES!$F$54,CONTROLES!$G$54,CONTROLES!$G$55)</f>
        <v>Detectar</v>
      </c>
      <c r="AP98" s="182">
        <f>+IF(AO98=CONTROLES!$C$56,CONTROLES!$D$56,IF(AO98=CONTROLES!$C$57,CONTROLES!$D$57,CONTROLES!$D$58))</f>
        <v>10</v>
      </c>
      <c r="AQ98" s="182"/>
      <c r="AR98" s="182">
        <f>+IF(AQ98=CONTROLES!$C$59,CONTROLES!$D$59,CONTROLES!$D$60)</f>
        <v>0</v>
      </c>
      <c r="AS98" s="182"/>
      <c r="AT98" s="182">
        <f>+IF(AS98=CONTROLES!$C$61,CONTROLES!$D$61,CONTROLES!$D$62)</f>
        <v>0</v>
      </c>
      <c r="AU98" s="182"/>
      <c r="AV98" s="50">
        <f>+IF(AU98=CONTROLES!$C$63,CONTROLES!$D$63,IF(AU98=CONTROLES!$C$64,CONTROLES!$D$64,CONTROLES!$D$65))</f>
        <v>0</v>
      </c>
      <c r="AW98" s="50">
        <f t="shared" si="53"/>
        <v>10</v>
      </c>
      <c r="AX98" s="50" t="str">
        <f t="shared" si="55"/>
        <v>Débil</v>
      </c>
      <c r="AY98" s="254"/>
      <c r="AZ98" s="254"/>
      <c r="BA98" s="254"/>
      <c r="BB98" s="254"/>
      <c r="BC98" s="255"/>
      <c r="BD98" s="257"/>
      <c r="BE98" s="246"/>
      <c r="BF98" s="132"/>
      <c r="BG98" s="132"/>
      <c r="BH98" s="189"/>
      <c r="BI98" s="132"/>
      <c r="BJ98" s="132"/>
      <c r="BK98" s="132"/>
      <c r="BL98" s="132"/>
      <c r="BM98" s="190" t="s">
        <v>234</v>
      </c>
      <c r="BN98" s="244"/>
      <c r="BO98" s="131"/>
      <c r="BP98" s="137"/>
      <c r="BQ98" s="137"/>
      <c r="BR98" s="137"/>
      <c r="BS98" s="135"/>
      <c r="BT98" s="135"/>
      <c r="BU98" s="135"/>
      <c r="BV98" s="135"/>
      <c r="BW98" s="135"/>
      <c r="BX98" s="131"/>
      <c r="BY98" s="137"/>
      <c r="BZ98" s="137"/>
      <c r="CA98" s="137"/>
      <c r="CB98" s="135"/>
      <c r="CC98" s="135"/>
      <c r="CD98" s="135"/>
      <c r="CE98" s="135"/>
      <c r="CF98" s="135"/>
      <c r="CG98" s="131"/>
      <c r="CH98" s="137"/>
      <c r="CI98" s="137"/>
      <c r="CJ98" s="137"/>
      <c r="CK98" s="135"/>
      <c r="CL98" s="135"/>
      <c r="CM98" s="135"/>
      <c r="CN98" s="135"/>
      <c r="CO98" s="135"/>
      <c r="CP98" s="131"/>
      <c r="CQ98" s="137"/>
      <c r="CR98" s="137"/>
      <c r="CS98" s="137"/>
      <c r="CT98" s="135"/>
      <c r="CU98" s="135"/>
      <c r="CV98" s="135"/>
      <c r="CW98" s="135"/>
      <c r="CX98" s="135"/>
      <c r="CY98" s="131"/>
      <c r="CZ98" s="137"/>
      <c r="DA98" s="137"/>
      <c r="DB98" s="137"/>
      <c r="DC98" s="135"/>
      <c r="DD98" s="135"/>
      <c r="DE98" s="135"/>
      <c r="DF98" s="135"/>
      <c r="DG98" s="135"/>
      <c r="DH98" s="131"/>
      <c r="DI98" s="137"/>
      <c r="DJ98" s="137"/>
      <c r="DK98" s="137"/>
      <c r="DL98" s="135"/>
      <c r="DM98" s="135"/>
      <c r="DN98" s="135"/>
      <c r="DO98" s="135"/>
      <c r="DP98" s="135"/>
      <c r="DQ98" s="131"/>
      <c r="DR98" s="137"/>
      <c r="DS98" s="137"/>
      <c r="DT98" s="137"/>
      <c r="DU98" s="135"/>
      <c r="DV98" s="135"/>
      <c r="DW98" s="135"/>
      <c r="DX98" s="135"/>
      <c r="DY98" s="135"/>
      <c r="DZ98" s="131"/>
      <c r="EA98" s="137"/>
      <c r="EB98" s="137"/>
      <c r="EC98" s="137"/>
      <c r="ED98" s="135"/>
      <c r="EE98" s="135"/>
      <c r="EF98" s="135"/>
      <c r="EG98" s="135"/>
      <c r="EH98" s="135"/>
      <c r="EI98" s="131"/>
      <c r="EJ98" s="137"/>
      <c r="EK98" s="137"/>
      <c r="EL98" s="137"/>
      <c r="EM98" s="135"/>
      <c r="EN98" s="135"/>
      <c r="EO98" s="135"/>
      <c r="EP98" s="135"/>
      <c r="EQ98" s="135"/>
      <c r="ER98" s="131"/>
      <c r="ES98" s="137"/>
      <c r="ET98" s="137"/>
      <c r="EU98" s="137"/>
      <c r="EV98" s="135"/>
      <c r="EW98" s="135"/>
      <c r="EX98" s="135"/>
      <c r="EY98" s="135"/>
      <c r="EZ98" s="135"/>
      <c r="FA98" s="131"/>
      <c r="FB98" s="137"/>
      <c r="FC98" s="137"/>
      <c r="FD98" s="137"/>
      <c r="FE98" s="135"/>
      <c r="FF98" s="135"/>
      <c r="FG98" s="135"/>
      <c r="FH98" s="135"/>
      <c r="FI98" s="135"/>
      <c r="FJ98" s="131"/>
      <c r="FK98" s="137"/>
      <c r="FL98" s="137"/>
      <c r="FM98" s="137"/>
      <c r="FN98" s="135"/>
      <c r="FO98" s="135"/>
      <c r="FP98" s="135"/>
      <c r="FQ98" s="135"/>
      <c r="FR98" s="135"/>
      <c r="FS98" s="135"/>
      <c r="FT98" s="131"/>
      <c r="FU98" s="134"/>
      <c r="FV98" s="134"/>
      <c r="FW98" s="134"/>
      <c r="FX98" s="135"/>
      <c r="FY98" s="134"/>
      <c r="FZ98" s="135"/>
      <c r="GA98" s="135"/>
      <c r="GB98" s="134"/>
      <c r="GC98" s="134"/>
      <c r="GD98" s="134"/>
      <c r="GE98" s="134"/>
      <c r="GF98" s="134"/>
      <c r="GG98" s="131"/>
      <c r="GH98" s="134"/>
      <c r="GI98" s="134"/>
      <c r="GJ98" s="134"/>
      <c r="GK98" s="135"/>
      <c r="GL98" s="134"/>
      <c r="GM98" s="135"/>
      <c r="GN98" s="135"/>
      <c r="GO98" s="134"/>
      <c r="GP98" s="134"/>
      <c r="GQ98" s="134"/>
      <c r="GR98" s="134"/>
      <c r="GS98" s="134"/>
      <c r="GT98" s="131"/>
      <c r="GU98" s="134"/>
      <c r="GV98" s="134"/>
      <c r="GW98" s="134"/>
      <c r="GX98" s="135"/>
      <c r="GY98" s="134"/>
      <c r="GZ98" s="135"/>
      <c r="HA98" s="135"/>
      <c r="HB98" s="134"/>
      <c r="HC98" s="134"/>
      <c r="HD98" s="134"/>
      <c r="HE98" s="134"/>
    </row>
    <row r="99" spans="1:213" ht="57" x14ac:dyDescent="0.2">
      <c r="A99" s="275"/>
      <c r="B99" s="278"/>
      <c r="C99" s="281"/>
      <c r="D99" s="281"/>
      <c r="E99" s="278"/>
      <c r="F99" s="345"/>
      <c r="G99" s="345"/>
      <c r="H99" s="347"/>
      <c r="I99" s="278"/>
      <c r="J99" s="282"/>
      <c r="K99" s="260"/>
      <c r="L99" s="263"/>
      <c r="M99" s="266"/>
      <c r="N99" s="260"/>
      <c r="O99" s="269"/>
      <c r="P99" s="269"/>
      <c r="Q99" s="272"/>
      <c r="R99" s="173"/>
      <c r="S99" s="174"/>
      <c r="T99" s="203">
        <f>VLOOKUP(U99,FORMULAS!$A$15:$B$18,2,0)</f>
        <v>0</v>
      </c>
      <c r="U99" s="54" t="s">
        <v>157</v>
      </c>
      <c r="V99" s="55">
        <f>+IF(U99='Tabla Valoración controles'!$D$4,'Tabla Valoración controles'!$F$4,IF('208-PLA-Ft-78 Mapa Gestión'!U99='Tabla Valoración controles'!$D$5,'Tabla Valoración controles'!$F$5,IF(U99=FORMULAS!$A$10,0,'Tabla Valoración controles'!$F$6)))</f>
        <v>0</v>
      </c>
      <c r="W99" s="54"/>
      <c r="X99" s="56">
        <f>+IF(W99='Tabla Valoración controles'!$D$7,'Tabla Valoración controles'!$F$7,IF(U99=FORMULAS!$A$10,0,'Tabla Valoración controles'!$F$8))</f>
        <v>0</v>
      </c>
      <c r="Y99" s="54"/>
      <c r="Z99" s="55">
        <f>+IF(Y99='Tabla Valoración controles'!$D$9,'Tabla Valoración controles'!$F$9,IF(U99=FORMULAS!$A$10,0,'Tabla Valoración controles'!$F$10))</f>
        <v>0</v>
      </c>
      <c r="AA99" s="54"/>
      <c r="AB99" s="55">
        <f>+IF(AA99='Tabla Valoración controles'!$D$9,'Tabla Valoración controles'!$F$9,IF(W99=FORMULAS!$A$10,0,'Tabla Valoración controles'!$F$10))</f>
        <v>0</v>
      </c>
      <c r="AC99" s="54"/>
      <c r="AD99" s="55">
        <f>+IF(AC99='Tabla Valoración controles'!$D$13,'Tabla Valoración controles'!$F$13,'Tabla Valoración controles'!$F$14)</f>
        <v>0</v>
      </c>
      <c r="AE99" s="99">
        <f t="shared" si="52"/>
        <v>0</v>
      </c>
      <c r="AF99" s="99">
        <f t="shared" si="76"/>
        <v>0</v>
      </c>
      <c r="AG99" s="99">
        <f t="shared" si="71"/>
        <v>0.24</v>
      </c>
      <c r="AH99" s="54"/>
      <c r="AI99" s="50">
        <f>+IF(AH99=CONTROLES!$C$50,CONTROLES!$D$50,CONTROLES!$D$51)</f>
        <v>0</v>
      </c>
      <c r="AJ99" s="182"/>
      <c r="AK99" s="182">
        <f>+IF(AJ99=CONTROLES!$C$52,CONTROLES!$D$52,CONTROLES!$D$53)</f>
        <v>0</v>
      </c>
      <c r="AL99" s="182"/>
      <c r="AM99" s="182">
        <f>+IF(AL99=CONTROLES!$C$54,CONTROLES!$D$54,CONTROLES!$D$55)</f>
        <v>0</v>
      </c>
      <c r="AN99" s="183" t="str">
        <f t="shared" si="54"/>
        <v>Tipo Control</v>
      </c>
      <c r="AO99" s="183" t="str">
        <f>+IF(AN99=CONTROLES!$F$54,CONTROLES!$G$54,CONTROLES!$G$55)</f>
        <v>Detectar</v>
      </c>
      <c r="AP99" s="182">
        <f>+IF(AO99=CONTROLES!$C$56,CONTROLES!$D$56,IF(AO99=CONTROLES!$C$57,CONTROLES!$D$57,CONTROLES!$D$58))</f>
        <v>10</v>
      </c>
      <c r="AQ99" s="182"/>
      <c r="AR99" s="182">
        <f>+IF(AQ99=CONTROLES!$C$59,CONTROLES!$D$59,CONTROLES!$D$60)</f>
        <v>0</v>
      </c>
      <c r="AS99" s="182"/>
      <c r="AT99" s="182">
        <f>+IF(AS99=CONTROLES!$C$61,CONTROLES!$D$61,CONTROLES!$D$62)</f>
        <v>0</v>
      </c>
      <c r="AU99" s="182"/>
      <c r="AV99" s="50">
        <f>+IF(AU99=CONTROLES!$C$63,CONTROLES!$D$63,IF(AU99=CONTROLES!$C$64,CONTROLES!$D$64,CONTROLES!$D$65))</f>
        <v>0</v>
      </c>
      <c r="AW99" s="50">
        <f t="shared" si="53"/>
        <v>10</v>
      </c>
      <c r="AX99" s="50" t="str">
        <f t="shared" si="55"/>
        <v>Débil</v>
      </c>
      <c r="AY99" s="254"/>
      <c r="AZ99" s="254"/>
      <c r="BA99" s="254"/>
      <c r="BB99" s="254"/>
      <c r="BC99" s="255"/>
      <c r="BD99" s="292"/>
      <c r="BE99" s="247"/>
      <c r="BF99" s="132"/>
      <c r="BG99" s="132"/>
      <c r="BH99" s="189"/>
      <c r="BI99" s="132"/>
      <c r="BJ99" s="132"/>
      <c r="BK99" s="132"/>
      <c r="BL99" s="132"/>
      <c r="BM99" s="190" t="s">
        <v>234</v>
      </c>
      <c r="BN99" s="244"/>
      <c r="BO99" s="131"/>
      <c r="BP99" s="137"/>
      <c r="BQ99" s="137"/>
      <c r="BR99" s="137"/>
      <c r="BS99" s="135"/>
      <c r="BT99" s="135"/>
      <c r="BU99" s="135"/>
      <c r="BV99" s="135"/>
      <c r="BW99" s="135"/>
      <c r="BX99" s="131"/>
      <c r="BY99" s="137"/>
      <c r="BZ99" s="137"/>
      <c r="CA99" s="137"/>
      <c r="CB99" s="135"/>
      <c r="CC99" s="135"/>
      <c r="CD99" s="135"/>
      <c r="CE99" s="135"/>
      <c r="CF99" s="135"/>
      <c r="CG99" s="131"/>
      <c r="CH99" s="137"/>
      <c r="CI99" s="137"/>
      <c r="CJ99" s="137"/>
      <c r="CK99" s="135"/>
      <c r="CL99" s="135"/>
      <c r="CM99" s="135"/>
      <c r="CN99" s="135"/>
      <c r="CO99" s="135"/>
      <c r="CP99" s="131"/>
      <c r="CQ99" s="137"/>
      <c r="CR99" s="137"/>
      <c r="CS99" s="137"/>
      <c r="CT99" s="135"/>
      <c r="CU99" s="135"/>
      <c r="CV99" s="135"/>
      <c r="CW99" s="135"/>
      <c r="CX99" s="135"/>
      <c r="CY99" s="131"/>
      <c r="CZ99" s="137"/>
      <c r="DA99" s="137"/>
      <c r="DB99" s="137"/>
      <c r="DC99" s="135"/>
      <c r="DD99" s="135"/>
      <c r="DE99" s="135"/>
      <c r="DF99" s="135"/>
      <c r="DG99" s="135"/>
      <c r="DH99" s="131"/>
      <c r="DI99" s="137"/>
      <c r="DJ99" s="137"/>
      <c r="DK99" s="137"/>
      <c r="DL99" s="135"/>
      <c r="DM99" s="135"/>
      <c r="DN99" s="135"/>
      <c r="DO99" s="135"/>
      <c r="DP99" s="135"/>
      <c r="DQ99" s="131"/>
      <c r="DR99" s="137"/>
      <c r="DS99" s="137"/>
      <c r="DT99" s="137"/>
      <c r="DU99" s="135"/>
      <c r="DV99" s="135"/>
      <c r="DW99" s="135"/>
      <c r="DX99" s="135"/>
      <c r="DY99" s="135"/>
      <c r="DZ99" s="131"/>
      <c r="EA99" s="137"/>
      <c r="EB99" s="137"/>
      <c r="EC99" s="137"/>
      <c r="ED99" s="135"/>
      <c r="EE99" s="135"/>
      <c r="EF99" s="135"/>
      <c r="EG99" s="135"/>
      <c r="EH99" s="135"/>
      <c r="EI99" s="131"/>
      <c r="EJ99" s="137"/>
      <c r="EK99" s="137"/>
      <c r="EL99" s="137"/>
      <c r="EM99" s="135"/>
      <c r="EN99" s="135"/>
      <c r="EO99" s="135"/>
      <c r="EP99" s="135"/>
      <c r="EQ99" s="135"/>
      <c r="ER99" s="131"/>
      <c r="ES99" s="137"/>
      <c r="ET99" s="137"/>
      <c r="EU99" s="137"/>
      <c r="EV99" s="135"/>
      <c r="EW99" s="135"/>
      <c r="EX99" s="135"/>
      <c r="EY99" s="135"/>
      <c r="EZ99" s="135"/>
      <c r="FA99" s="131"/>
      <c r="FB99" s="137"/>
      <c r="FC99" s="137"/>
      <c r="FD99" s="137"/>
      <c r="FE99" s="135"/>
      <c r="FF99" s="135"/>
      <c r="FG99" s="135"/>
      <c r="FH99" s="135"/>
      <c r="FI99" s="135"/>
      <c r="FJ99" s="131"/>
      <c r="FK99" s="137"/>
      <c r="FL99" s="137"/>
      <c r="FM99" s="137"/>
      <c r="FN99" s="135"/>
      <c r="FO99" s="135"/>
      <c r="FP99" s="135"/>
      <c r="FQ99" s="135"/>
      <c r="FR99" s="135"/>
      <c r="FS99" s="135"/>
      <c r="FT99" s="131"/>
      <c r="FU99" s="134"/>
      <c r="FV99" s="134"/>
      <c r="FW99" s="134"/>
      <c r="FX99" s="135"/>
      <c r="FY99" s="134"/>
      <c r="FZ99" s="135"/>
      <c r="GA99" s="135"/>
      <c r="GB99" s="134"/>
      <c r="GC99" s="134"/>
      <c r="GD99" s="134"/>
      <c r="GE99" s="134"/>
      <c r="GF99" s="134"/>
      <c r="GG99" s="131"/>
      <c r="GH99" s="134"/>
      <c r="GI99" s="134"/>
      <c r="GJ99" s="134"/>
      <c r="GK99" s="135"/>
      <c r="GL99" s="134"/>
      <c r="GM99" s="135"/>
      <c r="GN99" s="135"/>
      <c r="GO99" s="134"/>
      <c r="GP99" s="134"/>
      <c r="GQ99" s="134"/>
      <c r="GR99" s="134"/>
      <c r="GS99" s="134"/>
      <c r="GT99" s="131"/>
      <c r="GU99" s="134"/>
      <c r="GV99" s="134"/>
      <c r="GW99" s="134"/>
      <c r="GX99" s="135"/>
      <c r="GY99" s="134"/>
      <c r="GZ99" s="135"/>
      <c r="HA99" s="135"/>
      <c r="HB99" s="134"/>
      <c r="HC99" s="134"/>
      <c r="HD99" s="134"/>
      <c r="HE99" s="134"/>
    </row>
    <row r="100" spans="1:213" ht="185.25" x14ac:dyDescent="0.2">
      <c r="A100" s="273">
        <v>16</v>
      </c>
      <c r="B100" s="276" t="s">
        <v>177</v>
      </c>
      <c r="C100" s="279" t="str">
        <f>VLOOKUP(B100,FORMULAS!$A$30:$B$52,2,0)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0" s="279" t="str">
        <f>VLOOKUP(B100,FORMULAS!$A$30:$C$46,3,0)</f>
        <v>Subdirector Financiero</v>
      </c>
      <c r="E100" s="276" t="s">
        <v>112</v>
      </c>
      <c r="F100" s="289" t="s">
        <v>418</v>
      </c>
      <c r="G100" s="289" t="s">
        <v>419</v>
      </c>
      <c r="H100" s="290" t="s">
        <v>420</v>
      </c>
      <c r="I100" s="276" t="s">
        <v>259</v>
      </c>
      <c r="J100" s="282">
        <v>12</v>
      </c>
      <c r="K100" s="258" t="str">
        <f>+IF(L100=FORMULAS!$N$2,FORMULAS!$O$2,IF('208-PLA-Ft-78 Mapa Gestión'!L100:L105=FORMULAS!$N$3,FORMULAS!$O$3,IF('208-PLA-Ft-78 Mapa Gestión'!L100:L105=FORMULAS!$N$4,FORMULAS!$O$4,IF('208-PLA-Ft-78 Mapa Gestión'!L100:L105=FORMULAS!$N$5,FORMULAS!$O$5,IF('208-PLA-Ft-78 Mapa Gestión'!L100:L105=FORMULAS!$N$6,FORMULAS!$O$6)))))</f>
        <v>Baja</v>
      </c>
      <c r="L100" s="261">
        <f>+IF(J100&lt;=FORMULAS!$M$2,FORMULAS!$N$2,IF('208-PLA-Ft-78 Mapa Gestión'!J100&lt;=FORMULAS!$M$3,FORMULAS!$N$3,IF('208-PLA-Ft-78 Mapa Gestión'!J100&lt;=FORMULAS!$M$4,FORMULAS!$N$4,IF('208-PLA-Ft-78 Mapa Gestión'!J100&lt;=FORMULAS!$M$5,FORMULAS!$N$5,FORMULAS!$N$6))))</f>
        <v>0.4</v>
      </c>
      <c r="M100" s="264" t="s">
        <v>86</v>
      </c>
      <c r="N100" s="258" t="str">
        <f>+IF(M100=FORMULAS!$H$2,FORMULAS!$I$2,IF('208-PLA-Ft-78 Mapa Gestión'!M100:M105=FORMULAS!$H$3,FORMULAS!$I$3,IF('208-PLA-Ft-78 Mapa Gestión'!M100:M105=FORMULAS!$H$4,FORMULAS!$I$4,IF('208-PLA-Ft-78 Mapa Gestión'!M100:M105=FORMULAS!$H$5,FORMULAS!$I$5,IF('208-PLA-Ft-78 Mapa Gestión'!M100:M105=FORMULAS!$H$6,FORMULAS!$I$6,IF('208-PLA-Ft-78 Mapa Gestión'!M100:M105=FORMULAS!$H$7,FORMULAS!$I$7,IF('208-PLA-Ft-78 Mapa Gestión'!M100:M105=FORMULAS!$H$8,FORMULAS!$I$8,IF('208-PLA-Ft-78 Mapa Gestión'!M100:M105=FORMULAS!$H$9,FORMULAS!$I$9,IF('208-PLA-Ft-78 Mapa Gestión'!M100:M105=FORMULAS!$H$10,FORMULAS!$I$10,IF('208-PLA-Ft-78 Mapa Gestión'!M100:M105=FORMULAS!$H$11,FORMULAS!$I$11))))))))))</f>
        <v>Mayor</v>
      </c>
      <c r="O100" s="267">
        <f>VLOOKUP(N100,FORMULAS!$I$1:$J$6,2,0)</f>
        <v>0.8</v>
      </c>
      <c r="P100" s="267" t="str">
        <f t="shared" ref="P100" si="77">CONCATENATE(N100,K100)</f>
        <v>MayorBaja</v>
      </c>
      <c r="Q100" s="270" t="str">
        <f>VLOOKUP(P100,FORMULAS!$K$17:$L$42,2,0)</f>
        <v>Alto</v>
      </c>
      <c r="R100" s="173">
        <v>1</v>
      </c>
      <c r="S100" s="174" t="s">
        <v>500</v>
      </c>
      <c r="T100" s="203" t="str">
        <f>VLOOKUP(U100,FORMULAS!$A$15:$B$18,2,0)</f>
        <v>Probabilidad</v>
      </c>
      <c r="U100" s="54" t="s">
        <v>13</v>
      </c>
      <c r="V100" s="55">
        <f>+IF(U100='Tabla Valoración controles'!$D$4,'Tabla Valoración controles'!$F$4,IF('208-PLA-Ft-78 Mapa Gestión'!U100='Tabla Valoración controles'!$D$5,'Tabla Valoración controles'!$F$5,IF(U100=FORMULAS!$A$10,0,'Tabla Valoración controles'!$F$6)))</f>
        <v>0.25</v>
      </c>
      <c r="W100" s="54" t="s">
        <v>8</v>
      </c>
      <c r="X100" s="56">
        <f>+IF(W100='Tabla Valoración controles'!$D$7,'Tabla Valoración controles'!$F$7,IF(U100=FORMULAS!$A$10,0,'Tabla Valoración controles'!$F$8))</f>
        <v>0.15</v>
      </c>
      <c r="Y100" s="54" t="s">
        <v>18</v>
      </c>
      <c r="Z100" s="55">
        <f>+IF(Y100='Tabla Valoración controles'!$D$9,'Tabla Valoración controles'!$F$9,IF(U100=FORMULAS!$A$10,0,'Tabla Valoración controles'!$F$10))</f>
        <v>0</v>
      </c>
      <c r="AA100" s="54" t="s">
        <v>21</v>
      </c>
      <c r="AB100" s="55">
        <f>+IF(AA100='Tabla Valoración controles'!$D$9,'Tabla Valoración controles'!$F$9,IF(W100=FORMULAS!$A$10,0,'Tabla Valoración controles'!$F$10))</f>
        <v>0</v>
      </c>
      <c r="AC100" s="54" t="s">
        <v>100</v>
      </c>
      <c r="AD100" s="55">
        <f>+IF(AC100='Tabla Valoración controles'!$D$13,'Tabla Valoración controles'!$F$13,'Tabla Valoración controles'!$F$14)</f>
        <v>0</v>
      </c>
      <c r="AE100" s="99">
        <f t="shared" si="52"/>
        <v>0.4</v>
      </c>
      <c r="AF100" s="99">
        <f>+IF(T100=FORMULAS!$A$8,'208-PLA-Ft-78 Mapa Gestión'!AE100*'208-PLA-Ft-78 Mapa Gestión'!L100:L105,'208-PLA-Ft-78 Mapa Gestión'!AE100*'208-PLA-Ft-78 Mapa Gestión'!O100:O105)</f>
        <v>0.16000000000000003</v>
      </c>
      <c r="AG100" s="99">
        <f>+IF(T100=FORMULAS!$A$8,'208-PLA-Ft-78 Mapa Gestión'!L100:L105-'208-PLA-Ft-78 Mapa Gestión'!AF100,0)</f>
        <v>0.24</v>
      </c>
      <c r="AH100" s="54" t="s">
        <v>349</v>
      </c>
      <c r="AI100" s="50">
        <f>+IF(AH100=CONTROLES!$C$50,CONTROLES!$D$50,CONTROLES!$D$51)</f>
        <v>15</v>
      </c>
      <c r="AJ100" s="182" t="s">
        <v>355</v>
      </c>
      <c r="AK100" s="182">
        <f>+IF(AJ100=CONTROLES!$C$52,CONTROLES!$D$52,CONTROLES!$D$53)</f>
        <v>15</v>
      </c>
      <c r="AL100" s="182" t="s">
        <v>358</v>
      </c>
      <c r="AM100" s="182">
        <f>+IF(AL100=CONTROLES!$C$54,CONTROLES!$D$54,CONTROLES!$D$55)</f>
        <v>15</v>
      </c>
      <c r="AN100" s="183" t="str">
        <f t="shared" si="54"/>
        <v>Preventivo</v>
      </c>
      <c r="AO100" s="183" t="str">
        <f>+IF(AN100=CONTROLES!$F$54,CONTROLES!$G$54,CONTROLES!$G$55)</f>
        <v>Prevenir</v>
      </c>
      <c r="AP100" s="182">
        <f>+IF(AO100=CONTROLES!$C$56,CONTROLES!$D$56,IF(AO100=CONTROLES!$C$57,CONTROLES!$D$57,CONTROLES!$D$58))</f>
        <v>15</v>
      </c>
      <c r="AQ100" s="182" t="s">
        <v>365</v>
      </c>
      <c r="AR100" s="182">
        <f>+IF(AQ100=CONTROLES!$C$59,CONTROLES!$D$59,CONTROLES!$D$60)</f>
        <v>15</v>
      </c>
      <c r="AS100" s="182" t="s">
        <v>368</v>
      </c>
      <c r="AT100" s="182">
        <f>+IF(AS100=CONTROLES!$C$61,CONTROLES!$D$61,CONTROLES!$D$62)</f>
        <v>15</v>
      </c>
      <c r="AU100" s="182" t="s">
        <v>371</v>
      </c>
      <c r="AV100" s="50">
        <f>+IF(AU100=CONTROLES!$C$63,CONTROLES!$D$63,IF(AU100=CONTROLES!$C$64,CONTROLES!$D$64,CONTROLES!$D$65))</f>
        <v>10</v>
      </c>
      <c r="AW100" s="50">
        <f t="shared" si="53"/>
        <v>100</v>
      </c>
      <c r="AX100" s="50" t="str">
        <f t="shared" si="55"/>
        <v>Fuerte</v>
      </c>
      <c r="AY100" s="253">
        <f>+AG105</f>
        <v>0.1152</v>
      </c>
      <c r="AZ100" s="253" t="str">
        <f>+IF(AY100&lt;=FORMULAS!$N$2,FORMULAS!$O$2,IF(AY100&lt;=FORMULAS!$N$3,FORMULAS!$O$3,IF(AY100&lt;=FORMULAS!$N$4,FORMULAS!$O$4,IF(AY100&lt;=FORMULAS!$N$5,FORMULAS!$O$5,FORMULAS!O96))))</f>
        <v>Muy Baja</v>
      </c>
      <c r="BA100" s="253" t="str">
        <f>+IF(T100=FORMULAS!$A$9,AG105,'208-PLA-Ft-78 Mapa Gestión'!N100:N105)</f>
        <v>Mayor</v>
      </c>
      <c r="BB100" s="253">
        <f>+IF(T100=FORMULAS!B99,'208-PLA-Ft-78 Mapa Gestión'!AG105,'208-PLA-Ft-78 Mapa Gestión'!O100:O105)</f>
        <v>0.8</v>
      </c>
      <c r="BC100" s="255" t="str">
        <f t="shared" ref="BC100" si="78">CONCATENATE(BA100,AZ100)</f>
        <v>MayorMuy Baja</v>
      </c>
      <c r="BD100" s="256" t="str">
        <f>VLOOKUP(BC100,FORMULAS!$K$17:$L$42,2,0)</f>
        <v>Alto</v>
      </c>
      <c r="BE100" s="245" t="s">
        <v>163</v>
      </c>
      <c r="BF100" s="137" t="s">
        <v>563</v>
      </c>
      <c r="BG100" s="137" t="s">
        <v>564</v>
      </c>
      <c r="BH100" s="189" t="s">
        <v>320</v>
      </c>
      <c r="BI100" s="192">
        <v>44927</v>
      </c>
      <c r="BJ100" s="192">
        <v>45290</v>
      </c>
      <c r="BK100" s="137" t="s">
        <v>649</v>
      </c>
      <c r="BL100" s="137" t="s">
        <v>650</v>
      </c>
      <c r="BM100" s="190" t="s">
        <v>236</v>
      </c>
      <c r="BN100" s="244" t="s">
        <v>651</v>
      </c>
      <c r="BO100" s="131"/>
      <c r="BP100" s="131"/>
      <c r="BQ100" s="131"/>
      <c r="BR100" s="137"/>
      <c r="BS100" s="144"/>
      <c r="BT100" s="144"/>
      <c r="BU100" s="144"/>
      <c r="BV100" s="144"/>
      <c r="BW100" s="144"/>
      <c r="BX100" s="131"/>
      <c r="BY100" s="131"/>
      <c r="BZ100" s="131"/>
      <c r="CA100" s="137"/>
      <c r="CB100" s="144"/>
      <c r="CC100" s="144"/>
      <c r="CD100" s="144"/>
      <c r="CE100" s="144"/>
      <c r="CF100" s="144"/>
      <c r="CG100" s="131"/>
      <c r="CH100" s="131"/>
      <c r="CI100" s="131"/>
      <c r="CJ100" s="137"/>
      <c r="CK100" s="144"/>
      <c r="CL100" s="144"/>
      <c r="CM100" s="144"/>
      <c r="CN100" s="144"/>
      <c r="CO100" s="144"/>
      <c r="CP100" s="131"/>
      <c r="CQ100" s="131"/>
      <c r="CR100" s="131"/>
      <c r="CS100" s="137"/>
      <c r="CT100" s="144"/>
      <c r="CU100" s="144"/>
      <c r="CV100" s="144"/>
      <c r="CW100" s="144"/>
      <c r="CX100" s="144"/>
      <c r="CY100" s="131"/>
      <c r="CZ100" s="131"/>
      <c r="DA100" s="131"/>
      <c r="DB100" s="137"/>
      <c r="DC100" s="144"/>
      <c r="DD100" s="144"/>
      <c r="DE100" s="144"/>
      <c r="DF100" s="144"/>
      <c r="DG100" s="144"/>
      <c r="DH100" s="131"/>
      <c r="DI100" s="131"/>
      <c r="DJ100" s="131"/>
      <c r="DK100" s="137"/>
      <c r="DL100" s="144"/>
      <c r="DM100" s="144"/>
      <c r="DN100" s="144"/>
      <c r="DO100" s="144"/>
      <c r="DP100" s="144"/>
      <c r="DQ100" s="131"/>
      <c r="DR100" s="131"/>
      <c r="DS100" s="131"/>
      <c r="DT100" s="137"/>
      <c r="DU100" s="144"/>
      <c r="DV100" s="144"/>
      <c r="DW100" s="144"/>
      <c r="DX100" s="144"/>
      <c r="DY100" s="144"/>
      <c r="DZ100" s="131"/>
      <c r="EA100" s="131"/>
      <c r="EB100" s="131"/>
      <c r="EC100" s="137"/>
      <c r="ED100" s="144"/>
      <c r="EE100" s="144"/>
      <c r="EF100" s="144"/>
      <c r="EG100" s="144"/>
      <c r="EH100" s="144"/>
      <c r="EI100" s="131"/>
      <c r="EJ100" s="131"/>
      <c r="EK100" s="131"/>
      <c r="EL100" s="137"/>
      <c r="EM100" s="144"/>
      <c r="EN100" s="144"/>
      <c r="EO100" s="144"/>
      <c r="EP100" s="144"/>
      <c r="EQ100" s="144"/>
      <c r="ER100" s="131"/>
      <c r="ES100" s="131"/>
      <c r="ET100" s="131"/>
      <c r="EU100" s="137"/>
      <c r="EV100" s="144"/>
      <c r="EW100" s="144"/>
      <c r="EX100" s="144"/>
      <c r="EY100" s="144"/>
      <c r="EZ100" s="144"/>
      <c r="FA100" s="131"/>
      <c r="FB100" s="131"/>
      <c r="FC100" s="131"/>
      <c r="FD100" s="137"/>
      <c r="FE100" s="144"/>
      <c r="FF100" s="144"/>
      <c r="FG100" s="144"/>
      <c r="FH100" s="144"/>
      <c r="FI100" s="144"/>
      <c r="FJ100" s="131"/>
      <c r="FK100" s="131"/>
      <c r="FL100" s="131"/>
      <c r="FM100" s="137"/>
      <c r="FN100" s="144"/>
      <c r="FO100" s="144"/>
      <c r="FP100" s="144"/>
      <c r="FQ100" s="144"/>
      <c r="FR100" s="144"/>
      <c r="FS100" s="144"/>
      <c r="FT100" s="131"/>
      <c r="FU100" s="134"/>
      <c r="FV100" s="134"/>
      <c r="FW100" s="134"/>
      <c r="FX100" s="135"/>
      <c r="FY100" s="134"/>
      <c r="FZ100" s="144"/>
      <c r="GA100" s="144"/>
      <c r="GB100" s="134"/>
      <c r="GC100" s="134"/>
      <c r="GD100" s="134"/>
      <c r="GE100" s="134"/>
      <c r="GF100" s="134"/>
      <c r="GG100" s="131"/>
      <c r="GH100" s="134"/>
      <c r="GI100" s="134"/>
      <c r="GJ100" s="134"/>
      <c r="GK100" s="135"/>
      <c r="GL100" s="134"/>
      <c r="GM100" s="144"/>
      <c r="GN100" s="144"/>
      <c r="GO100" s="134"/>
      <c r="GP100" s="134"/>
      <c r="GQ100" s="134"/>
      <c r="GR100" s="134"/>
      <c r="GS100" s="134"/>
      <c r="GT100" s="131"/>
      <c r="GU100" s="134"/>
      <c r="GV100" s="134"/>
      <c r="GW100" s="134"/>
      <c r="GX100" s="135"/>
      <c r="GY100" s="134"/>
      <c r="GZ100" s="144"/>
      <c r="HA100" s="144"/>
      <c r="HB100" s="134"/>
      <c r="HC100" s="134"/>
      <c r="HD100" s="134"/>
      <c r="HE100" s="134"/>
    </row>
    <row r="101" spans="1:213" ht="120" customHeight="1" x14ac:dyDescent="0.2">
      <c r="A101" s="274"/>
      <c r="B101" s="277"/>
      <c r="C101" s="280"/>
      <c r="D101" s="280"/>
      <c r="E101" s="277"/>
      <c r="F101" s="289"/>
      <c r="G101" s="289"/>
      <c r="H101" s="290"/>
      <c r="I101" s="277"/>
      <c r="J101" s="282"/>
      <c r="K101" s="259"/>
      <c r="L101" s="262"/>
      <c r="M101" s="265"/>
      <c r="N101" s="259"/>
      <c r="O101" s="268"/>
      <c r="P101" s="268"/>
      <c r="Q101" s="271"/>
      <c r="R101" s="173">
        <v>2</v>
      </c>
      <c r="S101" s="174" t="s">
        <v>501</v>
      </c>
      <c r="T101" s="203" t="str">
        <f>VLOOKUP(U101,FORMULAS!$A$15:$B$18,2,0)</f>
        <v>Probabilidad</v>
      </c>
      <c r="U101" s="54" t="s">
        <v>13</v>
      </c>
      <c r="V101" s="55">
        <f>+IF(U101='Tabla Valoración controles'!$D$4,'Tabla Valoración controles'!$F$4,IF('208-PLA-Ft-78 Mapa Gestión'!U101='Tabla Valoración controles'!$D$5,'Tabla Valoración controles'!$F$5,IF(U101=FORMULAS!$A$10,0,'Tabla Valoración controles'!$F$6)))</f>
        <v>0.25</v>
      </c>
      <c r="W101" s="54" t="s">
        <v>8</v>
      </c>
      <c r="X101" s="56">
        <f>+IF(W101='Tabla Valoración controles'!$D$7,'Tabla Valoración controles'!$F$7,IF(U101=FORMULAS!$A$10,0,'Tabla Valoración controles'!$F$8))</f>
        <v>0.15</v>
      </c>
      <c r="Y101" s="54" t="s">
        <v>18</v>
      </c>
      <c r="Z101" s="55">
        <f>+IF(Y101='Tabla Valoración controles'!$D$9,'Tabla Valoración controles'!$F$9,IF(U101=FORMULAS!$A$10,0,'Tabla Valoración controles'!$F$10))</f>
        <v>0</v>
      </c>
      <c r="AA101" s="54" t="s">
        <v>21</v>
      </c>
      <c r="AB101" s="55">
        <f>+IF(AA101='Tabla Valoración controles'!$D$9,'Tabla Valoración controles'!$F$9,IF(W101=FORMULAS!$A$10,0,'Tabla Valoración controles'!$F$10))</f>
        <v>0</v>
      </c>
      <c r="AC101" s="54" t="s">
        <v>100</v>
      </c>
      <c r="AD101" s="55">
        <f>+IF(AC101='Tabla Valoración controles'!$D$13,'Tabla Valoración controles'!$F$13,'Tabla Valoración controles'!$F$14)</f>
        <v>0</v>
      </c>
      <c r="AE101" s="99">
        <f t="shared" si="52"/>
        <v>0.4</v>
      </c>
      <c r="AF101" s="99">
        <f t="shared" ref="AF101" si="79">+AE101*AG100</f>
        <v>9.6000000000000002E-2</v>
      </c>
      <c r="AG101" s="99">
        <f t="shared" ref="AG101" si="80">+AG100-AF101</f>
        <v>0.14399999999999999</v>
      </c>
      <c r="AH101" s="54" t="s">
        <v>349</v>
      </c>
      <c r="AI101" s="50">
        <f>+IF(AH101=CONTROLES!$C$50,CONTROLES!$D$50,CONTROLES!$D$51)</f>
        <v>15</v>
      </c>
      <c r="AJ101" s="182" t="s">
        <v>355</v>
      </c>
      <c r="AK101" s="182">
        <f>+IF(AJ101=CONTROLES!$C$52,CONTROLES!$D$52,CONTROLES!$D$53)</f>
        <v>15</v>
      </c>
      <c r="AL101" s="182" t="s">
        <v>358</v>
      </c>
      <c r="AM101" s="182">
        <f>+IF(AL101=CONTROLES!$C$54,CONTROLES!$D$54,CONTROLES!$D$55)</f>
        <v>15</v>
      </c>
      <c r="AN101" s="183" t="str">
        <f t="shared" si="54"/>
        <v>Preventivo</v>
      </c>
      <c r="AO101" s="183" t="str">
        <f>+IF(AN101=CONTROLES!$F$54,CONTROLES!$G$54,CONTROLES!$G$55)</f>
        <v>Prevenir</v>
      </c>
      <c r="AP101" s="182">
        <f>+IF(AO101=CONTROLES!$C$56,CONTROLES!$D$56,IF(AO101=CONTROLES!$C$57,CONTROLES!$D$57,CONTROLES!$D$58))</f>
        <v>15</v>
      </c>
      <c r="AQ101" s="182" t="s">
        <v>365</v>
      </c>
      <c r="AR101" s="182">
        <f>+IF(AQ101=CONTROLES!$C$59,CONTROLES!$D$59,CONTROLES!$D$60)</f>
        <v>15</v>
      </c>
      <c r="AS101" s="182" t="s">
        <v>368</v>
      </c>
      <c r="AT101" s="182">
        <f>+IF(AS101=CONTROLES!$C$61,CONTROLES!$D$61,CONTROLES!$D$62)</f>
        <v>15</v>
      </c>
      <c r="AU101" s="182" t="s">
        <v>371</v>
      </c>
      <c r="AV101" s="50">
        <f>+IF(AU101=CONTROLES!$C$63,CONTROLES!$D$63,IF(AU101=CONTROLES!$C$64,CONTROLES!$D$64,CONTROLES!$D$65))</f>
        <v>10</v>
      </c>
      <c r="AW101" s="50">
        <f t="shared" si="53"/>
        <v>100</v>
      </c>
      <c r="AX101" s="50" t="str">
        <f t="shared" si="55"/>
        <v>Fuerte</v>
      </c>
      <c r="AY101" s="254"/>
      <c r="AZ101" s="254"/>
      <c r="BA101" s="254"/>
      <c r="BB101" s="254"/>
      <c r="BC101" s="255"/>
      <c r="BD101" s="257"/>
      <c r="BE101" s="246"/>
      <c r="BF101" s="137" t="s">
        <v>565</v>
      </c>
      <c r="BG101" s="137" t="s">
        <v>566</v>
      </c>
      <c r="BH101" s="189" t="s">
        <v>320</v>
      </c>
      <c r="BI101" s="192">
        <v>44927</v>
      </c>
      <c r="BJ101" s="192">
        <v>45291</v>
      </c>
      <c r="BK101" s="137" t="s">
        <v>652</v>
      </c>
      <c r="BL101" s="137" t="s">
        <v>653</v>
      </c>
      <c r="BM101" s="190" t="s">
        <v>236</v>
      </c>
      <c r="BN101" s="244"/>
      <c r="BO101" s="131"/>
      <c r="BP101" s="137"/>
      <c r="BQ101" s="137"/>
      <c r="BR101" s="137"/>
      <c r="BS101" s="144"/>
      <c r="BT101" s="144"/>
      <c r="BU101" s="144"/>
      <c r="BV101" s="144"/>
      <c r="BW101" s="144"/>
      <c r="BX101" s="131"/>
      <c r="BY101" s="137"/>
      <c r="BZ101" s="137"/>
      <c r="CA101" s="137"/>
      <c r="CB101" s="144"/>
      <c r="CC101" s="144"/>
      <c r="CD101" s="144"/>
      <c r="CE101" s="144"/>
      <c r="CF101" s="144"/>
      <c r="CG101" s="131"/>
      <c r="CH101" s="137"/>
      <c r="CI101" s="137"/>
      <c r="CJ101" s="137"/>
      <c r="CK101" s="144"/>
      <c r="CL101" s="144"/>
      <c r="CM101" s="144"/>
      <c r="CN101" s="144"/>
      <c r="CO101" s="144"/>
      <c r="CP101" s="131"/>
      <c r="CQ101" s="137"/>
      <c r="CR101" s="137"/>
      <c r="CS101" s="137"/>
      <c r="CT101" s="144"/>
      <c r="CU101" s="144"/>
      <c r="CV101" s="144"/>
      <c r="CW101" s="144"/>
      <c r="CX101" s="144"/>
      <c r="CY101" s="131"/>
      <c r="CZ101" s="137"/>
      <c r="DA101" s="137"/>
      <c r="DB101" s="137"/>
      <c r="DC101" s="144"/>
      <c r="DD101" s="144"/>
      <c r="DE101" s="144"/>
      <c r="DF101" s="144"/>
      <c r="DG101" s="144"/>
      <c r="DH101" s="131"/>
      <c r="DI101" s="137"/>
      <c r="DJ101" s="137"/>
      <c r="DK101" s="137"/>
      <c r="DL101" s="144"/>
      <c r="DM101" s="144"/>
      <c r="DN101" s="144"/>
      <c r="DO101" s="144"/>
      <c r="DP101" s="144"/>
      <c r="DQ101" s="131"/>
      <c r="DR101" s="137"/>
      <c r="DS101" s="137"/>
      <c r="DT101" s="137"/>
      <c r="DU101" s="144"/>
      <c r="DV101" s="144"/>
      <c r="DW101" s="144"/>
      <c r="DX101" s="144"/>
      <c r="DY101" s="144"/>
      <c r="DZ101" s="131"/>
      <c r="EA101" s="137"/>
      <c r="EB101" s="137"/>
      <c r="EC101" s="137"/>
      <c r="ED101" s="144"/>
      <c r="EE101" s="144"/>
      <c r="EF101" s="144"/>
      <c r="EG101" s="144"/>
      <c r="EH101" s="144"/>
      <c r="EI101" s="131"/>
      <c r="EJ101" s="137"/>
      <c r="EK101" s="137"/>
      <c r="EL101" s="137"/>
      <c r="EM101" s="144"/>
      <c r="EN101" s="144"/>
      <c r="EO101" s="144"/>
      <c r="EP101" s="144"/>
      <c r="EQ101" s="144"/>
      <c r="ER101" s="131"/>
      <c r="ES101" s="137"/>
      <c r="ET101" s="137"/>
      <c r="EU101" s="137"/>
      <c r="EV101" s="144"/>
      <c r="EW101" s="144"/>
      <c r="EX101" s="144"/>
      <c r="EY101" s="144"/>
      <c r="EZ101" s="144"/>
      <c r="FA101" s="131"/>
      <c r="FB101" s="137"/>
      <c r="FC101" s="137"/>
      <c r="FD101" s="137"/>
      <c r="FE101" s="144"/>
      <c r="FF101" s="144"/>
      <c r="FG101" s="144"/>
      <c r="FH101" s="144"/>
      <c r="FI101" s="144"/>
      <c r="FJ101" s="131"/>
      <c r="FK101" s="137"/>
      <c r="FL101" s="137"/>
      <c r="FM101" s="137"/>
      <c r="FN101" s="144"/>
      <c r="FO101" s="144"/>
      <c r="FP101" s="144"/>
      <c r="FQ101" s="144"/>
      <c r="FR101" s="144"/>
      <c r="FS101" s="144"/>
      <c r="FT101" s="131"/>
      <c r="FU101" s="134"/>
      <c r="FV101" s="134"/>
      <c r="FW101" s="134"/>
      <c r="FX101" s="135"/>
      <c r="FY101" s="134"/>
      <c r="FZ101" s="144"/>
      <c r="GA101" s="144"/>
      <c r="GB101" s="134"/>
      <c r="GC101" s="134"/>
      <c r="GD101" s="134"/>
      <c r="GE101" s="134"/>
      <c r="GF101" s="134"/>
      <c r="GG101" s="131"/>
      <c r="GH101" s="134"/>
      <c r="GI101" s="134"/>
      <c r="GJ101" s="134"/>
      <c r="GK101" s="135"/>
      <c r="GL101" s="134"/>
      <c r="GM101" s="144"/>
      <c r="GN101" s="144"/>
      <c r="GO101" s="134"/>
      <c r="GP101" s="134"/>
      <c r="GQ101" s="134"/>
      <c r="GR101" s="134"/>
      <c r="GS101" s="134"/>
      <c r="GT101" s="131"/>
      <c r="GU101" s="134"/>
      <c r="GV101" s="134"/>
      <c r="GW101" s="134"/>
      <c r="GX101" s="135"/>
      <c r="GY101" s="134"/>
      <c r="GZ101" s="144"/>
      <c r="HA101" s="144"/>
      <c r="HB101" s="134"/>
      <c r="HC101" s="134"/>
      <c r="HD101" s="134"/>
      <c r="HE101" s="134"/>
    </row>
    <row r="102" spans="1:213" ht="127.5" customHeight="1" x14ac:dyDescent="0.2">
      <c r="A102" s="274"/>
      <c r="B102" s="277"/>
      <c r="C102" s="280"/>
      <c r="D102" s="280"/>
      <c r="E102" s="277"/>
      <c r="F102" s="289"/>
      <c r="G102" s="289"/>
      <c r="H102" s="290"/>
      <c r="I102" s="277"/>
      <c r="J102" s="282"/>
      <c r="K102" s="259"/>
      <c r="L102" s="262"/>
      <c r="M102" s="265"/>
      <c r="N102" s="259"/>
      <c r="O102" s="268"/>
      <c r="P102" s="268"/>
      <c r="Q102" s="271"/>
      <c r="R102" s="173">
        <v>3</v>
      </c>
      <c r="S102" s="174" t="s">
        <v>502</v>
      </c>
      <c r="T102" s="203" t="str">
        <f>VLOOKUP(U102,FORMULAS!$A$15:$B$18,2,0)</f>
        <v>Probabilidad</v>
      </c>
      <c r="U102" s="54" t="s">
        <v>14</v>
      </c>
      <c r="V102" s="55">
        <f>+IF(U102='Tabla Valoración controles'!$D$4,'Tabla Valoración controles'!$F$4,IF('208-PLA-Ft-78 Mapa Gestión'!U102='Tabla Valoración controles'!$D$5,'Tabla Valoración controles'!$F$5,IF(U102=FORMULAS!$A$10,0,'Tabla Valoración controles'!$F$6)))</f>
        <v>0.15</v>
      </c>
      <c r="W102" s="54" t="s">
        <v>8</v>
      </c>
      <c r="X102" s="56">
        <f>+IF(W102='Tabla Valoración controles'!$D$7,'Tabla Valoración controles'!$F$7,IF(U102=FORMULAS!$A$10,0,'Tabla Valoración controles'!$F$8))</f>
        <v>0.15</v>
      </c>
      <c r="Y102" s="54" t="s">
        <v>18</v>
      </c>
      <c r="Z102" s="55">
        <f>+IF(Y102='Tabla Valoración controles'!$D$9,'Tabla Valoración controles'!$F$9,IF(U102=FORMULAS!$A$10,0,'Tabla Valoración controles'!$F$10))</f>
        <v>0</v>
      </c>
      <c r="AA102" s="54" t="s">
        <v>21</v>
      </c>
      <c r="AB102" s="55">
        <f>+IF(AA102='Tabla Valoración controles'!$D$9,'Tabla Valoración controles'!$F$9,IF(W102=FORMULAS!$A$10,0,'Tabla Valoración controles'!$F$10))</f>
        <v>0</v>
      </c>
      <c r="AC102" s="54" t="s">
        <v>100</v>
      </c>
      <c r="AD102" s="55">
        <f>+IF(AC102='Tabla Valoración controles'!$D$13,'Tabla Valoración controles'!$F$13,'Tabla Valoración controles'!$F$14)</f>
        <v>0</v>
      </c>
      <c r="AE102" s="99">
        <f t="shared" si="52"/>
        <v>0.3</v>
      </c>
      <c r="AF102" s="99">
        <f t="shared" ref="AF102:AF105" si="81">+AF101*AE102</f>
        <v>2.8799999999999999E-2</v>
      </c>
      <c r="AG102" s="99">
        <f t="shared" si="71"/>
        <v>0.1152</v>
      </c>
      <c r="AH102" s="54" t="s">
        <v>349</v>
      </c>
      <c r="AI102" s="50">
        <f>+IF(AH102=CONTROLES!$C$50,CONTROLES!$D$50,CONTROLES!$D$51)</f>
        <v>15</v>
      </c>
      <c r="AJ102" s="182" t="s">
        <v>355</v>
      </c>
      <c r="AK102" s="182">
        <f>+IF(AJ102=CONTROLES!$C$52,CONTROLES!$D$52,CONTROLES!$D$53)</f>
        <v>15</v>
      </c>
      <c r="AL102" s="182" t="s">
        <v>358</v>
      </c>
      <c r="AM102" s="182">
        <f>+IF(AL102=CONTROLES!$C$54,CONTROLES!$D$54,CONTROLES!$D$55)</f>
        <v>15</v>
      </c>
      <c r="AN102" s="183" t="str">
        <f t="shared" si="54"/>
        <v>Detectivo</v>
      </c>
      <c r="AO102" s="183" t="str">
        <f>+IF(AN102=CONTROLES!$F$54,CONTROLES!$G$54,CONTROLES!$G$55)</f>
        <v>Detectar</v>
      </c>
      <c r="AP102" s="182">
        <f>+IF(AO102=CONTROLES!$C$56,CONTROLES!$D$56,IF(AO102=CONTROLES!$C$57,CONTROLES!$D$57,CONTROLES!$D$58))</f>
        <v>10</v>
      </c>
      <c r="AQ102" s="182" t="s">
        <v>365</v>
      </c>
      <c r="AR102" s="182">
        <f>+IF(AQ102=CONTROLES!$C$59,CONTROLES!$D$59,CONTROLES!$D$60)</f>
        <v>15</v>
      </c>
      <c r="AS102" s="182" t="s">
        <v>368</v>
      </c>
      <c r="AT102" s="182">
        <f>+IF(AS102=CONTROLES!$C$61,CONTROLES!$D$61,CONTROLES!$D$62)</f>
        <v>15</v>
      </c>
      <c r="AU102" s="182" t="s">
        <v>371</v>
      </c>
      <c r="AV102" s="50">
        <f>+IF(AU102=CONTROLES!$C$63,CONTROLES!$D$63,IF(AU102=CONTROLES!$C$64,CONTROLES!$D$64,CONTROLES!$D$65))</f>
        <v>10</v>
      </c>
      <c r="AW102" s="50">
        <f t="shared" si="53"/>
        <v>95</v>
      </c>
      <c r="AX102" s="50" t="str">
        <f t="shared" si="55"/>
        <v>Moderado</v>
      </c>
      <c r="AY102" s="254"/>
      <c r="AZ102" s="254"/>
      <c r="BA102" s="254"/>
      <c r="BB102" s="254"/>
      <c r="BC102" s="255"/>
      <c r="BD102" s="257"/>
      <c r="BE102" s="246"/>
      <c r="BF102" s="134"/>
      <c r="BG102" s="134"/>
      <c r="BH102" s="189"/>
      <c r="BI102" s="134"/>
      <c r="BJ102" s="134"/>
      <c r="BK102" s="134"/>
      <c r="BL102" s="134"/>
      <c r="BM102" s="190" t="s">
        <v>234</v>
      </c>
      <c r="BN102" s="244"/>
      <c r="BO102" s="131"/>
      <c r="BP102" s="131"/>
      <c r="BQ102" s="131"/>
      <c r="BR102" s="131"/>
      <c r="BS102" s="131"/>
      <c r="BT102" s="131"/>
      <c r="BU102" s="131"/>
      <c r="BV102" s="131"/>
      <c r="BW102" s="131"/>
      <c r="BX102" s="131"/>
      <c r="BY102" s="131"/>
      <c r="BZ102" s="131"/>
      <c r="CA102" s="131"/>
      <c r="CB102" s="131"/>
      <c r="CC102" s="131"/>
      <c r="CD102" s="131"/>
      <c r="CE102" s="131"/>
      <c r="CF102" s="131"/>
      <c r="CG102" s="131"/>
      <c r="CH102" s="131"/>
      <c r="CI102" s="131"/>
      <c r="CJ102" s="131"/>
      <c r="CK102" s="131"/>
      <c r="CL102" s="131"/>
      <c r="CM102" s="131"/>
      <c r="CN102" s="131"/>
      <c r="CO102" s="131"/>
      <c r="CP102" s="131"/>
      <c r="CQ102" s="131"/>
      <c r="CR102" s="131"/>
      <c r="CS102" s="131"/>
      <c r="CT102" s="131"/>
      <c r="CU102" s="131"/>
      <c r="CV102" s="131"/>
      <c r="CW102" s="131"/>
      <c r="CX102" s="131"/>
      <c r="CY102" s="131"/>
      <c r="CZ102" s="131"/>
      <c r="DA102" s="131"/>
      <c r="DB102" s="131"/>
      <c r="DC102" s="131"/>
      <c r="DD102" s="131"/>
      <c r="DE102" s="131"/>
      <c r="DF102" s="131"/>
      <c r="DG102" s="131"/>
      <c r="DH102" s="131"/>
      <c r="DI102" s="131"/>
      <c r="DJ102" s="131"/>
      <c r="DK102" s="131"/>
      <c r="DL102" s="131"/>
      <c r="DM102" s="131"/>
      <c r="DN102" s="131"/>
      <c r="DO102" s="131"/>
      <c r="DP102" s="131"/>
      <c r="DQ102" s="131"/>
      <c r="DR102" s="131"/>
      <c r="DS102" s="131"/>
      <c r="DT102" s="131"/>
      <c r="DU102" s="131"/>
      <c r="DV102" s="131"/>
      <c r="DW102" s="131"/>
      <c r="DX102" s="131"/>
      <c r="DY102" s="131"/>
      <c r="DZ102" s="131"/>
      <c r="EA102" s="131"/>
      <c r="EB102" s="131"/>
      <c r="EC102" s="131"/>
      <c r="ED102" s="131"/>
      <c r="EE102" s="131"/>
      <c r="EF102" s="131"/>
      <c r="EG102" s="131"/>
      <c r="EH102" s="131"/>
      <c r="EI102" s="131"/>
      <c r="EJ102" s="131"/>
      <c r="EK102" s="131"/>
      <c r="EL102" s="131"/>
      <c r="EM102" s="131"/>
      <c r="EN102" s="131"/>
      <c r="EO102" s="131"/>
      <c r="EP102" s="131"/>
      <c r="EQ102" s="131"/>
      <c r="ER102" s="131"/>
      <c r="ES102" s="131"/>
      <c r="ET102" s="131"/>
      <c r="EU102" s="131"/>
      <c r="EV102" s="131"/>
      <c r="EW102" s="131"/>
      <c r="EX102" s="131"/>
      <c r="EY102" s="131"/>
      <c r="EZ102" s="131"/>
      <c r="FA102" s="131"/>
      <c r="FB102" s="131"/>
      <c r="FC102" s="131"/>
      <c r="FD102" s="131"/>
      <c r="FE102" s="131"/>
      <c r="FF102" s="131"/>
      <c r="FG102" s="131"/>
      <c r="FH102" s="131"/>
      <c r="FI102" s="131"/>
      <c r="FJ102" s="131"/>
      <c r="FK102" s="131"/>
      <c r="FL102" s="131"/>
      <c r="FM102" s="131"/>
      <c r="FN102" s="131"/>
      <c r="FO102" s="131"/>
      <c r="FP102" s="131"/>
      <c r="FQ102" s="131"/>
      <c r="FR102" s="131"/>
      <c r="FS102" s="131"/>
      <c r="FT102" s="131"/>
      <c r="FU102" s="134"/>
      <c r="FV102" s="134"/>
      <c r="FW102" s="134"/>
      <c r="FX102" s="135"/>
      <c r="FY102" s="134"/>
      <c r="FZ102" s="131"/>
      <c r="GA102" s="131"/>
      <c r="GB102" s="134"/>
      <c r="GC102" s="134"/>
      <c r="GD102" s="134"/>
      <c r="GE102" s="134"/>
      <c r="GF102" s="134"/>
      <c r="GG102" s="131"/>
      <c r="GH102" s="134"/>
      <c r="GI102" s="134"/>
      <c r="GJ102" s="134"/>
      <c r="GK102" s="135"/>
      <c r="GL102" s="134"/>
      <c r="GM102" s="131"/>
      <c r="GN102" s="131"/>
      <c r="GO102" s="134"/>
      <c r="GP102" s="134"/>
      <c r="GQ102" s="134"/>
      <c r="GR102" s="134"/>
      <c r="GS102" s="134"/>
      <c r="GT102" s="131"/>
      <c r="GU102" s="134"/>
      <c r="GV102" s="134"/>
      <c r="GW102" s="134"/>
      <c r="GX102" s="135"/>
      <c r="GY102" s="134"/>
      <c r="GZ102" s="131"/>
      <c r="HA102" s="131"/>
      <c r="HB102" s="134"/>
      <c r="HC102" s="134"/>
      <c r="HD102" s="134"/>
      <c r="HE102" s="134"/>
    </row>
    <row r="103" spans="1:213" ht="57" x14ac:dyDescent="0.2">
      <c r="A103" s="274"/>
      <c r="B103" s="277"/>
      <c r="C103" s="280"/>
      <c r="D103" s="280"/>
      <c r="E103" s="277"/>
      <c r="F103" s="289"/>
      <c r="G103" s="289"/>
      <c r="H103" s="290"/>
      <c r="I103" s="277"/>
      <c r="J103" s="282"/>
      <c r="K103" s="259"/>
      <c r="L103" s="262"/>
      <c r="M103" s="265"/>
      <c r="N103" s="259"/>
      <c r="O103" s="268"/>
      <c r="P103" s="268"/>
      <c r="Q103" s="271"/>
      <c r="R103" s="173"/>
      <c r="S103" s="174"/>
      <c r="T103" s="203">
        <f>VLOOKUP(U103,FORMULAS!$A$15:$B$18,2,0)</f>
        <v>0</v>
      </c>
      <c r="U103" s="54" t="s">
        <v>157</v>
      </c>
      <c r="V103" s="55">
        <f>+IF(U103='Tabla Valoración controles'!$D$4,'Tabla Valoración controles'!$F$4,IF('208-PLA-Ft-78 Mapa Gestión'!U103='Tabla Valoración controles'!$D$5,'Tabla Valoración controles'!$F$5,IF(U103=FORMULAS!$A$10,0,'Tabla Valoración controles'!$F$6)))</f>
        <v>0</v>
      </c>
      <c r="W103" s="54"/>
      <c r="X103" s="56">
        <f>+IF(W103='Tabla Valoración controles'!$D$7,'Tabla Valoración controles'!$F$7,IF(U103=FORMULAS!$A$10,0,'Tabla Valoración controles'!$F$8))</f>
        <v>0</v>
      </c>
      <c r="Y103" s="54"/>
      <c r="Z103" s="55">
        <f>+IF(Y103='Tabla Valoración controles'!$D$9,'Tabla Valoración controles'!$F$9,IF(U103=FORMULAS!$A$10,0,'Tabla Valoración controles'!$F$10))</f>
        <v>0</v>
      </c>
      <c r="AA103" s="54"/>
      <c r="AB103" s="55">
        <f>+IF(AA103='Tabla Valoración controles'!$D$9,'Tabla Valoración controles'!$F$9,IF(W103=FORMULAS!$A$10,0,'Tabla Valoración controles'!$F$10))</f>
        <v>0</v>
      </c>
      <c r="AC103" s="54"/>
      <c r="AD103" s="55">
        <f>+IF(AC103='Tabla Valoración controles'!$D$13,'Tabla Valoración controles'!$F$13,'Tabla Valoración controles'!$F$14)</f>
        <v>0</v>
      </c>
      <c r="AE103" s="99">
        <f t="shared" si="52"/>
        <v>0</v>
      </c>
      <c r="AF103" s="99">
        <f t="shared" si="81"/>
        <v>0</v>
      </c>
      <c r="AG103" s="99">
        <f t="shared" si="71"/>
        <v>0.1152</v>
      </c>
      <c r="AH103" s="54"/>
      <c r="AI103" s="50">
        <f>+IF(AH103=CONTROLES!$C$50,CONTROLES!$D$50,CONTROLES!$D$51)</f>
        <v>0</v>
      </c>
      <c r="AJ103" s="182"/>
      <c r="AK103" s="182">
        <f>+IF(AJ103=CONTROLES!$C$52,CONTROLES!$D$52,CONTROLES!$D$53)</f>
        <v>0</v>
      </c>
      <c r="AL103" s="182"/>
      <c r="AM103" s="182">
        <f>+IF(AL103=CONTROLES!$C$54,CONTROLES!$D$54,CONTROLES!$D$55)</f>
        <v>0</v>
      </c>
      <c r="AN103" s="183" t="str">
        <f t="shared" si="54"/>
        <v>Tipo Control</v>
      </c>
      <c r="AO103" s="183" t="str">
        <f>+IF(AN103=CONTROLES!$F$54,CONTROLES!$G$54,CONTROLES!$G$55)</f>
        <v>Detectar</v>
      </c>
      <c r="AP103" s="182">
        <f>+IF(AO103=CONTROLES!$C$56,CONTROLES!$D$56,IF(AO103=CONTROLES!$C$57,CONTROLES!$D$57,CONTROLES!$D$58))</f>
        <v>10</v>
      </c>
      <c r="AQ103" s="182"/>
      <c r="AR103" s="182">
        <f>+IF(AQ103=CONTROLES!$C$59,CONTROLES!$D$59,CONTROLES!$D$60)</f>
        <v>0</v>
      </c>
      <c r="AS103" s="182"/>
      <c r="AT103" s="182">
        <f>+IF(AS103=CONTROLES!$C$61,CONTROLES!$D$61,CONTROLES!$D$62)</f>
        <v>0</v>
      </c>
      <c r="AU103" s="182"/>
      <c r="AV103" s="50">
        <f>+IF(AU103=CONTROLES!$C$63,CONTROLES!$D$63,IF(AU103=CONTROLES!$C$64,CONTROLES!$D$64,CONTROLES!$D$65))</f>
        <v>0</v>
      </c>
      <c r="AW103" s="50">
        <f t="shared" si="53"/>
        <v>10</v>
      </c>
      <c r="AX103" s="50" t="str">
        <f t="shared" si="55"/>
        <v>Débil</v>
      </c>
      <c r="AY103" s="254"/>
      <c r="AZ103" s="254"/>
      <c r="BA103" s="254"/>
      <c r="BB103" s="254"/>
      <c r="BC103" s="255"/>
      <c r="BD103" s="257"/>
      <c r="BE103" s="246"/>
      <c r="BF103" s="134"/>
      <c r="BG103" s="134"/>
      <c r="BH103" s="189"/>
      <c r="BI103" s="134"/>
      <c r="BJ103" s="134"/>
      <c r="BK103" s="134"/>
      <c r="BL103" s="134"/>
      <c r="BM103" s="190" t="s">
        <v>234</v>
      </c>
      <c r="BN103" s="244"/>
      <c r="BO103" s="131"/>
      <c r="BP103" s="137"/>
      <c r="BQ103" s="137"/>
      <c r="BR103" s="137"/>
      <c r="BS103" s="135"/>
      <c r="BT103" s="135"/>
      <c r="BU103" s="135"/>
      <c r="BV103" s="135"/>
      <c r="BW103" s="135"/>
      <c r="BX103" s="131"/>
      <c r="BY103" s="137"/>
      <c r="BZ103" s="137"/>
      <c r="CA103" s="137"/>
      <c r="CB103" s="135"/>
      <c r="CC103" s="135"/>
      <c r="CD103" s="135"/>
      <c r="CE103" s="135"/>
      <c r="CF103" s="135"/>
      <c r="CG103" s="131"/>
      <c r="CH103" s="137"/>
      <c r="CI103" s="137"/>
      <c r="CJ103" s="137"/>
      <c r="CK103" s="135"/>
      <c r="CL103" s="135"/>
      <c r="CM103" s="135"/>
      <c r="CN103" s="135"/>
      <c r="CO103" s="135"/>
      <c r="CP103" s="131"/>
      <c r="CQ103" s="137"/>
      <c r="CR103" s="137"/>
      <c r="CS103" s="137"/>
      <c r="CT103" s="135"/>
      <c r="CU103" s="135"/>
      <c r="CV103" s="135"/>
      <c r="CW103" s="135"/>
      <c r="CX103" s="135"/>
      <c r="CY103" s="131"/>
      <c r="CZ103" s="137"/>
      <c r="DA103" s="137"/>
      <c r="DB103" s="137"/>
      <c r="DC103" s="135"/>
      <c r="DD103" s="135"/>
      <c r="DE103" s="135"/>
      <c r="DF103" s="135"/>
      <c r="DG103" s="135"/>
      <c r="DH103" s="131"/>
      <c r="DI103" s="137"/>
      <c r="DJ103" s="137"/>
      <c r="DK103" s="137"/>
      <c r="DL103" s="135"/>
      <c r="DM103" s="135"/>
      <c r="DN103" s="135"/>
      <c r="DO103" s="135"/>
      <c r="DP103" s="135"/>
      <c r="DQ103" s="131"/>
      <c r="DR103" s="137"/>
      <c r="DS103" s="137"/>
      <c r="DT103" s="137"/>
      <c r="DU103" s="135"/>
      <c r="DV103" s="135"/>
      <c r="DW103" s="135"/>
      <c r="DX103" s="135"/>
      <c r="DY103" s="135"/>
      <c r="DZ103" s="131"/>
      <c r="EA103" s="137"/>
      <c r="EB103" s="137"/>
      <c r="EC103" s="137"/>
      <c r="ED103" s="135"/>
      <c r="EE103" s="135"/>
      <c r="EF103" s="135"/>
      <c r="EG103" s="135"/>
      <c r="EH103" s="135"/>
      <c r="EI103" s="131"/>
      <c r="EJ103" s="137"/>
      <c r="EK103" s="137"/>
      <c r="EL103" s="137"/>
      <c r="EM103" s="135"/>
      <c r="EN103" s="135"/>
      <c r="EO103" s="135"/>
      <c r="EP103" s="135"/>
      <c r="EQ103" s="135"/>
      <c r="ER103" s="131"/>
      <c r="ES103" s="137"/>
      <c r="ET103" s="137"/>
      <c r="EU103" s="137"/>
      <c r="EV103" s="135"/>
      <c r="EW103" s="135"/>
      <c r="EX103" s="135"/>
      <c r="EY103" s="135"/>
      <c r="EZ103" s="135"/>
      <c r="FA103" s="131"/>
      <c r="FB103" s="137"/>
      <c r="FC103" s="137"/>
      <c r="FD103" s="137"/>
      <c r="FE103" s="135"/>
      <c r="FF103" s="135"/>
      <c r="FG103" s="135"/>
      <c r="FH103" s="135"/>
      <c r="FI103" s="135"/>
      <c r="FJ103" s="131"/>
      <c r="FK103" s="137"/>
      <c r="FL103" s="137"/>
      <c r="FM103" s="137"/>
      <c r="FN103" s="135"/>
      <c r="FO103" s="135"/>
      <c r="FP103" s="135"/>
      <c r="FQ103" s="135"/>
      <c r="FR103" s="135"/>
      <c r="FS103" s="135"/>
      <c r="FT103" s="131"/>
      <c r="FU103" s="134"/>
      <c r="FV103" s="134"/>
      <c r="FW103" s="134"/>
      <c r="FX103" s="135"/>
      <c r="FY103" s="134"/>
      <c r="FZ103" s="135"/>
      <c r="GA103" s="135"/>
      <c r="GB103" s="134"/>
      <c r="GC103" s="134"/>
      <c r="GD103" s="134"/>
      <c r="GE103" s="134"/>
      <c r="GF103" s="134"/>
      <c r="GG103" s="131"/>
      <c r="GH103" s="134"/>
      <c r="GI103" s="134"/>
      <c r="GJ103" s="134"/>
      <c r="GK103" s="135"/>
      <c r="GL103" s="134"/>
      <c r="GM103" s="135"/>
      <c r="GN103" s="135"/>
      <c r="GO103" s="134"/>
      <c r="GP103" s="134"/>
      <c r="GQ103" s="134"/>
      <c r="GR103" s="134"/>
      <c r="GS103" s="134"/>
      <c r="GT103" s="131"/>
      <c r="GU103" s="134"/>
      <c r="GV103" s="134"/>
      <c r="GW103" s="134"/>
      <c r="GX103" s="135"/>
      <c r="GY103" s="134"/>
      <c r="GZ103" s="135"/>
      <c r="HA103" s="135"/>
      <c r="HB103" s="134"/>
      <c r="HC103" s="134"/>
      <c r="HD103" s="134"/>
      <c r="HE103" s="134"/>
    </row>
    <row r="104" spans="1:213" ht="57" x14ac:dyDescent="0.2">
      <c r="A104" s="274"/>
      <c r="B104" s="277"/>
      <c r="C104" s="280"/>
      <c r="D104" s="280"/>
      <c r="E104" s="277"/>
      <c r="F104" s="289"/>
      <c r="G104" s="289"/>
      <c r="H104" s="290"/>
      <c r="I104" s="277"/>
      <c r="J104" s="282"/>
      <c r="K104" s="259"/>
      <c r="L104" s="262"/>
      <c r="M104" s="265"/>
      <c r="N104" s="259"/>
      <c r="O104" s="268"/>
      <c r="P104" s="268"/>
      <c r="Q104" s="271"/>
      <c r="R104" s="173"/>
      <c r="S104" s="174"/>
      <c r="T104" s="203">
        <f>VLOOKUP(U104,FORMULAS!$A$15:$B$18,2,0)</f>
        <v>0</v>
      </c>
      <c r="U104" s="54" t="s">
        <v>157</v>
      </c>
      <c r="V104" s="55">
        <f>+IF(U104='Tabla Valoración controles'!$D$4,'Tabla Valoración controles'!$F$4,IF('208-PLA-Ft-78 Mapa Gestión'!U104='Tabla Valoración controles'!$D$5,'Tabla Valoración controles'!$F$5,IF(U104=FORMULAS!$A$10,0,'Tabla Valoración controles'!$F$6)))</f>
        <v>0</v>
      </c>
      <c r="W104" s="54"/>
      <c r="X104" s="56">
        <f>+IF(W104='Tabla Valoración controles'!$D$7,'Tabla Valoración controles'!$F$7,IF(U104=FORMULAS!$A$10,0,'Tabla Valoración controles'!$F$8))</f>
        <v>0</v>
      </c>
      <c r="Y104" s="54"/>
      <c r="Z104" s="55">
        <f>+IF(Y104='Tabla Valoración controles'!$D$9,'Tabla Valoración controles'!$F$9,IF(U104=FORMULAS!$A$10,0,'Tabla Valoración controles'!$F$10))</f>
        <v>0</v>
      </c>
      <c r="AA104" s="54"/>
      <c r="AB104" s="55">
        <f>+IF(AA104='Tabla Valoración controles'!$D$9,'Tabla Valoración controles'!$F$9,IF(W104=FORMULAS!$A$10,0,'Tabla Valoración controles'!$F$10))</f>
        <v>0</v>
      </c>
      <c r="AC104" s="54"/>
      <c r="AD104" s="55">
        <f>+IF(AC104='Tabla Valoración controles'!$D$13,'Tabla Valoración controles'!$F$13,'Tabla Valoración controles'!$F$14)</f>
        <v>0</v>
      </c>
      <c r="AE104" s="99">
        <f t="shared" si="52"/>
        <v>0</v>
      </c>
      <c r="AF104" s="99">
        <f t="shared" si="81"/>
        <v>0</v>
      </c>
      <c r="AG104" s="99">
        <f t="shared" si="71"/>
        <v>0.1152</v>
      </c>
      <c r="AH104" s="54"/>
      <c r="AI104" s="50">
        <f>+IF(AH104=CONTROLES!$C$50,CONTROLES!$D$50,CONTROLES!$D$51)</f>
        <v>0</v>
      </c>
      <c r="AJ104" s="182"/>
      <c r="AK104" s="182">
        <f>+IF(AJ104=CONTROLES!$C$52,CONTROLES!$D$52,CONTROLES!$D$53)</f>
        <v>0</v>
      </c>
      <c r="AL104" s="182"/>
      <c r="AM104" s="182">
        <f>+IF(AL104=CONTROLES!$C$54,CONTROLES!$D$54,CONTROLES!$D$55)</f>
        <v>0</v>
      </c>
      <c r="AN104" s="183" t="str">
        <f t="shared" si="54"/>
        <v>Tipo Control</v>
      </c>
      <c r="AO104" s="183" t="str">
        <f>+IF(AN104=CONTROLES!$F$54,CONTROLES!$G$54,CONTROLES!$G$55)</f>
        <v>Detectar</v>
      </c>
      <c r="AP104" s="182">
        <f>+IF(AO104=CONTROLES!$C$56,CONTROLES!$D$56,IF(AO104=CONTROLES!$C$57,CONTROLES!$D$57,CONTROLES!$D$58))</f>
        <v>10</v>
      </c>
      <c r="AQ104" s="182"/>
      <c r="AR104" s="182">
        <f>+IF(AQ104=CONTROLES!$C$59,CONTROLES!$D$59,CONTROLES!$D$60)</f>
        <v>0</v>
      </c>
      <c r="AS104" s="182"/>
      <c r="AT104" s="182">
        <f>+IF(AS104=CONTROLES!$C$61,CONTROLES!$D$61,CONTROLES!$D$62)</f>
        <v>0</v>
      </c>
      <c r="AU104" s="182"/>
      <c r="AV104" s="50">
        <f>+IF(AU104=CONTROLES!$C$63,CONTROLES!$D$63,IF(AU104=CONTROLES!$C$64,CONTROLES!$D$64,CONTROLES!$D$65))</f>
        <v>0</v>
      </c>
      <c r="AW104" s="50">
        <f t="shared" si="53"/>
        <v>10</v>
      </c>
      <c r="AX104" s="50" t="str">
        <f t="shared" si="55"/>
        <v>Débil</v>
      </c>
      <c r="AY104" s="254"/>
      <c r="AZ104" s="254"/>
      <c r="BA104" s="254"/>
      <c r="BB104" s="254"/>
      <c r="BC104" s="255"/>
      <c r="BD104" s="257"/>
      <c r="BE104" s="246"/>
      <c r="BF104" s="134"/>
      <c r="BG104" s="134"/>
      <c r="BH104" s="189"/>
      <c r="BI104" s="134"/>
      <c r="BJ104" s="134"/>
      <c r="BK104" s="134"/>
      <c r="BL104" s="134"/>
      <c r="BM104" s="190" t="s">
        <v>234</v>
      </c>
      <c r="BN104" s="244"/>
      <c r="BO104" s="131"/>
      <c r="BP104" s="137"/>
      <c r="BQ104" s="137"/>
      <c r="BR104" s="137"/>
      <c r="BS104" s="135"/>
      <c r="BT104" s="135"/>
      <c r="BU104" s="135"/>
      <c r="BV104" s="135"/>
      <c r="BW104" s="135"/>
      <c r="BX104" s="131"/>
      <c r="BY104" s="137"/>
      <c r="BZ104" s="137"/>
      <c r="CA104" s="137"/>
      <c r="CB104" s="135"/>
      <c r="CC104" s="135"/>
      <c r="CD104" s="135"/>
      <c r="CE104" s="135"/>
      <c r="CF104" s="135"/>
      <c r="CG104" s="131"/>
      <c r="CH104" s="137"/>
      <c r="CI104" s="137"/>
      <c r="CJ104" s="137"/>
      <c r="CK104" s="135"/>
      <c r="CL104" s="135"/>
      <c r="CM104" s="135"/>
      <c r="CN104" s="135"/>
      <c r="CO104" s="135"/>
      <c r="CP104" s="131"/>
      <c r="CQ104" s="137"/>
      <c r="CR104" s="137"/>
      <c r="CS104" s="137"/>
      <c r="CT104" s="135"/>
      <c r="CU104" s="135"/>
      <c r="CV104" s="135"/>
      <c r="CW104" s="135"/>
      <c r="CX104" s="135"/>
      <c r="CY104" s="131"/>
      <c r="CZ104" s="137"/>
      <c r="DA104" s="137"/>
      <c r="DB104" s="137"/>
      <c r="DC104" s="135"/>
      <c r="DD104" s="135"/>
      <c r="DE104" s="135"/>
      <c r="DF104" s="135"/>
      <c r="DG104" s="135"/>
      <c r="DH104" s="131"/>
      <c r="DI104" s="137"/>
      <c r="DJ104" s="137"/>
      <c r="DK104" s="137"/>
      <c r="DL104" s="135"/>
      <c r="DM104" s="135"/>
      <c r="DN104" s="135"/>
      <c r="DO104" s="135"/>
      <c r="DP104" s="135"/>
      <c r="DQ104" s="131"/>
      <c r="DR104" s="137"/>
      <c r="DS104" s="137"/>
      <c r="DT104" s="137"/>
      <c r="DU104" s="135"/>
      <c r="DV104" s="135"/>
      <c r="DW104" s="135"/>
      <c r="DX104" s="135"/>
      <c r="DY104" s="135"/>
      <c r="DZ104" s="131"/>
      <c r="EA104" s="137"/>
      <c r="EB104" s="137"/>
      <c r="EC104" s="137"/>
      <c r="ED104" s="135"/>
      <c r="EE104" s="135"/>
      <c r="EF104" s="135"/>
      <c r="EG104" s="135"/>
      <c r="EH104" s="135"/>
      <c r="EI104" s="131"/>
      <c r="EJ104" s="137"/>
      <c r="EK104" s="137"/>
      <c r="EL104" s="137"/>
      <c r="EM104" s="135"/>
      <c r="EN104" s="135"/>
      <c r="EO104" s="135"/>
      <c r="EP104" s="135"/>
      <c r="EQ104" s="135"/>
      <c r="ER104" s="131"/>
      <c r="ES104" s="137"/>
      <c r="ET104" s="137"/>
      <c r="EU104" s="137"/>
      <c r="EV104" s="135"/>
      <c r="EW104" s="135"/>
      <c r="EX104" s="135"/>
      <c r="EY104" s="135"/>
      <c r="EZ104" s="135"/>
      <c r="FA104" s="131"/>
      <c r="FB104" s="137"/>
      <c r="FC104" s="137"/>
      <c r="FD104" s="137"/>
      <c r="FE104" s="135"/>
      <c r="FF104" s="135"/>
      <c r="FG104" s="135"/>
      <c r="FH104" s="135"/>
      <c r="FI104" s="135"/>
      <c r="FJ104" s="131"/>
      <c r="FK104" s="137"/>
      <c r="FL104" s="137"/>
      <c r="FM104" s="137"/>
      <c r="FN104" s="135"/>
      <c r="FO104" s="135"/>
      <c r="FP104" s="135"/>
      <c r="FQ104" s="135"/>
      <c r="FR104" s="135"/>
      <c r="FS104" s="135"/>
      <c r="FT104" s="131"/>
      <c r="FU104" s="134"/>
      <c r="FV104" s="134"/>
      <c r="FW104" s="134"/>
      <c r="FX104" s="135"/>
      <c r="FY104" s="134"/>
      <c r="FZ104" s="135"/>
      <c r="GA104" s="135"/>
      <c r="GB104" s="134"/>
      <c r="GC104" s="134"/>
      <c r="GD104" s="134"/>
      <c r="GE104" s="134"/>
      <c r="GF104" s="134"/>
      <c r="GG104" s="131"/>
      <c r="GH104" s="134"/>
      <c r="GI104" s="134"/>
      <c r="GJ104" s="134"/>
      <c r="GK104" s="135"/>
      <c r="GL104" s="134"/>
      <c r="GM104" s="135"/>
      <c r="GN104" s="135"/>
      <c r="GO104" s="134"/>
      <c r="GP104" s="134"/>
      <c r="GQ104" s="134"/>
      <c r="GR104" s="134"/>
      <c r="GS104" s="134"/>
      <c r="GT104" s="131"/>
      <c r="GU104" s="134"/>
      <c r="GV104" s="134"/>
      <c r="GW104" s="134"/>
      <c r="GX104" s="135"/>
      <c r="GY104" s="134"/>
      <c r="GZ104" s="135"/>
      <c r="HA104" s="135"/>
      <c r="HB104" s="134"/>
      <c r="HC104" s="134"/>
      <c r="HD104" s="134"/>
      <c r="HE104" s="134"/>
    </row>
    <row r="105" spans="1:213" ht="57" x14ac:dyDescent="0.2">
      <c r="A105" s="275"/>
      <c r="B105" s="278"/>
      <c r="C105" s="281"/>
      <c r="D105" s="281"/>
      <c r="E105" s="278"/>
      <c r="F105" s="289"/>
      <c r="G105" s="289"/>
      <c r="H105" s="290"/>
      <c r="I105" s="278"/>
      <c r="J105" s="282"/>
      <c r="K105" s="260"/>
      <c r="L105" s="263"/>
      <c r="M105" s="266"/>
      <c r="N105" s="260"/>
      <c r="O105" s="269"/>
      <c r="P105" s="269"/>
      <c r="Q105" s="272"/>
      <c r="R105" s="173"/>
      <c r="S105" s="174"/>
      <c r="T105" s="203">
        <f>VLOOKUP(U105,FORMULAS!$A$15:$B$18,2,0)</f>
        <v>0</v>
      </c>
      <c r="U105" s="54" t="s">
        <v>157</v>
      </c>
      <c r="V105" s="55">
        <f>+IF(U105='Tabla Valoración controles'!$D$4,'Tabla Valoración controles'!$F$4,IF('208-PLA-Ft-78 Mapa Gestión'!U105='Tabla Valoración controles'!$D$5,'Tabla Valoración controles'!$F$5,IF(U105=FORMULAS!$A$10,0,'Tabla Valoración controles'!$F$6)))</f>
        <v>0</v>
      </c>
      <c r="W105" s="54"/>
      <c r="X105" s="56">
        <f>+IF(W105='Tabla Valoración controles'!$D$7,'Tabla Valoración controles'!$F$7,IF(U105=FORMULAS!$A$10,0,'Tabla Valoración controles'!$F$8))</f>
        <v>0</v>
      </c>
      <c r="Y105" s="54"/>
      <c r="Z105" s="55">
        <f>+IF(Y105='Tabla Valoración controles'!$D$9,'Tabla Valoración controles'!$F$9,IF(U105=FORMULAS!$A$10,0,'Tabla Valoración controles'!$F$10))</f>
        <v>0</v>
      </c>
      <c r="AA105" s="54"/>
      <c r="AB105" s="55">
        <f>+IF(AA105='Tabla Valoración controles'!$D$9,'Tabla Valoración controles'!$F$9,IF(W105=FORMULAS!$A$10,0,'Tabla Valoración controles'!$F$10))</f>
        <v>0</v>
      </c>
      <c r="AC105" s="54"/>
      <c r="AD105" s="55">
        <f>+IF(AC105='Tabla Valoración controles'!$D$13,'Tabla Valoración controles'!$F$13,'Tabla Valoración controles'!$F$14)</f>
        <v>0</v>
      </c>
      <c r="AE105" s="99">
        <f t="shared" si="52"/>
        <v>0</v>
      </c>
      <c r="AF105" s="99">
        <f t="shared" si="81"/>
        <v>0</v>
      </c>
      <c r="AG105" s="99">
        <f t="shared" si="71"/>
        <v>0.1152</v>
      </c>
      <c r="AH105" s="54"/>
      <c r="AI105" s="50">
        <f>+IF(AH105=CONTROLES!$C$50,CONTROLES!$D$50,CONTROLES!$D$51)</f>
        <v>0</v>
      </c>
      <c r="AJ105" s="182"/>
      <c r="AK105" s="182">
        <f>+IF(AJ105=CONTROLES!$C$52,CONTROLES!$D$52,CONTROLES!$D$53)</f>
        <v>0</v>
      </c>
      <c r="AL105" s="182"/>
      <c r="AM105" s="182">
        <f>+IF(AL105=CONTROLES!$C$54,CONTROLES!$D$54,CONTROLES!$D$55)</f>
        <v>0</v>
      </c>
      <c r="AN105" s="183" t="str">
        <f t="shared" si="54"/>
        <v>Tipo Control</v>
      </c>
      <c r="AO105" s="183" t="str">
        <f>+IF(AN105=CONTROLES!$F$54,CONTROLES!$G$54,CONTROLES!$G$55)</f>
        <v>Detectar</v>
      </c>
      <c r="AP105" s="182">
        <f>+IF(AO105=CONTROLES!$C$56,CONTROLES!$D$56,IF(AO105=CONTROLES!$C$57,CONTROLES!$D$57,CONTROLES!$D$58))</f>
        <v>10</v>
      </c>
      <c r="AQ105" s="182"/>
      <c r="AR105" s="182">
        <f>+IF(AQ105=CONTROLES!$C$59,CONTROLES!$D$59,CONTROLES!$D$60)</f>
        <v>0</v>
      </c>
      <c r="AS105" s="182"/>
      <c r="AT105" s="182">
        <f>+IF(AS105=CONTROLES!$C$61,CONTROLES!$D$61,CONTROLES!$D$62)</f>
        <v>0</v>
      </c>
      <c r="AU105" s="182"/>
      <c r="AV105" s="50">
        <f>+IF(AU105=CONTROLES!$C$63,CONTROLES!$D$63,IF(AU105=CONTROLES!$C$64,CONTROLES!$D$64,CONTROLES!$D$65))</f>
        <v>0</v>
      </c>
      <c r="AW105" s="50">
        <f t="shared" si="53"/>
        <v>10</v>
      </c>
      <c r="AX105" s="50" t="str">
        <f t="shared" si="55"/>
        <v>Débil</v>
      </c>
      <c r="AY105" s="254"/>
      <c r="AZ105" s="254"/>
      <c r="BA105" s="254"/>
      <c r="BB105" s="254"/>
      <c r="BC105" s="255"/>
      <c r="BD105" s="292"/>
      <c r="BE105" s="247"/>
      <c r="BF105" s="134"/>
      <c r="BG105" s="134"/>
      <c r="BH105" s="189"/>
      <c r="BI105" s="134"/>
      <c r="BJ105" s="134"/>
      <c r="BK105" s="134"/>
      <c r="BL105" s="134"/>
      <c r="BM105" s="190" t="s">
        <v>234</v>
      </c>
      <c r="BN105" s="244"/>
      <c r="BO105" s="131"/>
      <c r="BP105" s="137"/>
      <c r="BQ105" s="137"/>
      <c r="BR105" s="137"/>
      <c r="BS105" s="135"/>
      <c r="BT105" s="135"/>
      <c r="BU105" s="135"/>
      <c r="BV105" s="135"/>
      <c r="BW105" s="135"/>
      <c r="BX105" s="131"/>
      <c r="BY105" s="137"/>
      <c r="BZ105" s="137"/>
      <c r="CA105" s="137"/>
      <c r="CB105" s="135"/>
      <c r="CC105" s="135"/>
      <c r="CD105" s="135"/>
      <c r="CE105" s="135"/>
      <c r="CF105" s="135"/>
      <c r="CG105" s="131"/>
      <c r="CH105" s="137"/>
      <c r="CI105" s="137"/>
      <c r="CJ105" s="137"/>
      <c r="CK105" s="135"/>
      <c r="CL105" s="135"/>
      <c r="CM105" s="135"/>
      <c r="CN105" s="135"/>
      <c r="CO105" s="135"/>
      <c r="CP105" s="131"/>
      <c r="CQ105" s="137"/>
      <c r="CR105" s="137"/>
      <c r="CS105" s="137"/>
      <c r="CT105" s="135"/>
      <c r="CU105" s="135"/>
      <c r="CV105" s="135"/>
      <c r="CW105" s="135"/>
      <c r="CX105" s="135"/>
      <c r="CY105" s="131"/>
      <c r="CZ105" s="137"/>
      <c r="DA105" s="137"/>
      <c r="DB105" s="137"/>
      <c r="DC105" s="135"/>
      <c r="DD105" s="135"/>
      <c r="DE105" s="135"/>
      <c r="DF105" s="135"/>
      <c r="DG105" s="135"/>
      <c r="DH105" s="131"/>
      <c r="DI105" s="137"/>
      <c r="DJ105" s="137"/>
      <c r="DK105" s="137"/>
      <c r="DL105" s="135"/>
      <c r="DM105" s="135"/>
      <c r="DN105" s="135"/>
      <c r="DO105" s="135"/>
      <c r="DP105" s="135"/>
      <c r="DQ105" s="131"/>
      <c r="DR105" s="137"/>
      <c r="DS105" s="137"/>
      <c r="DT105" s="137"/>
      <c r="DU105" s="135"/>
      <c r="DV105" s="135"/>
      <c r="DW105" s="135"/>
      <c r="DX105" s="135"/>
      <c r="DY105" s="135"/>
      <c r="DZ105" s="131"/>
      <c r="EA105" s="137"/>
      <c r="EB105" s="137"/>
      <c r="EC105" s="137"/>
      <c r="ED105" s="135"/>
      <c r="EE105" s="135"/>
      <c r="EF105" s="135"/>
      <c r="EG105" s="135"/>
      <c r="EH105" s="135"/>
      <c r="EI105" s="131"/>
      <c r="EJ105" s="137"/>
      <c r="EK105" s="137"/>
      <c r="EL105" s="137"/>
      <c r="EM105" s="135"/>
      <c r="EN105" s="135"/>
      <c r="EO105" s="135"/>
      <c r="EP105" s="135"/>
      <c r="EQ105" s="135"/>
      <c r="ER105" s="131"/>
      <c r="ES105" s="137"/>
      <c r="ET105" s="137"/>
      <c r="EU105" s="137"/>
      <c r="EV105" s="135"/>
      <c r="EW105" s="135"/>
      <c r="EX105" s="135"/>
      <c r="EY105" s="135"/>
      <c r="EZ105" s="135"/>
      <c r="FA105" s="131"/>
      <c r="FB105" s="137"/>
      <c r="FC105" s="137"/>
      <c r="FD105" s="137"/>
      <c r="FE105" s="135"/>
      <c r="FF105" s="135"/>
      <c r="FG105" s="135"/>
      <c r="FH105" s="135"/>
      <c r="FI105" s="135"/>
      <c r="FJ105" s="131"/>
      <c r="FK105" s="137"/>
      <c r="FL105" s="137"/>
      <c r="FM105" s="137"/>
      <c r="FN105" s="135"/>
      <c r="FO105" s="135"/>
      <c r="FP105" s="135"/>
      <c r="FQ105" s="135"/>
      <c r="FR105" s="135"/>
      <c r="FS105" s="135"/>
      <c r="FT105" s="131"/>
      <c r="FU105" s="134"/>
      <c r="FV105" s="134"/>
      <c r="FW105" s="134"/>
      <c r="FX105" s="135"/>
      <c r="FY105" s="134"/>
      <c r="FZ105" s="135"/>
      <c r="GA105" s="135"/>
      <c r="GB105" s="134"/>
      <c r="GC105" s="134"/>
      <c r="GD105" s="134"/>
      <c r="GE105" s="134"/>
      <c r="GF105" s="134"/>
      <c r="GG105" s="131"/>
      <c r="GH105" s="134"/>
      <c r="GI105" s="134"/>
      <c r="GJ105" s="134"/>
      <c r="GK105" s="135"/>
      <c r="GL105" s="134"/>
      <c r="GM105" s="135"/>
      <c r="GN105" s="135"/>
      <c r="GO105" s="134"/>
      <c r="GP105" s="134"/>
      <c r="GQ105" s="134"/>
      <c r="GR105" s="134"/>
      <c r="GS105" s="134"/>
      <c r="GT105" s="131"/>
      <c r="GU105" s="134"/>
      <c r="GV105" s="134"/>
      <c r="GW105" s="134"/>
      <c r="GX105" s="135"/>
      <c r="GY105" s="134"/>
      <c r="GZ105" s="135"/>
      <c r="HA105" s="135"/>
      <c r="HB105" s="134"/>
      <c r="HC105" s="134"/>
      <c r="HD105" s="134"/>
      <c r="HE105" s="134"/>
    </row>
    <row r="106" spans="1:213" ht="117.75" customHeight="1" x14ac:dyDescent="0.2">
      <c r="A106" s="273">
        <v>17</v>
      </c>
      <c r="B106" s="276" t="s">
        <v>177</v>
      </c>
      <c r="C106" s="279" t="str">
        <f>VLOOKUP(B106,FORMULAS!$A$30:$B$52,2,0)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6" s="279" t="str">
        <f>VLOOKUP(B106,FORMULAS!$A$30:$C$46,3,0)</f>
        <v>Subdirector Financiero</v>
      </c>
      <c r="E106" s="276" t="s">
        <v>113</v>
      </c>
      <c r="F106" s="291" t="s">
        <v>421</v>
      </c>
      <c r="G106" s="289" t="s">
        <v>422</v>
      </c>
      <c r="H106" s="290" t="s">
        <v>770</v>
      </c>
      <c r="I106" s="276" t="s">
        <v>259</v>
      </c>
      <c r="J106" s="282">
        <v>400</v>
      </c>
      <c r="K106" s="258" t="str">
        <f>+IF(L106=FORMULAS!$N$2,FORMULAS!$O$2,IF('208-PLA-Ft-78 Mapa Gestión'!L106:L111=FORMULAS!$N$3,FORMULAS!$O$3,IF('208-PLA-Ft-78 Mapa Gestión'!L106:L111=FORMULAS!$N$4,FORMULAS!$O$4,IF('208-PLA-Ft-78 Mapa Gestión'!L106:L111=FORMULAS!$N$5,FORMULAS!$O$5,IF('208-PLA-Ft-78 Mapa Gestión'!L106:L111=FORMULAS!$N$6,FORMULAS!$O$6)))))</f>
        <v>Media</v>
      </c>
      <c r="L106" s="261">
        <f>+IF(J106&lt;=FORMULAS!$M$2,FORMULAS!$N$2,IF('208-PLA-Ft-78 Mapa Gestión'!J106&lt;=FORMULAS!$M$3,FORMULAS!$N$3,IF('208-PLA-Ft-78 Mapa Gestión'!J106&lt;=FORMULAS!$M$4,FORMULAS!$N$4,IF('208-PLA-Ft-78 Mapa Gestión'!J106&lt;=FORMULAS!$M$5,FORMULAS!$N$5,FORMULAS!$N$6))))</f>
        <v>0.6</v>
      </c>
      <c r="M106" s="264" t="s">
        <v>91</v>
      </c>
      <c r="N106" s="258" t="str">
        <f>+IF(M106=FORMULAS!$H$2,FORMULAS!$I$2,IF('208-PLA-Ft-78 Mapa Gestión'!M106:M111=FORMULAS!$H$3,FORMULAS!$I$3,IF('208-PLA-Ft-78 Mapa Gestión'!M106:M111=FORMULAS!$H$4,FORMULAS!$I$4,IF('208-PLA-Ft-78 Mapa Gestión'!M106:M111=FORMULAS!$H$5,FORMULAS!$I$5,IF('208-PLA-Ft-78 Mapa Gestión'!M106:M111=FORMULAS!$H$6,FORMULAS!$I$6,IF('208-PLA-Ft-78 Mapa Gestión'!M106:M111=FORMULAS!$H$7,FORMULAS!$I$7,IF('208-PLA-Ft-78 Mapa Gestión'!M106:M111=FORMULAS!$H$8,FORMULAS!$I$8,IF('208-PLA-Ft-78 Mapa Gestión'!M106:M111=FORMULAS!$H$9,FORMULAS!$I$9,IF('208-PLA-Ft-78 Mapa Gestión'!M106:M111=FORMULAS!$H$10,FORMULAS!$I$10,IF('208-PLA-Ft-78 Mapa Gestión'!M106:M111=FORMULAS!$H$11,FORMULAS!$I$11))))))))))</f>
        <v>Moderado</v>
      </c>
      <c r="O106" s="267">
        <f>VLOOKUP(N106,FORMULAS!$I$1:$J$6,2,0)</f>
        <v>0.6</v>
      </c>
      <c r="P106" s="267" t="str">
        <f t="shared" ref="P106" si="82">CONCATENATE(N106,K106)</f>
        <v>ModeradoMedia</v>
      </c>
      <c r="Q106" s="270" t="str">
        <f>VLOOKUP(P106,FORMULAS!$K$17:$L$42,2,0)</f>
        <v>Moderado</v>
      </c>
      <c r="R106" s="178">
        <v>1</v>
      </c>
      <c r="S106" s="174" t="s">
        <v>503</v>
      </c>
      <c r="T106" s="203" t="str">
        <f>VLOOKUP(U106,FORMULAS!$A$15:$B$18,2,0)</f>
        <v>Probabilidad</v>
      </c>
      <c r="U106" s="54" t="s">
        <v>13</v>
      </c>
      <c r="V106" s="55">
        <f>+IF(U106='Tabla Valoración controles'!$D$4,'Tabla Valoración controles'!$F$4,IF('208-PLA-Ft-78 Mapa Gestión'!U106='Tabla Valoración controles'!$D$5,'Tabla Valoración controles'!$F$5,IF(U106=FORMULAS!$A$10,0,'Tabla Valoración controles'!$F$6)))</f>
        <v>0.25</v>
      </c>
      <c r="W106" s="54" t="s">
        <v>8</v>
      </c>
      <c r="X106" s="56">
        <f>+IF(W106='Tabla Valoración controles'!$D$7,'Tabla Valoración controles'!$F$7,IF(U106=FORMULAS!$A$10,0,'Tabla Valoración controles'!$F$8))</f>
        <v>0.15</v>
      </c>
      <c r="Y106" s="54" t="s">
        <v>18</v>
      </c>
      <c r="Z106" s="55">
        <f>+IF(Y106='Tabla Valoración controles'!$D$9,'Tabla Valoración controles'!$F$9,IF(U106=FORMULAS!$A$10,0,'Tabla Valoración controles'!$F$10))</f>
        <v>0</v>
      </c>
      <c r="AA106" s="54" t="s">
        <v>22</v>
      </c>
      <c r="AB106" s="55">
        <f>+IF(AA106='Tabla Valoración controles'!$D$9,'Tabla Valoración controles'!$F$9,IF(W106=FORMULAS!$A$10,0,'Tabla Valoración controles'!$F$10))</f>
        <v>0</v>
      </c>
      <c r="AC106" s="54" t="s">
        <v>100</v>
      </c>
      <c r="AD106" s="55">
        <f>+IF(AC106='Tabla Valoración controles'!$D$13,'Tabla Valoración controles'!$F$13,'Tabla Valoración controles'!$F$14)</f>
        <v>0</v>
      </c>
      <c r="AE106" s="99">
        <f t="shared" si="52"/>
        <v>0.4</v>
      </c>
      <c r="AF106" s="99">
        <f>+IF(T106=FORMULAS!$A$8,'208-PLA-Ft-78 Mapa Gestión'!AE106*'208-PLA-Ft-78 Mapa Gestión'!L106:L111,'208-PLA-Ft-78 Mapa Gestión'!AE106*'208-PLA-Ft-78 Mapa Gestión'!O106:O111)</f>
        <v>0.24</v>
      </c>
      <c r="AG106" s="99">
        <f>+IF(T106=FORMULAS!$A$8,'208-PLA-Ft-78 Mapa Gestión'!L106:L111-'208-PLA-Ft-78 Mapa Gestión'!AF106,0)</f>
        <v>0.36</v>
      </c>
      <c r="AH106" s="54" t="s">
        <v>349</v>
      </c>
      <c r="AI106" s="50">
        <f>+IF(AH106=CONTROLES!$C$50,CONTROLES!$D$50,CONTROLES!$D$51)</f>
        <v>15</v>
      </c>
      <c r="AJ106" s="182" t="s">
        <v>355</v>
      </c>
      <c r="AK106" s="182">
        <f>+IF(AJ106=CONTROLES!$C$52,CONTROLES!$D$52,CONTROLES!$D$53)</f>
        <v>15</v>
      </c>
      <c r="AL106" s="182" t="s">
        <v>358</v>
      </c>
      <c r="AM106" s="182">
        <f>+IF(AL106=CONTROLES!$C$54,CONTROLES!$D$54,CONTROLES!$D$55)</f>
        <v>15</v>
      </c>
      <c r="AN106" s="183" t="str">
        <f t="shared" si="54"/>
        <v>Preventivo</v>
      </c>
      <c r="AO106" s="183" t="str">
        <f>+IF(AN106=CONTROLES!$F$54,CONTROLES!$G$54,CONTROLES!$G$55)</f>
        <v>Prevenir</v>
      </c>
      <c r="AP106" s="182">
        <f>+IF(AO106=CONTROLES!$C$56,CONTROLES!$D$56,IF(AO106=CONTROLES!$C$57,CONTROLES!$D$57,CONTROLES!$D$58))</f>
        <v>15</v>
      </c>
      <c r="AQ106" s="182" t="s">
        <v>365</v>
      </c>
      <c r="AR106" s="182">
        <f>+IF(AQ106=CONTROLES!$C$59,CONTROLES!$D$59,CONTROLES!$D$60)</f>
        <v>15</v>
      </c>
      <c r="AS106" s="182" t="s">
        <v>368</v>
      </c>
      <c r="AT106" s="182">
        <f>+IF(AS106=CONTROLES!$C$61,CONTROLES!$D$61,CONTROLES!$D$62)</f>
        <v>15</v>
      </c>
      <c r="AU106" s="182" t="s">
        <v>371</v>
      </c>
      <c r="AV106" s="50">
        <f>+IF(AU106=CONTROLES!$C$63,CONTROLES!$D$63,IF(AU106=CONTROLES!$C$64,CONTROLES!$D$64,CONTROLES!$D$65))</f>
        <v>10</v>
      </c>
      <c r="AW106" s="50">
        <f t="shared" si="53"/>
        <v>100</v>
      </c>
      <c r="AX106" s="50" t="str">
        <f t="shared" si="55"/>
        <v>Fuerte</v>
      </c>
      <c r="AY106" s="253">
        <f>+AG111</f>
        <v>0.36</v>
      </c>
      <c r="AZ106" s="253" t="str">
        <f>+IF(AY106&lt;=FORMULAS!$N$2,FORMULAS!$O$2,IF(AY106&lt;=FORMULAS!$N$3,FORMULAS!$O$3,IF(AY106&lt;=FORMULAS!$N$4,FORMULAS!$O$4,IF(AY106&lt;=FORMULAS!$N$5,FORMULAS!$O$5,FORMULAS!O102))))</f>
        <v>Baja</v>
      </c>
      <c r="BA106" s="253" t="str">
        <f>+IF(T106=FORMULAS!$A$9,AG111,'208-PLA-Ft-78 Mapa Gestión'!N106:N111)</f>
        <v>Moderado</v>
      </c>
      <c r="BB106" s="253">
        <f>+IF(T106=FORMULAS!B105,'208-PLA-Ft-78 Mapa Gestión'!AG111,'208-PLA-Ft-78 Mapa Gestión'!O106:O111)</f>
        <v>0.6</v>
      </c>
      <c r="BC106" s="255" t="str">
        <f t="shared" ref="BC106" si="83">CONCATENATE(BA106,AZ106)</f>
        <v>ModeradoBaja</v>
      </c>
      <c r="BD106" s="256" t="str">
        <f>VLOOKUP(BC106,FORMULAS!$K$17:$L$42,2,0)</f>
        <v>Moderado</v>
      </c>
      <c r="BE106" s="245" t="s">
        <v>163</v>
      </c>
      <c r="BF106" s="174" t="s">
        <v>567</v>
      </c>
      <c r="BG106" s="137" t="s">
        <v>568</v>
      </c>
      <c r="BH106" s="189" t="s">
        <v>320</v>
      </c>
      <c r="BI106" s="192">
        <v>44927</v>
      </c>
      <c r="BJ106" s="192">
        <v>45290</v>
      </c>
      <c r="BK106" s="137" t="s">
        <v>654</v>
      </c>
      <c r="BL106" s="137" t="s">
        <v>655</v>
      </c>
      <c r="BM106" s="190" t="s">
        <v>236</v>
      </c>
      <c r="BN106" s="244" t="s">
        <v>645</v>
      </c>
      <c r="BO106" s="131"/>
      <c r="BP106" s="135"/>
      <c r="BQ106" s="135"/>
      <c r="BR106" s="135"/>
      <c r="BS106" s="135"/>
      <c r="BT106" s="135"/>
      <c r="BU106" s="135"/>
      <c r="BV106" s="135"/>
      <c r="BW106" s="135"/>
      <c r="BX106" s="131"/>
      <c r="BY106" s="135"/>
      <c r="BZ106" s="135"/>
      <c r="CA106" s="135"/>
      <c r="CB106" s="135"/>
      <c r="CC106" s="135"/>
      <c r="CD106" s="135"/>
      <c r="CE106" s="135"/>
      <c r="CF106" s="135"/>
      <c r="CG106" s="131"/>
      <c r="CH106" s="135"/>
      <c r="CI106" s="135"/>
      <c r="CJ106" s="135"/>
      <c r="CK106" s="135"/>
      <c r="CL106" s="135"/>
      <c r="CM106" s="135"/>
      <c r="CN106" s="135"/>
      <c r="CO106" s="135"/>
      <c r="CP106" s="131"/>
      <c r="CQ106" s="135"/>
      <c r="CR106" s="135"/>
      <c r="CS106" s="135"/>
      <c r="CT106" s="135"/>
      <c r="CU106" s="135"/>
      <c r="CV106" s="135"/>
      <c r="CW106" s="135"/>
      <c r="CX106" s="135"/>
      <c r="CY106" s="131"/>
      <c r="CZ106" s="135"/>
      <c r="DA106" s="135"/>
      <c r="DB106" s="135"/>
      <c r="DC106" s="135"/>
      <c r="DD106" s="135"/>
      <c r="DE106" s="135"/>
      <c r="DF106" s="135"/>
      <c r="DG106" s="135"/>
      <c r="DH106" s="131"/>
      <c r="DI106" s="135"/>
      <c r="DJ106" s="135"/>
      <c r="DK106" s="135"/>
      <c r="DL106" s="135"/>
      <c r="DM106" s="135"/>
      <c r="DN106" s="135"/>
      <c r="DO106" s="135"/>
      <c r="DP106" s="135"/>
      <c r="DQ106" s="131"/>
      <c r="DR106" s="135"/>
      <c r="DS106" s="135"/>
      <c r="DT106" s="135"/>
      <c r="DU106" s="135"/>
      <c r="DV106" s="135"/>
      <c r="DW106" s="135"/>
      <c r="DX106" s="135"/>
      <c r="DY106" s="135"/>
      <c r="DZ106" s="131"/>
      <c r="EA106" s="135"/>
      <c r="EB106" s="135"/>
      <c r="EC106" s="135"/>
      <c r="ED106" s="135"/>
      <c r="EE106" s="135"/>
      <c r="EF106" s="135"/>
      <c r="EG106" s="135"/>
      <c r="EH106" s="135"/>
      <c r="EI106" s="131"/>
      <c r="EJ106" s="135"/>
      <c r="EK106" s="135"/>
      <c r="EL106" s="135"/>
      <c r="EM106" s="135"/>
      <c r="EN106" s="135"/>
      <c r="EO106" s="135"/>
      <c r="EP106" s="135"/>
      <c r="EQ106" s="135"/>
      <c r="ER106" s="131"/>
      <c r="ES106" s="135"/>
      <c r="ET106" s="135"/>
      <c r="EU106" s="135"/>
      <c r="EV106" s="135"/>
      <c r="EW106" s="135"/>
      <c r="EX106" s="135"/>
      <c r="EY106" s="135"/>
      <c r="EZ106" s="135"/>
      <c r="FA106" s="131"/>
      <c r="FB106" s="135"/>
      <c r="FC106" s="135"/>
      <c r="FD106" s="135"/>
      <c r="FE106" s="135"/>
      <c r="FF106" s="135"/>
      <c r="FG106" s="135"/>
      <c r="FH106" s="135"/>
      <c r="FI106" s="135"/>
      <c r="FJ106" s="131"/>
      <c r="FK106" s="135"/>
      <c r="FL106" s="135"/>
      <c r="FM106" s="135"/>
      <c r="FN106" s="135"/>
      <c r="FO106" s="135"/>
      <c r="FP106" s="135"/>
      <c r="FQ106" s="135"/>
      <c r="FR106" s="135"/>
      <c r="FS106" s="135"/>
      <c r="FT106" s="131"/>
      <c r="FU106" s="134"/>
      <c r="FV106" s="134"/>
      <c r="FW106" s="134"/>
      <c r="FX106" s="135"/>
      <c r="FY106" s="134"/>
      <c r="FZ106" s="135"/>
      <c r="GA106" s="135"/>
      <c r="GB106" s="134"/>
      <c r="GC106" s="134"/>
      <c r="GD106" s="134"/>
      <c r="GE106" s="134"/>
      <c r="GF106" s="134"/>
      <c r="GG106" s="131"/>
      <c r="GH106" s="134"/>
      <c r="GI106" s="134"/>
      <c r="GJ106" s="134"/>
      <c r="GK106" s="135"/>
      <c r="GL106" s="134"/>
      <c r="GM106" s="135"/>
      <c r="GN106" s="135"/>
      <c r="GO106" s="134"/>
      <c r="GP106" s="134"/>
      <c r="GQ106" s="134"/>
      <c r="GR106" s="134"/>
      <c r="GS106" s="134"/>
      <c r="GT106" s="131"/>
      <c r="GU106" s="134"/>
      <c r="GV106" s="134"/>
      <c r="GW106" s="134"/>
      <c r="GX106" s="135"/>
      <c r="GY106" s="134"/>
      <c r="GZ106" s="135"/>
      <c r="HA106" s="135"/>
      <c r="HB106" s="134"/>
      <c r="HC106" s="134"/>
      <c r="HD106" s="134"/>
      <c r="HE106" s="134"/>
    </row>
    <row r="107" spans="1:213" ht="57" x14ac:dyDescent="0.2">
      <c r="A107" s="274"/>
      <c r="B107" s="277"/>
      <c r="C107" s="280"/>
      <c r="D107" s="280"/>
      <c r="E107" s="277"/>
      <c r="F107" s="291"/>
      <c r="G107" s="289"/>
      <c r="H107" s="290"/>
      <c r="I107" s="277"/>
      <c r="J107" s="282"/>
      <c r="K107" s="259"/>
      <c r="L107" s="262"/>
      <c r="M107" s="265"/>
      <c r="N107" s="259"/>
      <c r="O107" s="268"/>
      <c r="P107" s="268"/>
      <c r="Q107" s="271"/>
      <c r="R107" s="173"/>
      <c r="S107" s="174"/>
      <c r="T107" s="203">
        <f>VLOOKUP(U107,FORMULAS!$A$15:$B$18,2,0)</f>
        <v>0</v>
      </c>
      <c r="U107" s="54" t="s">
        <v>157</v>
      </c>
      <c r="V107" s="55">
        <f>+IF(U107='Tabla Valoración controles'!$D$4,'Tabla Valoración controles'!$F$4,IF('208-PLA-Ft-78 Mapa Gestión'!U107='Tabla Valoración controles'!$D$5,'Tabla Valoración controles'!$F$5,IF(U107=FORMULAS!$A$10,0,'Tabla Valoración controles'!$F$6)))</f>
        <v>0</v>
      </c>
      <c r="W107" s="54"/>
      <c r="X107" s="56">
        <f>+IF(W107='Tabla Valoración controles'!$D$7,'Tabla Valoración controles'!$F$7,IF(U107=FORMULAS!$A$10,0,'Tabla Valoración controles'!$F$8))</f>
        <v>0</v>
      </c>
      <c r="Y107" s="54"/>
      <c r="Z107" s="55">
        <f>+IF(Y107='Tabla Valoración controles'!$D$9,'Tabla Valoración controles'!$F$9,IF(U107=FORMULAS!$A$10,0,'Tabla Valoración controles'!$F$10))</f>
        <v>0</v>
      </c>
      <c r="AA107" s="54"/>
      <c r="AB107" s="55">
        <f>+IF(AA107='Tabla Valoración controles'!$D$9,'Tabla Valoración controles'!$F$9,IF(W107=FORMULAS!$A$10,0,'Tabla Valoración controles'!$F$10))</f>
        <v>0</v>
      </c>
      <c r="AC107" s="54"/>
      <c r="AD107" s="55">
        <f>+IF(AC107='Tabla Valoración controles'!$D$13,'Tabla Valoración controles'!$F$13,'Tabla Valoración controles'!$F$14)</f>
        <v>0</v>
      </c>
      <c r="AE107" s="99">
        <f t="shared" si="52"/>
        <v>0</v>
      </c>
      <c r="AF107" s="99">
        <f t="shared" ref="AF107" si="84">+AE107*AG106</f>
        <v>0</v>
      </c>
      <c r="AG107" s="99">
        <f t="shared" ref="AG107" si="85">+AG106-AF107</f>
        <v>0.36</v>
      </c>
      <c r="AH107" s="54"/>
      <c r="AI107" s="50">
        <f>+IF(AH107=CONTROLES!$C$50,CONTROLES!$D$50,CONTROLES!$D$51)</f>
        <v>0</v>
      </c>
      <c r="AJ107" s="182"/>
      <c r="AK107" s="182">
        <f>+IF(AJ107=CONTROLES!$C$52,CONTROLES!$D$52,CONTROLES!$D$53)</f>
        <v>0</v>
      </c>
      <c r="AL107" s="182"/>
      <c r="AM107" s="182">
        <f>+IF(AL107=CONTROLES!$C$54,CONTROLES!$D$54,CONTROLES!$D$55)</f>
        <v>0</v>
      </c>
      <c r="AN107" s="183" t="str">
        <f t="shared" si="54"/>
        <v>Tipo Control</v>
      </c>
      <c r="AO107" s="183" t="str">
        <f>+IF(AN107=CONTROLES!$F$54,CONTROLES!$G$54,CONTROLES!$G$55)</f>
        <v>Detectar</v>
      </c>
      <c r="AP107" s="182">
        <f>+IF(AO107=CONTROLES!$C$56,CONTROLES!$D$56,IF(AO107=CONTROLES!$C$57,CONTROLES!$D$57,CONTROLES!$D$58))</f>
        <v>10</v>
      </c>
      <c r="AQ107" s="182"/>
      <c r="AR107" s="182">
        <f>+IF(AQ107=CONTROLES!$C$59,CONTROLES!$D$59,CONTROLES!$D$60)</f>
        <v>0</v>
      </c>
      <c r="AS107" s="182"/>
      <c r="AT107" s="182">
        <f>+IF(AS107=CONTROLES!$C$61,CONTROLES!$D$61,CONTROLES!$D$62)</f>
        <v>0</v>
      </c>
      <c r="AU107" s="182"/>
      <c r="AV107" s="50">
        <f>+IF(AU107=CONTROLES!$C$63,CONTROLES!$D$63,IF(AU107=CONTROLES!$C$64,CONTROLES!$D$64,CONTROLES!$D$65))</f>
        <v>0</v>
      </c>
      <c r="AW107" s="50">
        <f t="shared" si="53"/>
        <v>10</v>
      </c>
      <c r="AX107" s="50" t="str">
        <f t="shared" si="55"/>
        <v>Débil</v>
      </c>
      <c r="AY107" s="254"/>
      <c r="AZ107" s="254"/>
      <c r="BA107" s="254"/>
      <c r="BB107" s="254"/>
      <c r="BC107" s="255"/>
      <c r="BD107" s="257"/>
      <c r="BE107" s="246"/>
      <c r="BF107" s="134"/>
      <c r="BG107" s="134"/>
      <c r="BH107" s="189"/>
      <c r="BI107" s="134"/>
      <c r="BJ107" s="134"/>
      <c r="BK107" s="134"/>
      <c r="BL107" s="134"/>
      <c r="BM107" s="190" t="s">
        <v>234</v>
      </c>
      <c r="BN107" s="244"/>
      <c r="BO107" s="131"/>
      <c r="BP107" s="135"/>
      <c r="BQ107" s="135"/>
      <c r="BR107" s="135"/>
      <c r="BS107" s="135"/>
      <c r="BT107" s="135"/>
      <c r="BU107" s="135"/>
      <c r="BV107" s="135"/>
      <c r="BW107" s="135"/>
      <c r="BX107" s="131"/>
      <c r="BY107" s="135"/>
      <c r="BZ107" s="135"/>
      <c r="CA107" s="135"/>
      <c r="CB107" s="135"/>
      <c r="CC107" s="135"/>
      <c r="CD107" s="135"/>
      <c r="CE107" s="135"/>
      <c r="CF107" s="135"/>
      <c r="CG107" s="131"/>
      <c r="CH107" s="135"/>
      <c r="CI107" s="135"/>
      <c r="CJ107" s="135"/>
      <c r="CK107" s="135"/>
      <c r="CL107" s="135"/>
      <c r="CM107" s="135"/>
      <c r="CN107" s="135"/>
      <c r="CO107" s="135"/>
      <c r="CP107" s="131"/>
      <c r="CQ107" s="135"/>
      <c r="CR107" s="135"/>
      <c r="CS107" s="135"/>
      <c r="CT107" s="135"/>
      <c r="CU107" s="135"/>
      <c r="CV107" s="135"/>
      <c r="CW107" s="135"/>
      <c r="CX107" s="135"/>
      <c r="CY107" s="131"/>
      <c r="CZ107" s="135"/>
      <c r="DA107" s="135"/>
      <c r="DB107" s="135"/>
      <c r="DC107" s="135"/>
      <c r="DD107" s="135"/>
      <c r="DE107" s="135"/>
      <c r="DF107" s="135"/>
      <c r="DG107" s="135"/>
      <c r="DH107" s="131"/>
      <c r="DI107" s="135"/>
      <c r="DJ107" s="135"/>
      <c r="DK107" s="135"/>
      <c r="DL107" s="135"/>
      <c r="DM107" s="135"/>
      <c r="DN107" s="135"/>
      <c r="DO107" s="135"/>
      <c r="DP107" s="135"/>
      <c r="DQ107" s="131"/>
      <c r="DR107" s="135"/>
      <c r="DS107" s="135"/>
      <c r="DT107" s="135"/>
      <c r="DU107" s="135"/>
      <c r="DV107" s="135"/>
      <c r="DW107" s="135"/>
      <c r="DX107" s="135"/>
      <c r="DY107" s="135"/>
      <c r="DZ107" s="131"/>
      <c r="EA107" s="135"/>
      <c r="EB107" s="135"/>
      <c r="EC107" s="135"/>
      <c r="ED107" s="135"/>
      <c r="EE107" s="135"/>
      <c r="EF107" s="135"/>
      <c r="EG107" s="135"/>
      <c r="EH107" s="135"/>
      <c r="EI107" s="131"/>
      <c r="EJ107" s="135"/>
      <c r="EK107" s="135"/>
      <c r="EL107" s="135"/>
      <c r="EM107" s="135"/>
      <c r="EN107" s="135"/>
      <c r="EO107" s="135"/>
      <c r="EP107" s="135"/>
      <c r="EQ107" s="135"/>
      <c r="ER107" s="131"/>
      <c r="ES107" s="135"/>
      <c r="ET107" s="135"/>
      <c r="EU107" s="135"/>
      <c r="EV107" s="135"/>
      <c r="EW107" s="135"/>
      <c r="EX107" s="135"/>
      <c r="EY107" s="135"/>
      <c r="EZ107" s="135"/>
      <c r="FA107" s="131"/>
      <c r="FB107" s="135"/>
      <c r="FC107" s="135"/>
      <c r="FD107" s="135"/>
      <c r="FE107" s="135"/>
      <c r="FF107" s="135"/>
      <c r="FG107" s="135"/>
      <c r="FH107" s="135"/>
      <c r="FI107" s="135"/>
      <c r="FJ107" s="131"/>
      <c r="FK107" s="135"/>
      <c r="FL107" s="135"/>
      <c r="FM107" s="135"/>
      <c r="FN107" s="135"/>
      <c r="FO107" s="135"/>
      <c r="FP107" s="135"/>
      <c r="FQ107" s="135"/>
      <c r="FR107" s="135"/>
      <c r="FS107" s="135"/>
      <c r="FT107" s="131"/>
      <c r="FU107" s="134"/>
      <c r="FV107" s="134"/>
      <c r="FW107" s="134"/>
      <c r="FX107" s="135"/>
      <c r="FY107" s="134"/>
      <c r="FZ107" s="135"/>
      <c r="GA107" s="135"/>
      <c r="GB107" s="134"/>
      <c r="GC107" s="134"/>
      <c r="GD107" s="134"/>
      <c r="GE107" s="134"/>
      <c r="GF107" s="134"/>
      <c r="GG107" s="131"/>
      <c r="GH107" s="134"/>
      <c r="GI107" s="134"/>
      <c r="GJ107" s="134"/>
      <c r="GK107" s="135"/>
      <c r="GL107" s="134"/>
      <c r="GM107" s="135"/>
      <c r="GN107" s="135"/>
      <c r="GO107" s="134"/>
      <c r="GP107" s="134"/>
      <c r="GQ107" s="134"/>
      <c r="GR107" s="134"/>
      <c r="GS107" s="134"/>
      <c r="GT107" s="131"/>
      <c r="GU107" s="134"/>
      <c r="GV107" s="134"/>
      <c r="GW107" s="134"/>
      <c r="GX107" s="135"/>
      <c r="GY107" s="134"/>
      <c r="GZ107" s="135"/>
      <c r="HA107" s="135"/>
      <c r="HB107" s="134"/>
      <c r="HC107" s="134"/>
      <c r="HD107" s="134"/>
      <c r="HE107" s="134"/>
    </row>
    <row r="108" spans="1:213" ht="57" x14ac:dyDescent="0.2">
      <c r="A108" s="274"/>
      <c r="B108" s="277"/>
      <c r="C108" s="280"/>
      <c r="D108" s="280"/>
      <c r="E108" s="277"/>
      <c r="F108" s="291"/>
      <c r="G108" s="289"/>
      <c r="H108" s="290"/>
      <c r="I108" s="277"/>
      <c r="J108" s="282"/>
      <c r="K108" s="259"/>
      <c r="L108" s="262"/>
      <c r="M108" s="265"/>
      <c r="N108" s="259"/>
      <c r="O108" s="268"/>
      <c r="P108" s="268"/>
      <c r="Q108" s="271"/>
      <c r="R108" s="173"/>
      <c r="S108" s="174"/>
      <c r="T108" s="203">
        <f>VLOOKUP(U108,FORMULAS!$A$15:$B$18,2,0)</f>
        <v>0</v>
      </c>
      <c r="U108" s="54" t="s">
        <v>157</v>
      </c>
      <c r="V108" s="55">
        <f>+IF(U108='Tabla Valoración controles'!$D$4,'Tabla Valoración controles'!$F$4,IF('208-PLA-Ft-78 Mapa Gestión'!U108='Tabla Valoración controles'!$D$5,'Tabla Valoración controles'!$F$5,IF(U108=FORMULAS!$A$10,0,'Tabla Valoración controles'!$F$6)))</f>
        <v>0</v>
      </c>
      <c r="W108" s="54"/>
      <c r="X108" s="56">
        <f>+IF(W108='Tabla Valoración controles'!$D$7,'Tabla Valoración controles'!$F$7,IF(U108=FORMULAS!$A$10,0,'Tabla Valoración controles'!$F$8))</f>
        <v>0</v>
      </c>
      <c r="Y108" s="54"/>
      <c r="Z108" s="55">
        <f>+IF(Y108='Tabla Valoración controles'!$D$9,'Tabla Valoración controles'!$F$9,IF(U108=FORMULAS!$A$10,0,'Tabla Valoración controles'!$F$10))</f>
        <v>0</v>
      </c>
      <c r="AA108" s="54"/>
      <c r="AB108" s="55">
        <f>+IF(AA108='Tabla Valoración controles'!$D$9,'Tabla Valoración controles'!$F$9,IF(W108=FORMULAS!$A$10,0,'Tabla Valoración controles'!$F$10))</f>
        <v>0</v>
      </c>
      <c r="AC108" s="54"/>
      <c r="AD108" s="55">
        <f>+IF(AC108='Tabla Valoración controles'!$D$13,'Tabla Valoración controles'!$F$13,'Tabla Valoración controles'!$F$14)</f>
        <v>0</v>
      </c>
      <c r="AE108" s="99">
        <f t="shared" si="52"/>
        <v>0</v>
      </c>
      <c r="AF108" s="99">
        <f t="shared" ref="AF108:AF111" si="86">+AF107*AE108</f>
        <v>0</v>
      </c>
      <c r="AG108" s="99">
        <f t="shared" si="71"/>
        <v>0.36</v>
      </c>
      <c r="AH108" s="54"/>
      <c r="AI108" s="50">
        <f>+IF(AH108=CONTROLES!$C$50,CONTROLES!$D$50,CONTROLES!$D$51)</f>
        <v>0</v>
      </c>
      <c r="AJ108" s="182"/>
      <c r="AK108" s="182">
        <f>+IF(AJ108=CONTROLES!$C$52,CONTROLES!$D$52,CONTROLES!$D$53)</f>
        <v>0</v>
      </c>
      <c r="AL108" s="182"/>
      <c r="AM108" s="182">
        <f>+IF(AL108=CONTROLES!$C$54,CONTROLES!$D$54,CONTROLES!$D$55)</f>
        <v>0</v>
      </c>
      <c r="AN108" s="183" t="str">
        <f t="shared" si="54"/>
        <v>Tipo Control</v>
      </c>
      <c r="AO108" s="183" t="str">
        <f>+IF(AN108=CONTROLES!$F$54,CONTROLES!$G$54,CONTROLES!$G$55)</f>
        <v>Detectar</v>
      </c>
      <c r="AP108" s="182">
        <f>+IF(AO108=CONTROLES!$C$56,CONTROLES!$D$56,IF(AO108=CONTROLES!$C$57,CONTROLES!$D$57,CONTROLES!$D$58))</f>
        <v>10</v>
      </c>
      <c r="AQ108" s="182"/>
      <c r="AR108" s="182">
        <f>+IF(AQ108=CONTROLES!$C$59,CONTROLES!$D$59,CONTROLES!$D$60)</f>
        <v>0</v>
      </c>
      <c r="AS108" s="182"/>
      <c r="AT108" s="182">
        <f>+IF(AS108=CONTROLES!$C$61,CONTROLES!$D$61,CONTROLES!$D$62)</f>
        <v>0</v>
      </c>
      <c r="AU108" s="182"/>
      <c r="AV108" s="50">
        <f>+IF(AU108=CONTROLES!$C$63,CONTROLES!$D$63,IF(AU108=CONTROLES!$C$64,CONTROLES!$D$64,CONTROLES!$D$65))</f>
        <v>0</v>
      </c>
      <c r="AW108" s="50">
        <f t="shared" si="53"/>
        <v>10</v>
      </c>
      <c r="AX108" s="50" t="str">
        <f t="shared" si="55"/>
        <v>Débil</v>
      </c>
      <c r="AY108" s="254"/>
      <c r="AZ108" s="254"/>
      <c r="BA108" s="254"/>
      <c r="BB108" s="254"/>
      <c r="BC108" s="255"/>
      <c r="BD108" s="257"/>
      <c r="BE108" s="246"/>
      <c r="BF108" s="134"/>
      <c r="BG108" s="134"/>
      <c r="BH108" s="189"/>
      <c r="BI108" s="134"/>
      <c r="BJ108" s="134"/>
      <c r="BK108" s="134"/>
      <c r="BL108" s="134"/>
      <c r="BM108" s="190" t="s">
        <v>234</v>
      </c>
      <c r="BN108" s="244"/>
      <c r="BO108" s="131"/>
      <c r="BP108" s="135"/>
      <c r="BQ108" s="135"/>
      <c r="BR108" s="135"/>
      <c r="BS108" s="135"/>
      <c r="BT108" s="135"/>
      <c r="BU108" s="135"/>
      <c r="BV108" s="135"/>
      <c r="BW108" s="135"/>
      <c r="BX108" s="131"/>
      <c r="BY108" s="135"/>
      <c r="BZ108" s="135"/>
      <c r="CA108" s="135"/>
      <c r="CB108" s="135"/>
      <c r="CC108" s="135"/>
      <c r="CD108" s="135"/>
      <c r="CE108" s="135"/>
      <c r="CF108" s="135"/>
      <c r="CG108" s="131"/>
      <c r="CH108" s="135"/>
      <c r="CI108" s="135"/>
      <c r="CJ108" s="135"/>
      <c r="CK108" s="135"/>
      <c r="CL108" s="135"/>
      <c r="CM108" s="135"/>
      <c r="CN108" s="135"/>
      <c r="CO108" s="135"/>
      <c r="CP108" s="131"/>
      <c r="CQ108" s="135"/>
      <c r="CR108" s="135"/>
      <c r="CS108" s="135"/>
      <c r="CT108" s="135"/>
      <c r="CU108" s="135"/>
      <c r="CV108" s="135"/>
      <c r="CW108" s="135"/>
      <c r="CX108" s="135"/>
      <c r="CY108" s="131"/>
      <c r="CZ108" s="135"/>
      <c r="DA108" s="135"/>
      <c r="DB108" s="135"/>
      <c r="DC108" s="135"/>
      <c r="DD108" s="135"/>
      <c r="DE108" s="135"/>
      <c r="DF108" s="135"/>
      <c r="DG108" s="135"/>
      <c r="DH108" s="131"/>
      <c r="DI108" s="135"/>
      <c r="DJ108" s="135"/>
      <c r="DK108" s="135"/>
      <c r="DL108" s="135"/>
      <c r="DM108" s="135"/>
      <c r="DN108" s="135"/>
      <c r="DO108" s="135"/>
      <c r="DP108" s="135"/>
      <c r="DQ108" s="131"/>
      <c r="DR108" s="135"/>
      <c r="DS108" s="135"/>
      <c r="DT108" s="135"/>
      <c r="DU108" s="135"/>
      <c r="DV108" s="135"/>
      <c r="DW108" s="135"/>
      <c r="DX108" s="135"/>
      <c r="DY108" s="135"/>
      <c r="DZ108" s="131"/>
      <c r="EA108" s="135"/>
      <c r="EB108" s="135"/>
      <c r="EC108" s="135"/>
      <c r="ED108" s="135"/>
      <c r="EE108" s="135"/>
      <c r="EF108" s="135"/>
      <c r="EG108" s="135"/>
      <c r="EH108" s="135"/>
      <c r="EI108" s="131"/>
      <c r="EJ108" s="135"/>
      <c r="EK108" s="135"/>
      <c r="EL108" s="135"/>
      <c r="EM108" s="135"/>
      <c r="EN108" s="135"/>
      <c r="EO108" s="135"/>
      <c r="EP108" s="135"/>
      <c r="EQ108" s="135"/>
      <c r="ER108" s="131"/>
      <c r="ES108" s="135"/>
      <c r="ET108" s="135"/>
      <c r="EU108" s="135"/>
      <c r="EV108" s="135"/>
      <c r="EW108" s="135"/>
      <c r="EX108" s="135"/>
      <c r="EY108" s="135"/>
      <c r="EZ108" s="135"/>
      <c r="FA108" s="131"/>
      <c r="FB108" s="135"/>
      <c r="FC108" s="135"/>
      <c r="FD108" s="135"/>
      <c r="FE108" s="135"/>
      <c r="FF108" s="135"/>
      <c r="FG108" s="135"/>
      <c r="FH108" s="135"/>
      <c r="FI108" s="135"/>
      <c r="FJ108" s="131"/>
      <c r="FK108" s="135"/>
      <c r="FL108" s="135"/>
      <c r="FM108" s="135"/>
      <c r="FN108" s="135"/>
      <c r="FO108" s="135"/>
      <c r="FP108" s="135"/>
      <c r="FQ108" s="135"/>
      <c r="FR108" s="135"/>
      <c r="FS108" s="135"/>
      <c r="FT108" s="131"/>
      <c r="FU108" s="134"/>
      <c r="FV108" s="134"/>
      <c r="FW108" s="134"/>
      <c r="FX108" s="135"/>
      <c r="FY108" s="134"/>
      <c r="FZ108" s="135"/>
      <c r="GA108" s="135"/>
      <c r="GB108" s="134"/>
      <c r="GC108" s="134"/>
      <c r="GD108" s="134"/>
      <c r="GE108" s="134"/>
      <c r="GF108" s="134"/>
      <c r="GG108" s="131"/>
      <c r="GH108" s="134"/>
      <c r="GI108" s="134"/>
      <c r="GJ108" s="134"/>
      <c r="GK108" s="135"/>
      <c r="GL108" s="134"/>
      <c r="GM108" s="135"/>
      <c r="GN108" s="135"/>
      <c r="GO108" s="134"/>
      <c r="GP108" s="134"/>
      <c r="GQ108" s="134"/>
      <c r="GR108" s="134"/>
      <c r="GS108" s="134"/>
      <c r="GT108" s="131"/>
      <c r="GU108" s="134"/>
      <c r="GV108" s="134"/>
      <c r="GW108" s="134"/>
      <c r="GX108" s="135"/>
      <c r="GY108" s="134"/>
      <c r="GZ108" s="135"/>
      <c r="HA108" s="135"/>
      <c r="HB108" s="134"/>
      <c r="HC108" s="134"/>
      <c r="HD108" s="134"/>
      <c r="HE108" s="134"/>
    </row>
    <row r="109" spans="1:213" ht="57" x14ac:dyDescent="0.2">
      <c r="A109" s="274"/>
      <c r="B109" s="277"/>
      <c r="C109" s="280"/>
      <c r="D109" s="280"/>
      <c r="E109" s="277"/>
      <c r="F109" s="291"/>
      <c r="G109" s="289"/>
      <c r="H109" s="290"/>
      <c r="I109" s="277"/>
      <c r="J109" s="282"/>
      <c r="K109" s="259"/>
      <c r="L109" s="262"/>
      <c r="M109" s="265"/>
      <c r="N109" s="259"/>
      <c r="O109" s="268"/>
      <c r="P109" s="268"/>
      <c r="Q109" s="271"/>
      <c r="R109" s="173"/>
      <c r="S109" s="174"/>
      <c r="T109" s="203">
        <f>VLOOKUP(U109,FORMULAS!$A$15:$B$18,2,0)</f>
        <v>0</v>
      </c>
      <c r="U109" s="54" t="s">
        <v>157</v>
      </c>
      <c r="V109" s="55">
        <f>+IF(U109='Tabla Valoración controles'!$D$4,'Tabla Valoración controles'!$F$4,IF('208-PLA-Ft-78 Mapa Gestión'!U109='Tabla Valoración controles'!$D$5,'Tabla Valoración controles'!$F$5,IF(U109=FORMULAS!$A$10,0,'Tabla Valoración controles'!$F$6)))</f>
        <v>0</v>
      </c>
      <c r="W109" s="54"/>
      <c r="X109" s="56">
        <f>+IF(W109='Tabla Valoración controles'!$D$7,'Tabla Valoración controles'!$F$7,IF(U109=FORMULAS!$A$10,0,'Tabla Valoración controles'!$F$8))</f>
        <v>0</v>
      </c>
      <c r="Y109" s="54"/>
      <c r="Z109" s="55">
        <f>+IF(Y109='Tabla Valoración controles'!$D$9,'Tabla Valoración controles'!$F$9,IF(U109=FORMULAS!$A$10,0,'Tabla Valoración controles'!$F$10))</f>
        <v>0</v>
      </c>
      <c r="AA109" s="54"/>
      <c r="AB109" s="55">
        <f>+IF(AA109='Tabla Valoración controles'!$D$9,'Tabla Valoración controles'!$F$9,IF(W109=FORMULAS!$A$10,0,'Tabla Valoración controles'!$F$10))</f>
        <v>0</v>
      </c>
      <c r="AC109" s="54"/>
      <c r="AD109" s="55">
        <f>+IF(AC109='Tabla Valoración controles'!$D$13,'Tabla Valoración controles'!$F$13,'Tabla Valoración controles'!$F$14)</f>
        <v>0</v>
      </c>
      <c r="AE109" s="99">
        <f t="shared" si="52"/>
        <v>0</v>
      </c>
      <c r="AF109" s="99">
        <f t="shared" si="86"/>
        <v>0</v>
      </c>
      <c r="AG109" s="99">
        <f t="shared" si="71"/>
        <v>0.36</v>
      </c>
      <c r="AH109" s="54"/>
      <c r="AI109" s="50">
        <f>+IF(AH109=CONTROLES!$C$50,CONTROLES!$D$50,CONTROLES!$D$51)</f>
        <v>0</v>
      </c>
      <c r="AJ109" s="182"/>
      <c r="AK109" s="182">
        <f>+IF(AJ109=CONTROLES!$C$52,CONTROLES!$D$52,CONTROLES!$D$53)</f>
        <v>0</v>
      </c>
      <c r="AL109" s="182"/>
      <c r="AM109" s="182">
        <f>+IF(AL109=CONTROLES!$C$54,CONTROLES!$D$54,CONTROLES!$D$55)</f>
        <v>0</v>
      </c>
      <c r="AN109" s="183" t="str">
        <f t="shared" si="54"/>
        <v>Tipo Control</v>
      </c>
      <c r="AO109" s="183" t="str">
        <f>+IF(AN109=CONTROLES!$F$54,CONTROLES!$G$54,CONTROLES!$G$55)</f>
        <v>Detectar</v>
      </c>
      <c r="AP109" s="182">
        <f>+IF(AO109=CONTROLES!$C$56,CONTROLES!$D$56,IF(AO109=CONTROLES!$C$57,CONTROLES!$D$57,CONTROLES!$D$58))</f>
        <v>10</v>
      </c>
      <c r="AQ109" s="182"/>
      <c r="AR109" s="182">
        <f>+IF(AQ109=CONTROLES!$C$59,CONTROLES!$D$59,CONTROLES!$D$60)</f>
        <v>0</v>
      </c>
      <c r="AS109" s="182"/>
      <c r="AT109" s="182">
        <f>+IF(AS109=CONTROLES!$C$61,CONTROLES!$D$61,CONTROLES!$D$62)</f>
        <v>0</v>
      </c>
      <c r="AU109" s="182"/>
      <c r="AV109" s="50">
        <f>+IF(AU109=CONTROLES!$C$63,CONTROLES!$D$63,IF(AU109=CONTROLES!$C$64,CONTROLES!$D$64,CONTROLES!$D$65))</f>
        <v>0</v>
      </c>
      <c r="AW109" s="50">
        <f t="shared" si="53"/>
        <v>10</v>
      </c>
      <c r="AX109" s="50" t="str">
        <f t="shared" si="55"/>
        <v>Débil</v>
      </c>
      <c r="AY109" s="254"/>
      <c r="AZ109" s="254"/>
      <c r="BA109" s="254"/>
      <c r="BB109" s="254"/>
      <c r="BC109" s="255"/>
      <c r="BD109" s="257"/>
      <c r="BE109" s="246"/>
      <c r="BF109" s="134"/>
      <c r="BG109" s="134"/>
      <c r="BH109" s="189"/>
      <c r="BI109" s="134"/>
      <c r="BJ109" s="134"/>
      <c r="BK109" s="134"/>
      <c r="BL109" s="134"/>
      <c r="BM109" s="190" t="s">
        <v>234</v>
      </c>
      <c r="BN109" s="244"/>
      <c r="BO109" s="131"/>
      <c r="BP109" s="135"/>
      <c r="BQ109" s="135"/>
      <c r="BR109" s="135"/>
      <c r="BS109" s="135"/>
      <c r="BT109" s="135"/>
      <c r="BU109" s="135"/>
      <c r="BV109" s="135"/>
      <c r="BW109" s="135"/>
      <c r="BX109" s="131"/>
      <c r="BY109" s="135"/>
      <c r="BZ109" s="135"/>
      <c r="CA109" s="135"/>
      <c r="CB109" s="135"/>
      <c r="CC109" s="135"/>
      <c r="CD109" s="135"/>
      <c r="CE109" s="135"/>
      <c r="CF109" s="135"/>
      <c r="CG109" s="131"/>
      <c r="CH109" s="135"/>
      <c r="CI109" s="135"/>
      <c r="CJ109" s="135"/>
      <c r="CK109" s="135"/>
      <c r="CL109" s="135"/>
      <c r="CM109" s="135"/>
      <c r="CN109" s="135"/>
      <c r="CO109" s="135"/>
      <c r="CP109" s="131"/>
      <c r="CQ109" s="135"/>
      <c r="CR109" s="135"/>
      <c r="CS109" s="135"/>
      <c r="CT109" s="135"/>
      <c r="CU109" s="135"/>
      <c r="CV109" s="135"/>
      <c r="CW109" s="135"/>
      <c r="CX109" s="135"/>
      <c r="CY109" s="131"/>
      <c r="CZ109" s="135"/>
      <c r="DA109" s="135"/>
      <c r="DB109" s="135"/>
      <c r="DC109" s="135"/>
      <c r="DD109" s="135"/>
      <c r="DE109" s="135"/>
      <c r="DF109" s="135"/>
      <c r="DG109" s="135"/>
      <c r="DH109" s="131"/>
      <c r="DI109" s="135"/>
      <c r="DJ109" s="135"/>
      <c r="DK109" s="135"/>
      <c r="DL109" s="135"/>
      <c r="DM109" s="135"/>
      <c r="DN109" s="135"/>
      <c r="DO109" s="135"/>
      <c r="DP109" s="135"/>
      <c r="DQ109" s="131"/>
      <c r="DR109" s="135"/>
      <c r="DS109" s="135"/>
      <c r="DT109" s="135"/>
      <c r="DU109" s="135"/>
      <c r="DV109" s="135"/>
      <c r="DW109" s="135"/>
      <c r="DX109" s="135"/>
      <c r="DY109" s="135"/>
      <c r="DZ109" s="131"/>
      <c r="EA109" s="135"/>
      <c r="EB109" s="135"/>
      <c r="EC109" s="135"/>
      <c r="ED109" s="135"/>
      <c r="EE109" s="135"/>
      <c r="EF109" s="135"/>
      <c r="EG109" s="135"/>
      <c r="EH109" s="135"/>
      <c r="EI109" s="131"/>
      <c r="EJ109" s="135"/>
      <c r="EK109" s="135"/>
      <c r="EL109" s="135"/>
      <c r="EM109" s="135"/>
      <c r="EN109" s="135"/>
      <c r="EO109" s="135"/>
      <c r="EP109" s="135"/>
      <c r="EQ109" s="135"/>
      <c r="ER109" s="131"/>
      <c r="ES109" s="135"/>
      <c r="ET109" s="135"/>
      <c r="EU109" s="135"/>
      <c r="EV109" s="135"/>
      <c r="EW109" s="135"/>
      <c r="EX109" s="135"/>
      <c r="EY109" s="135"/>
      <c r="EZ109" s="135"/>
      <c r="FA109" s="131"/>
      <c r="FB109" s="135"/>
      <c r="FC109" s="135"/>
      <c r="FD109" s="135"/>
      <c r="FE109" s="135"/>
      <c r="FF109" s="135"/>
      <c r="FG109" s="135"/>
      <c r="FH109" s="135"/>
      <c r="FI109" s="135"/>
      <c r="FJ109" s="131"/>
      <c r="FK109" s="135"/>
      <c r="FL109" s="135"/>
      <c r="FM109" s="135"/>
      <c r="FN109" s="135"/>
      <c r="FO109" s="135"/>
      <c r="FP109" s="135"/>
      <c r="FQ109" s="135"/>
      <c r="FR109" s="135"/>
      <c r="FS109" s="135"/>
      <c r="FT109" s="131"/>
      <c r="FU109" s="134"/>
      <c r="FV109" s="134"/>
      <c r="FW109" s="134"/>
      <c r="FX109" s="135"/>
      <c r="FY109" s="134"/>
      <c r="FZ109" s="135"/>
      <c r="GA109" s="135"/>
      <c r="GB109" s="134"/>
      <c r="GC109" s="134"/>
      <c r="GD109" s="134"/>
      <c r="GE109" s="134"/>
      <c r="GF109" s="134"/>
      <c r="GG109" s="131"/>
      <c r="GH109" s="134"/>
      <c r="GI109" s="134"/>
      <c r="GJ109" s="134"/>
      <c r="GK109" s="135"/>
      <c r="GL109" s="134"/>
      <c r="GM109" s="135"/>
      <c r="GN109" s="135"/>
      <c r="GO109" s="134"/>
      <c r="GP109" s="134"/>
      <c r="GQ109" s="134"/>
      <c r="GR109" s="134"/>
      <c r="GS109" s="134"/>
      <c r="GT109" s="131"/>
      <c r="GU109" s="134"/>
      <c r="GV109" s="134"/>
      <c r="GW109" s="134"/>
      <c r="GX109" s="135"/>
      <c r="GY109" s="134"/>
      <c r="GZ109" s="135"/>
      <c r="HA109" s="135"/>
      <c r="HB109" s="134"/>
      <c r="HC109" s="134"/>
      <c r="HD109" s="134"/>
      <c r="HE109" s="134"/>
    </row>
    <row r="110" spans="1:213" ht="57" x14ac:dyDescent="0.2">
      <c r="A110" s="274"/>
      <c r="B110" s="277"/>
      <c r="C110" s="280"/>
      <c r="D110" s="280"/>
      <c r="E110" s="277"/>
      <c r="F110" s="291"/>
      <c r="G110" s="289"/>
      <c r="H110" s="290"/>
      <c r="I110" s="277"/>
      <c r="J110" s="282"/>
      <c r="K110" s="259"/>
      <c r="L110" s="262"/>
      <c r="M110" s="265"/>
      <c r="N110" s="259"/>
      <c r="O110" s="268"/>
      <c r="P110" s="268"/>
      <c r="Q110" s="271"/>
      <c r="R110" s="173"/>
      <c r="S110" s="174"/>
      <c r="T110" s="203">
        <f>VLOOKUP(U110,FORMULAS!$A$15:$B$18,2,0)</f>
        <v>0</v>
      </c>
      <c r="U110" s="54" t="s">
        <v>157</v>
      </c>
      <c r="V110" s="55">
        <f>+IF(U110='Tabla Valoración controles'!$D$4,'Tabla Valoración controles'!$F$4,IF('208-PLA-Ft-78 Mapa Gestión'!U110='Tabla Valoración controles'!$D$5,'Tabla Valoración controles'!$F$5,IF(U110=FORMULAS!$A$10,0,'Tabla Valoración controles'!$F$6)))</f>
        <v>0</v>
      </c>
      <c r="W110" s="54"/>
      <c r="X110" s="56">
        <f>+IF(W110='Tabla Valoración controles'!$D$7,'Tabla Valoración controles'!$F$7,IF(U110=FORMULAS!$A$10,0,'Tabla Valoración controles'!$F$8))</f>
        <v>0</v>
      </c>
      <c r="Y110" s="54"/>
      <c r="Z110" s="55">
        <f>+IF(Y110='Tabla Valoración controles'!$D$9,'Tabla Valoración controles'!$F$9,IF(U110=FORMULAS!$A$10,0,'Tabla Valoración controles'!$F$10))</f>
        <v>0</v>
      </c>
      <c r="AA110" s="54"/>
      <c r="AB110" s="55">
        <f>+IF(AA110='Tabla Valoración controles'!$D$9,'Tabla Valoración controles'!$F$9,IF(W110=FORMULAS!$A$10,0,'Tabla Valoración controles'!$F$10))</f>
        <v>0</v>
      </c>
      <c r="AC110" s="54"/>
      <c r="AD110" s="55">
        <f>+IF(AC110='Tabla Valoración controles'!$D$13,'Tabla Valoración controles'!$F$13,'Tabla Valoración controles'!$F$14)</f>
        <v>0</v>
      </c>
      <c r="AE110" s="99">
        <f t="shared" si="52"/>
        <v>0</v>
      </c>
      <c r="AF110" s="99">
        <f t="shared" si="86"/>
        <v>0</v>
      </c>
      <c r="AG110" s="99">
        <f t="shared" si="71"/>
        <v>0.36</v>
      </c>
      <c r="AH110" s="54"/>
      <c r="AI110" s="50">
        <f>+IF(AH110=CONTROLES!$C$50,CONTROLES!$D$50,CONTROLES!$D$51)</f>
        <v>0</v>
      </c>
      <c r="AJ110" s="182"/>
      <c r="AK110" s="182">
        <f>+IF(AJ110=CONTROLES!$C$52,CONTROLES!$D$52,CONTROLES!$D$53)</f>
        <v>0</v>
      </c>
      <c r="AL110" s="182"/>
      <c r="AM110" s="182">
        <f>+IF(AL110=CONTROLES!$C$54,CONTROLES!$D$54,CONTROLES!$D$55)</f>
        <v>0</v>
      </c>
      <c r="AN110" s="183" t="str">
        <f t="shared" si="54"/>
        <v>Tipo Control</v>
      </c>
      <c r="AO110" s="183" t="str">
        <f>+IF(AN110=CONTROLES!$F$54,CONTROLES!$G$54,CONTROLES!$G$55)</f>
        <v>Detectar</v>
      </c>
      <c r="AP110" s="182">
        <f>+IF(AO110=CONTROLES!$C$56,CONTROLES!$D$56,IF(AO110=CONTROLES!$C$57,CONTROLES!$D$57,CONTROLES!$D$58))</f>
        <v>10</v>
      </c>
      <c r="AQ110" s="182"/>
      <c r="AR110" s="182">
        <f>+IF(AQ110=CONTROLES!$C$59,CONTROLES!$D$59,CONTROLES!$D$60)</f>
        <v>0</v>
      </c>
      <c r="AS110" s="182"/>
      <c r="AT110" s="182">
        <f>+IF(AS110=CONTROLES!$C$61,CONTROLES!$D$61,CONTROLES!$D$62)</f>
        <v>0</v>
      </c>
      <c r="AU110" s="182"/>
      <c r="AV110" s="50">
        <f>+IF(AU110=CONTROLES!$C$63,CONTROLES!$D$63,IF(AU110=CONTROLES!$C$64,CONTROLES!$D$64,CONTROLES!$D$65))</f>
        <v>0</v>
      </c>
      <c r="AW110" s="50">
        <f t="shared" si="53"/>
        <v>10</v>
      </c>
      <c r="AX110" s="50" t="str">
        <f t="shared" si="55"/>
        <v>Débil</v>
      </c>
      <c r="AY110" s="254"/>
      <c r="AZ110" s="254"/>
      <c r="BA110" s="254"/>
      <c r="BB110" s="254"/>
      <c r="BC110" s="255"/>
      <c r="BD110" s="257"/>
      <c r="BE110" s="246"/>
      <c r="BF110" s="134"/>
      <c r="BG110" s="134"/>
      <c r="BH110" s="189"/>
      <c r="BI110" s="134"/>
      <c r="BJ110" s="134"/>
      <c r="BK110" s="134"/>
      <c r="BL110" s="134"/>
      <c r="BM110" s="190" t="s">
        <v>234</v>
      </c>
      <c r="BN110" s="244"/>
      <c r="BO110" s="131"/>
      <c r="BP110" s="135"/>
      <c r="BQ110" s="135"/>
      <c r="BR110" s="135"/>
      <c r="BS110" s="135"/>
      <c r="BT110" s="135"/>
      <c r="BU110" s="135"/>
      <c r="BV110" s="135"/>
      <c r="BW110" s="135"/>
      <c r="BX110" s="131"/>
      <c r="BY110" s="135"/>
      <c r="BZ110" s="135"/>
      <c r="CA110" s="135"/>
      <c r="CB110" s="135"/>
      <c r="CC110" s="135"/>
      <c r="CD110" s="135"/>
      <c r="CE110" s="135"/>
      <c r="CF110" s="135"/>
      <c r="CG110" s="131"/>
      <c r="CH110" s="135"/>
      <c r="CI110" s="135"/>
      <c r="CJ110" s="135"/>
      <c r="CK110" s="135"/>
      <c r="CL110" s="135"/>
      <c r="CM110" s="135"/>
      <c r="CN110" s="135"/>
      <c r="CO110" s="135"/>
      <c r="CP110" s="131"/>
      <c r="CQ110" s="135"/>
      <c r="CR110" s="135"/>
      <c r="CS110" s="135"/>
      <c r="CT110" s="135"/>
      <c r="CU110" s="135"/>
      <c r="CV110" s="135"/>
      <c r="CW110" s="135"/>
      <c r="CX110" s="135"/>
      <c r="CY110" s="131"/>
      <c r="CZ110" s="135"/>
      <c r="DA110" s="135"/>
      <c r="DB110" s="135"/>
      <c r="DC110" s="135"/>
      <c r="DD110" s="135"/>
      <c r="DE110" s="135"/>
      <c r="DF110" s="135"/>
      <c r="DG110" s="135"/>
      <c r="DH110" s="131"/>
      <c r="DI110" s="135"/>
      <c r="DJ110" s="135"/>
      <c r="DK110" s="135"/>
      <c r="DL110" s="135"/>
      <c r="DM110" s="135"/>
      <c r="DN110" s="135"/>
      <c r="DO110" s="135"/>
      <c r="DP110" s="135"/>
      <c r="DQ110" s="131"/>
      <c r="DR110" s="135"/>
      <c r="DS110" s="135"/>
      <c r="DT110" s="135"/>
      <c r="DU110" s="135"/>
      <c r="DV110" s="135"/>
      <c r="DW110" s="135"/>
      <c r="DX110" s="135"/>
      <c r="DY110" s="135"/>
      <c r="DZ110" s="131"/>
      <c r="EA110" s="135"/>
      <c r="EB110" s="135"/>
      <c r="EC110" s="135"/>
      <c r="ED110" s="135"/>
      <c r="EE110" s="135"/>
      <c r="EF110" s="135"/>
      <c r="EG110" s="135"/>
      <c r="EH110" s="135"/>
      <c r="EI110" s="131"/>
      <c r="EJ110" s="135"/>
      <c r="EK110" s="135"/>
      <c r="EL110" s="135"/>
      <c r="EM110" s="135"/>
      <c r="EN110" s="135"/>
      <c r="EO110" s="135"/>
      <c r="EP110" s="135"/>
      <c r="EQ110" s="135"/>
      <c r="ER110" s="131"/>
      <c r="ES110" s="135"/>
      <c r="ET110" s="135"/>
      <c r="EU110" s="135"/>
      <c r="EV110" s="135"/>
      <c r="EW110" s="135"/>
      <c r="EX110" s="135"/>
      <c r="EY110" s="135"/>
      <c r="EZ110" s="135"/>
      <c r="FA110" s="131"/>
      <c r="FB110" s="135"/>
      <c r="FC110" s="135"/>
      <c r="FD110" s="135"/>
      <c r="FE110" s="135"/>
      <c r="FF110" s="135"/>
      <c r="FG110" s="135"/>
      <c r="FH110" s="135"/>
      <c r="FI110" s="135"/>
      <c r="FJ110" s="131"/>
      <c r="FK110" s="135"/>
      <c r="FL110" s="135"/>
      <c r="FM110" s="135"/>
      <c r="FN110" s="135"/>
      <c r="FO110" s="135"/>
      <c r="FP110" s="135"/>
      <c r="FQ110" s="135"/>
      <c r="FR110" s="135"/>
      <c r="FS110" s="135"/>
      <c r="FT110" s="131"/>
      <c r="FU110" s="134"/>
      <c r="FV110" s="134"/>
      <c r="FW110" s="134"/>
      <c r="FX110" s="135"/>
      <c r="FY110" s="134"/>
      <c r="FZ110" s="135"/>
      <c r="GA110" s="135"/>
      <c r="GB110" s="134"/>
      <c r="GC110" s="134"/>
      <c r="GD110" s="134"/>
      <c r="GE110" s="134"/>
      <c r="GF110" s="134"/>
      <c r="GG110" s="131"/>
      <c r="GH110" s="134"/>
      <c r="GI110" s="134"/>
      <c r="GJ110" s="134"/>
      <c r="GK110" s="135"/>
      <c r="GL110" s="134"/>
      <c r="GM110" s="135"/>
      <c r="GN110" s="135"/>
      <c r="GO110" s="134"/>
      <c r="GP110" s="134"/>
      <c r="GQ110" s="134"/>
      <c r="GR110" s="134"/>
      <c r="GS110" s="134"/>
      <c r="GT110" s="131"/>
      <c r="GU110" s="134"/>
      <c r="GV110" s="134"/>
      <c r="GW110" s="134"/>
      <c r="GX110" s="135"/>
      <c r="GY110" s="134"/>
      <c r="GZ110" s="135"/>
      <c r="HA110" s="135"/>
      <c r="HB110" s="134"/>
      <c r="HC110" s="134"/>
      <c r="HD110" s="134"/>
      <c r="HE110" s="134"/>
    </row>
    <row r="111" spans="1:213" ht="57" x14ac:dyDescent="0.2">
      <c r="A111" s="275"/>
      <c r="B111" s="278"/>
      <c r="C111" s="281"/>
      <c r="D111" s="281"/>
      <c r="E111" s="278"/>
      <c r="F111" s="291"/>
      <c r="G111" s="289"/>
      <c r="H111" s="290"/>
      <c r="I111" s="278"/>
      <c r="J111" s="282"/>
      <c r="K111" s="260"/>
      <c r="L111" s="263"/>
      <c r="M111" s="266"/>
      <c r="N111" s="260"/>
      <c r="O111" s="269"/>
      <c r="P111" s="269"/>
      <c r="Q111" s="272"/>
      <c r="R111" s="173"/>
      <c r="S111" s="174"/>
      <c r="T111" s="203">
        <f>VLOOKUP(U111,FORMULAS!$A$15:$B$18,2,0)</f>
        <v>0</v>
      </c>
      <c r="U111" s="54" t="s">
        <v>157</v>
      </c>
      <c r="V111" s="55">
        <f>+IF(U111='Tabla Valoración controles'!$D$4,'Tabla Valoración controles'!$F$4,IF('208-PLA-Ft-78 Mapa Gestión'!U111='Tabla Valoración controles'!$D$5,'Tabla Valoración controles'!$F$5,IF(U111=FORMULAS!$A$10,0,'Tabla Valoración controles'!$F$6)))</f>
        <v>0</v>
      </c>
      <c r="W111" s="54"/>
      <c r="X111" s="56">
        <f>+IF(W111='Tabla Valoración controles'!$D$7,'Tabla Valoración controles'!$F$7,IF(U111=FORMULAS!$A$10,0,'Tabla Valoración controles'!$F$8))</f>
        <v>0</v>
      </c>
      <c r="Y111" s="54"/>
      <c r="Z111" s="55">
        <f>+IF(Y111='Tabla Valoración controles'!$D$9,'Tabla Valoración controles'!$F$9,IF(U111=FORMULAS!$A$10,0,'Tabla Valoración controles'!$F$10))</f>
        <v>0</v>
      </c>
      <c r="AA111" s="54"/>
      <c r="AB111" s="55">
        <f>+IF(AA111='Tabla Valoración controles'!$D$9,'Tabla Valoración controles'!$F$9,IF(W111=FORMULAS!$A$10,0,'Tabla Valoración controles'!$F$10))</f>
        <v>0</v>
      </c>
      <c r="AC111" s="54"/>
      <c r="AD111" s="55">
        <f>+IF(AC111='Tabla Valoración controles'!$D$13,'Tabla Valoración controles'!$F$13,'Tabla Valoración controles'!$F$14)</f>
        <v>0</v>
      </c>
      <c r="AE111" s="99">
        <f t="shared" si="52"/>
        <v>0</v>
      </c>
      <c r="AF111" s="99">
        <f t="shared" si="86"/>
        <v>0</v>
      </c>
      <c r="AG111" s="99">
        <f t="shared" si="71"/>
        <v>0.36</v>
      </c>
      <c r="AH111" s="54"/>
      <c r="AI111" s="50">
        <f>+IF(AH111=CONTROLES!$C$50,CONTROLES!$D$50,CONTROLES!$D$51)</f>
        <v>0</v>
      </c>
      <c r="AJ111" s="182"/>
      <c r="AK111" s="182">
        <f>+IF(AJ111=CONTROLES!$C$52,CONTROLES!$D$52,CONTROLES!$D$53)</f>
        <v>0</v>
      </c>
      <c r="AL111" s="182"/>
      <c r="AM111" s="182">
        <f>+IF(AL111=CONTROLES!$C$54,CONTROLES!$D$54,CONTROLES!$D$55)</f>
        <v>0</v>
      </c>
      <c r="AN111" s="183" t="str">
        <f t="shared" si="54"/>
        <v>Tipo Control</v>
      </c>
      <c r="AO111" s="183" t="str">
        <f>+IF(AN111=CONTROLES!$F$54,CONTROLES!$G$54,CONTROLES!$G$55)</f>
        <v>Detectar</v>
      </c>
      <c r="AP111" s="182">
        <f>+IF(AO111=CONTROLES!$C$56,CONTROLES!$D$56,IF(AO111=CONTROLES!$C$57,CONTROLES!$D$57,CONTROLES!$D$58))</f>
        <v>10</v>
      </c>
      <c r="AQ111" s="182"/>
      <c r="AR111" s="182">
        <f>+IF(AQ111=CONTROLES!$C$59,CONTROLES!$D$59,CONTROLES!$D$60)</f>
        <v>0</v>
      </c>
      <c r="AS111" s="182"/>
      <c r="AT111" s="182">
        <f>+IF(AS111=CONTROLES!$C$61,CONTROLES!$D$61,CONTROLES!$D$62)</f>
        <v>0</v>
      </c>
      <c r="AU111" s="182"/>
      <c r="AV111" s="50">
        <f>+IF(AU111=CONTROLES!$C$63,CONTROLES!$D$63,IF(AU111=CONTROLES!$C$64,CONTROLES!$D$64,CONTROLES!$D$65))</f>
        <v>0</v>
      </c>
      <c r="AW111" s="50">
        <f t="shared" si="53"/>
        <v>10</v>
      </c>
      <c r="AX111" s="50" t="str">
        <f t="shared" si="55"/>
        <v>Débil</v>
      </c>
      <c r="AY111" s="254"/>
      <c r="AZ111" s="254"/>
      <c r="BA111" s="254"/>
      <c r="BB111" s="254"/>
      <c r="BC111" s="255"/>
      <c r="BD111" s="292"/>
      <c r="BE111" s="247"/>
      <c r="BF111" s="134"/>
      <c r="BG111" s="134"/>
      <c r="BH111" s="189"/>
      <c r="BI111" s="134"/>
      <c r="BJ111" s="134"/>
      <c r="BK111" s="134"/>
      <c r="BL111" s="134"/>
      <c r="BM111" s="190" t="s">
        <v>234</v>
      </c>
      <c r="BN111" s="244"/>
      <c r="BO111" s="131"/>
      <c r="BP111" s="135"/>
      <c r="BQ111" s="135"/>
      <c r="BR111" s="135"/>
      <c r="BS111" s="135"/>
      <c r="BT111" s="135"/>
      <c r="BU111" s="135"/>
      <c r="BV111" s="135"/>
      <c r="BW111" s="135"/>
      <c r="BX111" s="131"/>
      <c r="BY111" s="135"/>
      <c r="BZ111" s="135"/>
      <c r="CA111" s="135"/>
      <c r="CB111" s="135"/>
      <c r="CC111" s="135"/>
      <c r="CD111" s="135"/>
      <c r="CE111" s="135"/>
      <c r="CF111" s="135"/>
      <c r="CG111" s="131"/>
      <c r="CH111" s="135"/>
      <c r="CI111" s="135"/>
      <c r="CJ111" s="135"/>
      <c r="CK111" s="135"/>
      <c r="CL111" s="135"/>
      <c r="CM111" s="135"/>
      <c r="CN111" s="135"/>
      <c r="CO111" s="135"/>
      <c r="CP111" s="131"/>
      <c r="CQ111" s="135"/>
      <c r="CR111" s="135"/>
      <c r="CS111" s="135"/>
      <c r="CT111" s="135"/>
      <c r="CU111" s="135"/>
      <c r="CV111" s="135"/>
      <c r="CW111" s="135"/>
      <c r="CX111" s="135"/>
      <c r="CY111" s="131"/>
      <c r="CZ111" s="135"/>
      <c r="DA111" s="135"/>
      <c r="DB111" s="135"/>
      <c r="DC111" s="135"/>
      <c r="DD111" s="135"/>
      <c r="DE111" s="135"/>
      <c r="DF111" s="135"/>
      <c r="DG111" s="135"/>
      <c r="DH111" s="131"/>
      <c r="DI111" s="135"/>
      <c r="DJ111" s="135"/>
      <c r="DK111" s="135"/>
      <c r="DL111" s="135"/>
      <c r="DM111" s="135"/>
      <c r="DN111" s="135"/>
      <c r="DO111" s="135"/>
      <c r="DP111" s="135"/>
      <c r="DQ111" s="131"/>
      <c r="DR111" s="135"/>
      <c r="DS111" s="135"/>
      <c r="DT111" s="135"/>
      <c r="DU111" s="135"/>
      <c r="DV111" s="135"/>
      <c r="DW111" s="135"/>
      <c r="DX111" s="135"/>
      <c r="DY111" s="135"/>
      <c r="DZ111" s="131"/>
      <c r="EA111" s="135"/>
      <c r="EB111" s="135"/>
      <c r="EC111" s="135"/>
      <c r="ED111" s="135"/>
      <c r="EE111" s="135"/>
      <c r="EF111" s="135"/>
      <c r="EG111" s="135"/>
      <c r="EH111" s="135"/>
      <c r="EI111" s="131"/>
      <c r="EJ111" s="135"/>
      <c r="EK111" s="135"/>
      <c r="EL111" s="135"/>
      <c r="EM111" s="135"/>
      <c r="EN111" s="135"/>
      <c r="EO111" s="135"/>
      <c r="EP111" s="135"/>
      <c r="EQ111" s="135"/>
      <c r="ER111" s="131"/>
      <c r="ES111" s="135"/>
      <c r="ET111" s="135"/>
      <c r="EU111" s="135"/>
      <c r="EV111" s="135"/>
      <c r="EW111" s="135"/>
      <c r="EX111" s="135"/>
      <c r="EY111" s="135"/>
      <c r="EZ111" s="135"/>
      <c r="FA111" s="131"/>
      <c r="FB111" s="135"/>
      <c r="FC111" s="135"/>
      <c r="FD111" s="135"/>
      <c r="FE111" s="135"/>
      <c r="FF111" s="135"/>
      <c r="FG111" s="135"/>
      <c r="FH111" s="135"/>
      <c r="FI111" s="135"/>
      <c r="FJ111" s="131"/>
      <c r="FK111" s="135"/>
      <c r="FL111" s="135"/>
      <c r="FM111" s="135"/>
      <c r="FN111" s="135"/>
      <c r="FO111" s="135"/>
      <c r="FP111" s="135"/>
      <c r="FQ111" s="135"/>
      <c r="FR111" s="135"/>
      <c r="FS111" s="135"/>
      <c r="FT111" s="131"/>
      <c r="FU111" s="134"/>
      <c r="FV111" s="134"/>
      <c r="FW111" s="134"/>
      <c r="FX111" s="135"/>
      <c r="FY111" s="134"/>
      <c r="FZ111" s="135"/>
      <c r="GA111" s="135"/>
      <c r="GB111" s="134"/>
      <c r="GC111" s="134"/>
      <c r="GD111" s="134"/>
      <c r="GE111" s="134"/>
      <c r="GF111" s="134"/>
      <c r="GG111" s="131"/>
      <c r="GH111" s="134"/>
      <c r="GI111" s="134"/>
      <c r="GJ111" s="134"/>
      <c r="GK111" s="135"/>
      <c r="GL111" s="134"/>
      <c r="GM111" s="135"/>
      <c r="GN111" s="135"/>
      <c r="GO111" s="134"/>
      <c r="GP111" s="134"/>
      <c r="GQ111" s="134"/>
      <c r="GR111" s="134"/>
      <c r="GS111" s="134"/>
      <c r="GT111" s="131"/>
      <c r="GU111" s="134"/>
      <c r="GV111" s="134"/>
      <c r="GW111" s="134"/>
      <c r="GX111" s="135"/>
      <c r="GY111" s="134"/>
      <c r="GZ111" s="135"/>
      <c r="HA111" s="135"/>
      <c r="HB111" s="134"/>
      <c r="HC111" s="134"/>
      <c r="HD111" s="134"/>
      <c r="HE111" s="134"/>
    </row>
    <row r="112" spans="1:213" ht="124.5" customHeight="1" x14ac:dyDescent="0.2">
      <c r="A112" s="273">
        <v>18</v>
      </c>
      <c r="B112" s="276" t="s">
        <v>169</v>
      </c>
      <c r="C112" s="279" t="str">
        <f>VLOOKUP(B112,FORMULAS!$A$30:$B$52,2,0)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112" s="279" t="str">
        <f>VLOOKUP(B112,FORMULAS!$A$30:$C$46,3,0)</f>
        <v xml:space="preserve">Jefe Oficina Asesora de Comunicaciones </v>
      </c>
      <c r="E112" s="276" t="s">
        <v>258</v>
      </c>
      <c r="F112" s="291" t="s">
        <v>423</v>
      </c>
      <c r="G112" s="291" t="s">
        <v>424</v>
      </c>
      <c r="H112" s="349" t="s">
        <v>741</v>
      </c>
      <c r="I112" s="276" t="s">
        <v>262</v>
      </c>
      <c r="J112" s="282">
        <v>15</v>
      </c>
      <c r="K112" s="258" t="str">
        <f>+IF(L112=FORMULAS!$N$2,FORMULAS!$O$2,IF('208-PLA-Ft-78 Mapa Gestión'!L112:L117=FORMULAS!$N$3,FORMULAS!$O$3,IF('208-PLA-Ft-78 Mapa Gestión'!L112:L117=FORMULAS!$N$4,FORMULAS!$O$4,IF('208-PLA-Ft-78 Mapa Gestión'!L112:L117=FORMULAS!$N$5,FORMULAS!$O$5,IF('208-PLA-Ft-78 Mapa Gestión'!L112:L117=FORMULAS!$N$6,FORMULAS!$O$6)))))</f>
        <v>Baja</v>
      </c>
      <c r="L112" s="261">
        <f>+IF(J112&lt;=FORMULAS!$M$2,FORMULAS!$N$2,IF('208-PLA-Ft-78 Mapa Gestión'!J112&lt;=FORMULAS!$M$3,FORMULAS!$N$3,IF('208-PLA-Ft-78 Mapa Gestión'!J112&lt;=FORMULAS!$M$4,FORMULAS!$N$4,IF('208-PLA-Ft-78 Mapa Gestión'!J112&lt;=FORMULAS!$M$5,FORMULAS!$N$5,FORMULAS!$N$6))))</f>
        <v>0.4</v>
      </c>
      <c r="M112" s="264" t="s">
        <v>260</v>
      </c>
      <c r="N112" s="258" t="str">
        <f>+IF(M112=FORMULAS!$H$2,FORMULAS!$I$2,IF('208-PLA-Ft-78 Mapa Gestión'!M112:M117=FORMULAS!$H$3,FORMULAS!$I$3,IF('208-PLA-Ft-78 Mapa Gestión'!M112:M117=FORMULAS!$H$4,FORMULAS!$I$4,IF('208-PLA-Ft-78 Mapa Gestión'!M112:M117=FORMULAS!$H$5,FORMULAS!$I$5,IF('208-PLA-Ft-78 Mapa Gestión'!M112:M117=FORMULAS!$H$6,FORMULAS!$I$6,IF('208-PLA-Ft-78 Mapa Gestión'!M112:M117=FORMULAS!$H$7,FORMULAS!$I$7,IF('208-PLA-Ft-78 Mapa Gestión'!M112:M117=FORMULAS!$H$8,FORMULAS!$I$8,IF('208-PLA-Ft-78 Mapa Gestión'!M112:M117=FORMULAS!$H$9,FORMULAS!$I$9,IF('208-PLA-Ft-78 Mapa Gestión'!M112:M117=FORMULAS!$H$10,FORMULAS!$I$10,IF('208-PLA-Ft-78 Mapa Gestión'!M112:M117=FORMULAS!$H$11,FORMULAS!$I$11))))))))))</f>
        <v>Menor</v>
      </c>
      <c r="O112" s="267">
        <f>VLOOKUP(N112,FORMULAS!$I$1:$J$6,2,0)</f>
        <v>0.4</v>
      </c>
      <c r="P112" s="267" t="str">
        <f t="shared" ref="P112" si="87">CONCATENATE(N112,K112)</f>
        <v>MenorBaja</v>
      </c>
      <c r="Q112" s="270" t="str">
        <f>VLOOKUP(P112,FORMULAS!$K$17:$L$42,2,0)</f>
        <v>Moderado</v>
      </c>
      <c r="R112" s="173">
        <v>1</v>
      </c>
      <c r="S112" s="177" t="s">
        <v>504</v>
      </c>
      <c r="T112" s="203" t="str">
        <f>VLOOKUP(U112,FORMULAS!$A$15:$B$18,2,0)</f>
        <v>Probabilidad</v>
      </c>
      <c r="U112" s="54" t="s">
        <v>13</v>
      </c>
      <c r="V112" s="55">
        <f>+IF(U112='Tabla Valoración controles'!$D$4,'Tabla Valoración controles'!$F$4,IF('208-PLA-Ft-78 Mapa Gestión'!U112='Tabla Valoración controles'!$D$5,'Tabla Valoración controles'!$F$5,IF(U112=FORMULAS!$A$10,0,'Tabla Valoración controles'!$F$6)))</f>
        <v>0.25</v>
      </c>
      <c r="W112" s="54" t="s">
        <v>8</v>
      </c>
      <c r="X112" s="56">
        <f>+IF(W112='Tabla Valoración controles'!$D$7,'Tabla Valoración controles'!$F$7,IF(U112=FORMULAS!$A$10,0,'Tabla Valoración controles'!$F$8))</f>
        <v>0.15</v>
      </c>
      <c r="Y112" s="54" t="s">
        <v>18</v>
      </c>
      <c r="Z112" s="55">
        <f>+IF(Y112='Tabla Valoración controles'!$D$9,'Tabla Valoración controles'!$F$9,IF(U112=FORMULAS!$A$10,0,'Tabla Valoración controles'!$F$10))</f>
        <v>0</v>
      </c>
      <c r="AA112" s="54" t="s">
        <v>21</v>
      </c>
      <c r="AB112" s="55">
        <f>+IF(AA112='Tabla Valoración controles'!$D$9,'Tabla Valoración controles'!$F$9,IF(W112=FORMULAS!$A$10,0,'Tabla Valoración controles'!$F$10))</f>
        <v>0</v>
      </c>
      <c r="AC112" s="54" t="s">
        <v>100</v>
      </c>
      <c r="AD112" s="55">
        <f>+IF(AC112='Tabla Valoración controles'!$D$13,'Tabla Valoración controles'!$F$13,'Tabla Valoración controles'!$F$14)</f>
        <v>0</v>
      </c>
      <c r="AE112" s="99">
        <f t="shared" si="52"/>
        <v>0.4</v>
      </c>
      <c r="AF112" s="99">
        <f>+IF(T112=FORMULAS!$A$8,'208-PLA-Ft-78 Mapa Gestión'!AE112*'208-PLA-Ft-78 Mapa Gestión'!L112:L117,'208-PLA-Ft-78 Mapa Gestión'!AE112*'208-PLA-Ft-78 Mapa Gestión'!O112:O117)</f>
        <v>0.16000000000000003</v>
      </c>
      <c r="AG112" s="99">
        <f>+IF(T112=FORMULAS!$A$8,'208-PLA-Ft-78 Mapa Gestión'!L112:L117-'208-PLA-Ft-78 Mapa Gestión'!AF112,0)</f>
        <v>0.24</v>
      </c>
      <c r="AH112" s="54" t="s">
        <v>349</v>
      </c>
      <c r="AI112" s="50">
        <f>+IF(AH112=CONTROLES!$C$50,CONTROLES!$D$50,CONTROLES!$D$51)</f>
        <v>15</v>
      </c>
      <c r="AJ112" s="182" t="s">
        <v>355</v>
      </c>
      <c r="AK112" s="182">
        <f>+IF(AJ112=CONTROLES!$C$52,CONTROLES!$D$52,CONTROLES!$D$53)</f>
        <v>15</v>
      </c>
      <c r="AL112" s="182" t="s">
        <v>358</v>
      </c>
      <c r="AM112" s="182">
        <f>+IF(AL112=CONTROLES!$C$54,CONTROLES!$D$54,CONTROLES!$D$55)</f>
        <v>15</v>
      </c>
      <c r="AN112" s="183" t="str">
        <f t="shared" si="54"/>
        <v>Preventivo</v>
      </c>
      <c r="AO112" s="183" t="str">
        <f>+IF(AN112=CONTROLES!$F$54,CONTROLES!$G$54,CONTROLES!$G$55)</f>
        <v>Prevenir</v>
      </c>
      <c r="AP112" s="182">
        <f>+IF(AO112=CONTROLES!$C$56,CONTROLES!$D$56,IF(AO112=CONTROLES!$C$57,CONTROLES!$D$57,CONTROLES!$D$58))</f>
        <v>15</v>
      </c>
      <c r="AQ112" s="182" t="s">
        <v>365</v>
      </c>
      <c r="AR112" s="182">
        <f>+IF(AQ112=CONTROLES!$C$59,CONTROLES!$D$59,CONTROLES!$D$60)</f>
        <v>15</v>
      </c>
      <c r="AS112" s="182" t="s">
        <v>368</v>
      </c>
      <c r="AT112" s="182">
        <f>+IF(AS112=CONTROLES!$C$61,CONTROLES!$D$61,CONTROLES!$D$62)</f>
        <v>15</v>
      </c>
      <c r="AU112" s="182" t="s">
        <v>371</v>
      </c>
      <c r="AV112" s="50">
        <f>+IF(AU112=CONTROLES!$C$63,CONTROLES!$D$63,IF(AU112=CONTROLES!$C$64,CONTROLES!$D$64,CONTROLES!$D$65))</f>
        <v>10</v>
      </c>
      <c r="AW112" s="50">
        <f t="shared" si="53"/>
        <v>100</v>
      </c>
      <c r="AX112" s="205" t="str">
        <f t="shared" si="55"/>
        <v>Fuerte</v>
      </c>
      <c r="AY112" s="253">
        <f>+AG117</f>
        <v>0.24</v>
      </c>
      <c r="AZ112" s="253" t="str">
        <f>+IF(AY112&lt;=FORMULAS!$N$2,FORMULAS!$O$2,IF(AY112&lt;=FORMULAS!$N$3,FORMULAS!$O$3,IF(AY112&lt;=FORMULAS!$N$4,FORMULAS!$O$4,IF(AY112&lt;=FORMULAS!$N$5,FORMULAS!$O$5,FORMULAS!O108))))</f>
        <v>Baja</v>
      </c>
      <c r="BA112" s="253" t="str">
        <f>+IF(T112=FORMULAS!$A$9,AG117,'208-PLA-Ft-78 Mapa Gestión'!N112:N117)</f>
        <v>Menor</v>
      </c>
      <c r="BB112" s="253">
        <f>+IF(T112=FORMULAS!B111,'208-PLA-Ft-78 Mapa Gestión'!AG117,'208-PLA-Ft-78 Mapa Gestión'!O112:O117)</f>
        <v>0.4</v>
      </c>
      <c r="BC112" s="255" t="str">
        <f t="shared" ref="BC112" si="88">CONCATENATE(BA112,AZ112)</f>
        <v>MenorBaja</v>
      </c>
      <c r="BD112" s="270" t="str">
        <f>VLOOKUP(BC112,FORMULAS!$K$17:$L$42,2,0)</f>
        <v>Moderado</v>
      </c>
      <c r="BE112" s="245" t="s">
        <v>163</v>
      </c>
      <c r="BF112" s="184" t="s">
        <v>569</v>
      </c>
      <c r="BG112" s="137" t="s">
        <v>570</v>
      </c>
      <c r="BH112" s="189" t="s">
        <v>324</v>
      </c>
      <c r="BI112" s="198">
        <v>44927</v>
      </c>
      <c r="BJ112" s="198">
        <v>45275</v>
      </c>
      <c r="BK112" s="137" t="s">
        <v>656</v>
      </c>
      <c r="BL112" s="137" t="s">
        <v>657</v>
      </c>
      <c r="BM112" s="190" t="s">
        <v>236</v>
      </c>
      <c r="BN112" s="244" t="s">
        <v>658</v>
      </c>
      <c r="BO112" s="131"/>
      <c r="BP112" s="137"/>
      <c r="BQ112" s="137"/>
      <c r="BR112" s="137"/>
      <c r="BS112" s="137"/>
      <c r="BT112" s="137"/>
      <c r="BU112" s="137"/>
      <c r="BV112" s="137"/>
      <c r="BW112" s="137"/>
      <c r="BX112" s="131"/>
      <c r="BY112" s="137"/>
      <c r="BZ112" s="137"/>
      <c r="CA112" s="137"/>
      <c r="CB112" s="137"/>
      <c r="CC112" s="137"/>
      <c r="CD112" s="137"/>
      <c r="CE112" s="137"/>
      <c r="CF112" s="137"/>
      <c r="CG112" s="131"/>
      <c r="CH112" s="137"/>
      <c r="CI112" s="137"/>
      <c r="CJ112" s="137"/>
      <c r="CK112" s="137"/>
      <c r="CL112" s="137"/>
      <c r="CM112" s="137"/>
      <c r="CN112" s="137"/>
      <c r="CO112" s="137"/>
      <c r="CP112" s="131"/>
      <c r="CQ112" s="137"/>
      <c r="CR112" s="137"/>
      <c r="CS112" s="137"/>
      <c r="CT112" s="137"/>
      <c r="CU112" s="137"/>
      <c r="CV112" s="137"/>
      <c r="CW112" s="137"/>
      <c r="CX112" s="137"/>
      <c r="CY112" s="131"/>
      <c r="CZ112" s="137"/>
      <c r="DA112" s="137"/>
      <c r="DB112" s="137"/>
      <c r="DC112" s="137"/>
      <c r="DD112" s="137"/>
      <c r="DE112" s="137"/>
      <c r="DF112" s="137"/>
      <c r="DG112" s="137"/>
      <c r="DH112" s="131"/>
      <c r="DI112" s="137"/>
      <c r="DJ112" s="137"/>
      <c r="DK112" s="137"/>
      <c r="DL112" s="137"/>
      <c r="DM112" s="137"/>
      <c r="DN112" s="137"/>
      <c r="DO112" s="137"/>
      <c r="DP112" s="137"/>
      <c r="DQ112" s="131"/>
      <c r="DR112" s="137"/>
      <c r="DS112" s="137"/>
      <c r="DT112" s="137"/>
      <c r="DU112" s="137"/>
      <c r="DV112" s="137"/>
      <c r="DW112" s="137"/>
      <c r="DX112" s="137"/>
      <c r="DY112" s="137"/>
      <c r="DZ112" s="131"/>
      <c r="EA112" s="137"/>
      <c r="EB112" s="137"/>
      <c r="EC112" s="137"/>
      <c r="ED112" s="137"/>
      <c r="EE112" s="137"/>
      <c r="EF112" s="137"/>
      <c r="EG112" s="137"/>
      <c r="EH112" s="137"/>
      <c r="EI112" s="131"/>
      <c r="EJ112" s="137"/>
      <c r="EK112" s="137"/>
      <c r="EL112" s="137"/>
      <c r="EM112" s="137"/>
      <c r="EN112" s="137"/>
      <c r="EO112" s="137"/>
      <c r="EP112" s="137"/>
      <c r="EQ112" s="137"/>
      <c r="ER112" s="131"/>
      <c r="ES112" s="137"/>
      <c r="ET112" s="137"/>
      <c r="EU112" s="137"/>
      <c r="EV112" s="137"/>
      <c r="EW112" s="137"/>
      <c r="EX112" s="137"/>
      <c r="EY112" s="137"/>
      <c r="EZ112" s="137"/>
      <c r="FA112" s="131"/>
      <c r="FB112" s="137"/>
      <c r="FC112" s="137"/>
      <c r="FD112" s="137"/>
      <c r="FE112" s="137"/>
      <c r="FF112" s="137"/>
      <c r="FG112" s="137"/>
      <c r="FH112" s="137"/>
      <c r="FI112" s="137"/>
      <c r="FJ112" s="131"/>
      <c r="FK112" s="137"/>
      <c r="FL112" s="137"/>
      <c r="FM112" s="137"/>
      <c r="FN112" s="137"/>
      <c r="FO112" s="137"/>
      <c r="FP112" s="137"/>
      <c r="FQ112" s="137"/>
      <c r="FR112" s="137"/>
      <c r="FS112" s="137"/>
      <c r="FT112" s="131"/>
      <c r="FU112" s="134"/>
      <c r="FV112" s="134"/>
      <c r="FW112" s="134"/>
      <c r="FX112" s="135"/>
      <c r="FY112" s="134"/>
      <c r="FZ112" s="137"/>
      <c r="GA112" s="137"/>
      <c r="GB112" s="134"/>
      <c r="GC112" s="134"/>
      <c r="GD112" s="134"/>
      <c r="GE112" s="134"/>
      <c r="GF112" s="134"/>
      <c r="GG112" s="131"/>
      <c r="GH112" s="134"/>
      <c r="GI112" s="134"/>
      <c r="GJ112" s="134"/>
      <c r="GK112" s="135"/>
      <c r="GL112" s="134"/>
      <c r="GM112" s="137"/>
      <c r="GN112" s="137"/>
      <c r="GO112" s="134"/>
      <c r="GP112" s="134"/>
      <c r="GQ112" s="134"/>
      <c r="GR112" s="134"/>
      <c r="GS112" s="134"/>
      <c r="GT112" s="131"/>
      <c r="GU112" s="134"/>
      <c r="GV112" s="134"/>
      <c r="GW112" s="134"/>
      <c r="GX112" s="135"/>
      <c r="GY112" s="134"/>
      <c r="GZ112" s="137"/>
      <c r="HA112" s="137"/>
      <c r="HB112" s="134"/>
      <c r="HC112" s="134"/>
      <c r="HD112" s="134"/>
      <c r="HE112" s="134"/>
    </row>
    <row r="113" spans="1:213" ht="57" customHeight="1" x14ac:dyDescent="0.2">
      <c r="A113" s="274"/>
      <c r="B113" s="277"/>
      <c r="C113" s="280"/>
      <c r="D113" s="280"/>
      <c r="E113" s="277"/>
      <c r="F113" s="291"/>
      <c r="G113" s="291"/>
      <c r="H113" s="349"/>
      <c r="I113" s="277"/>
      <c r="J113" s="282"/>
      <c r="K113" s="259"/>
      <c r="L113" s="262"/>
      <c r="M113" s="265"/>
      <c r="N113" s="259"/>
      <c r="O113" s="268"/>
      <c r="P113" s="268"/>
      <c r="Q113" s="271"/>
      <c r="R113" s="173"/>
      <c r="S113" s="174"/>
      <c r="T113" s="203">
        <f>VLOOKUP(U113,FORMULAS!$A$15:$B$18,2,0)</f>
        <v>0</v>
      </c>
      <c r="U113" s="54" t="s">
        <v>157</v>
      </c>
      <c r="V113" s="55">
        <f>+IF(U113='Tabla Valoración controles'!$D$4,'Tabla Valoración controles'!$F$4,IF('208-PLA-Ft-78 Mapa Gestión'!U113='Tabla Valoración controles'!$D$5,'Tabla Valoración controles'!$F$5,IF(U113=FORMULAS!$A$10,0,'Tabla Valoración controles'!$F$6)))</f>
        <v>0</v>
      </c>
      <c r="W113" s="54"/>
      <c r="X113" s="56">
        <f>+IF(W113='Tabla Valoración controles'!$D$7,'Tabla Valoración controles'!$F$7,IF(U113=FORMULAS!$A$10,0,'Tabla Valoración controles'!$F$8))</f>
        <v>0</v>
      </c>
      <c r="Y113" s="54"/>
      <c r="Z113" s="55">
        <f>+IF(Y113='Tabla Valoración controles'!$D$9,'Tabla Valoración controles'!$F$9,IF(U113=FORMULAS!$A$10,0,'Tabla Valoración controles'!$F$10))</f>
        <v>0</v>
      </c>
      <c r="AA113" s="54"/>
      <c r="AB113" s="55">
        <f>+IF(AA113='Tabla Valoración controles'!$D$9,'Tabla Valoración controles'!$F$9,IF(W113=FORMULAS!$A$10,0,'Tabla Valoración controles'!$F$10))</f>
        <v>0</v>
      </c>
      <c r="AC113" s="54"/>
      <c r="AD113" s="55">
        <f>+IF(AC113='Tabla Valoración controles'!$D$13,'Tabla Valoración controles'!$F$13,'Tabla Valoración controles'!$F$14)</f>
        <v>0</v>
      </c>
      <c r="AE113" s="99">
        <f t="shared" si="52"/>
        <v>0</v>
      </c>
      <c r="AF113" s="99">
        <f t="shared" ref="AF113" si="89">+AE113*AG112</f>
        <v>0</v>
      </c>
      <c r="AG113" s="99">
        <f t="shared" ref="AG113" si="90">+AG112-AF113</f>
        <v>0.24</v>
      </c>
      <c r="AH113" s="54"/>
      <c r="AI113" s="50">
        <f>+IF(AH113=CONTROLES!$C$50,CONTROLES!$D$50,CONTROLES!$D$51)</f>
        <v>0</v>
      </c>
      <c r="AJ113" s="182"/>
      <c r="AK113" s="182">
        <f>+IF(AJ113=CONTROLES!$C$52,CONTROLES!$D$52,CONTROLES!$D$53)</f>
        <v>0</v>
      </c>
      <c r="AL113" s="182"/>
      <c r="AM113" s="182">
        <f>+IF(AL113=CONTROLES!$C$54,CONTROLES!$D$54,CONTROLES!$D$55)</f>
        <v>0</v>
      </c>
      <c r="AN113" s="183" t="str">
        <f t="shared" si="54"/>
        <v>Tipo Control</v>
      </c>
      <c r="AO113" s="183" t="str">
        <f>+IF(AN113=CONTROLES!$F$54,CONTROLES!$G$54,CONTROLES!$G$55)</f>
        <v>Detectar</v>
      </c>
      <c r="AP113" s="182">
        <f>+IF(AO113=CONTROLES!$C$56,CONTROLES!$D$56,IF(AO113=CONTROLES!$C$57,CONTROLES!$D$57,CONTROLES!$D$58))</f>
        <v>10</v>
      </c>
      <c r="AQ113" s="182"/>
      <c r="AR113" s="182">
        <f>+IF(AQ113=CONTROLES!$C$59,CONTROLES!$D$59,CONTROLES!$D$60)</f>
        <v>0</v>
      </c>
      <c r="AS113" s="182"/>
      <c r="AT113" s="182">
        <f>+IF(AS113=CONTROLES!$C$61,CONTROLES!$D$61,CONTROLES!$D$62)</f>
        <v>0</v>
      </c>
      <c r="AU113" s="182"/>
      <c r="AV113" s="50">
        <f>+IF(AU113=CONTROLES!$C$63,CONTROLES!$D$63,IF(AU113=CONTROLES!$C$64,CONTROLES!$D$64,CONTROLES!$D$65))</f>
        <v>0</v>
      </c>
      <c r="AW113" s="50">
        <f t="shared" si="53"/>
        <v>10</v>
      </c>
      <c r="AX113" s="50" t="str">
        <f t="shared" si="55"/>
        <v>Débil</v>
      </c>
      <c r="AY113" s="254"/>
      <c r="AZ113" s="254"/>
      <c r="BA113" s="254"/>
      <c r="BB113" s="254"/>
      <c r="BC113" s="255"/>
      <c r="BD113" s="271"/>
      <c r="BE113" s="246"/>
      <c r="BF113" s="137"/>
      <c r="BG113" s="137"/>
      <c r="BH113" s="189"/>
      <c r="BI113" s="184"/>
      <c r="BJ113" s="184"/>
      <c r="BK113" s="137"/>
      <c r="BL113" s="137"/>
      <c r="BM113" s="190" t="s">
        <v>234</v>
      </c>
      <c r="BN113" s="244"/>
      <c r="BO113" s="131"/>
      <c r="BP113" s="137"/>
      <c r="BQ113" s="137"/>
      <c r="BR113" s="137"/>
      <c r="BS113" s="137"/>
      <c r="BT113" s="137"/>
      <c r="BU113" s="137"/>
      <c r="BV113" s="137"/>
      <c r="BW113" s="137"/>
      <c r="BX113" s="131"/>
      <c r="BY113" s="137"/>
      <c r="BZ113" s="137"/>
      <c r="CA113" s="137"/>
      <c r="CB113" s="137"/>
      <c r="CC113" s="137"/>
      <c r="CD113" s="137"/>
      <c r="CE113" s="137"/>
      <c r="CF113" s="137"/>
      <c r="CG113" s="131"/>
      <c r="CH113" s="137"/>
      <c r="CI113" s="137"/>
      <c r="CJ113" s="137"/>
      <c r="CK113" s="137"/>
      <c r="CL113" s="137"/>
      <c r="CM113" s="137"/>
      <c r="CN113" s="137"/>
      <c r="CO113" s="137"/>
      <c r="CP113" s="131"/>
      <c r="CQ113" s="137"/>
      <c r="CR113" s="137"/>
      <c r="CS113" s="137"/>
      <c r="CT113" s="137"/>
      <c r="CU113" s="137"/>
      <c r="CV113" s="137"/>
      <c r="CW113" s="137"/>
      <c r="CX113" s="137"/>
      <c r="CY113" s="131"/>
      <c r="CZ113" s="137"/>
      <c r="DA113" s="137"/>
      <c r="DB113" s="137"/>
      <c r="DC113" s="137"/>
      <c r="DD113" s="137"/>
      <c r="DE113" s="137"/>
      <c r="DF113" s="137"/>
      <c r="DG113" s="137"/>
      <c r="DH113" s="131"/>
      <c r="DI113" s="137"/>
      <c r="DJ113" s="137"/>
      <c r="DK113" s="137"/>
      <c r="DL113" s="137"/>
      <c r="DM113" s="137"/>
      <c r="DN113" s="137"/>
      <c r="DO113" s="137"/>
      <c r="DP113" s="137"/>
      <c r="DQ113" s="131"/>
      <c r="DR113" s="137"/>
      <c r="DS113" s="137"/>
      <c r="DT113" s="137"/>
      <c r="DU113" s="137"/>
      <c r="DV113" s="137"/>
      <c r="DW113" s="137"/>
      <c r="DX113" s="137"/>
      <c r="DY113" s="137"/>
      <c r="DZ113" s="131"/>
      <c r="EA113" s="137"/>
      <c r="EB113" s="137"/>
      <c r="EC113" s="137"/>
      <c r="ED113" s="137"/>
      <c r="EE113" s="137"/>
      <c r="EF113" s="137"/>
      <c r="EG113" s="137"/>
      <c r="EH113" s="137"/>
      <c r="EI113" s="131"/>
      <c r="EJ113" s="137"/>
      <c r="EK113" s="137"/>
      <c r="EL113" s="137"/>
      <c r="EM113" s="137"/>
      <c r="EN113" s="137"/>
      <c r="EO113" s="137"/>
      <c r="EP113" s="137"/>
      <c r="EQ113" s="137"/>
      <c r="ER113" s="131"/>
      <c r="ES113" s="137"/>
      <c r="ET113" s="137"/>
      <c r="EU113" s="137"/>
      <c r="EV113" s="137"/>
      <c r="EW113" s="137"/>
      <c r="EX113" s="137"/>
      <c r="EY113" s="137"/>
      <c r="EZ113" s="137"/>
      <c r="FA113" s="131"/>
      <c r="FB113" s="137"/>
      <c r="FC113" s="137"/>
      <c r="FD113" s="137"/>
      <c r="FE113" s="137"/>
      <c r="FF113" s="137"/>
      <c r="FG113" s="137"/>
      <c r="FH113" s="137"/>
      <c r="FI113" s="137"/>
      <c r="FJ113" s="131"/>
      <c r="FK113" s="137"/>
      <c r="FL113" s="137"/>
      <c r="FM113" s="137"/>
      <c r="FN113" s="137"/>
      <c r="FO113" s="137"/>
      <c r="FP113" s="137"/>
      <c r="FQ113" s="137"/>
      <c r="FR113" s="137"/>
      <c r="FS113" s="137"/>
      <c r="FT113" s="131"/>
      <c r="FU113" s="134"/>
      <c r="FV113" s="134"/>
      <c r="FW113" s="134"/>
      <c r="FX113" s="135"/>
      <c r="FY113" s="134"/>
      <c r="FZ113" s="137"/>
      <c r="GA113" s="137"/>
      <c r="GB113" s="134"/>
      <c r="GC113" s="134"/>
      <c r="GD113" s="134"/>
      <c r="GE113" s="134"/>
      <c r="GF113" s="134"/>
      <c r="GG113" s="131"/>
      <c r="GH113" s="134"/>
      <c r="GI113" s="134"/>
      <c r="GJ113" s="134"/>
      <c r="GK113" s="135"/>
      <c r="GL113" s="134"/>
      <c r="GM113" s="137"/>
      <c r="GN113" s="137"/>
      <c r="GO113" s="134"/>
      <c r="GP113" s="134"/>
      <c r="GQ113" s="134"/>
      <c r="GR113" s="134"/>
      <c r="GS113" s="134"/>
      <c r="GT113" s="131"/>
      <c r="GU113" s="134"/>
      <c r="GV113" s="134"/>
      <c r="GW113" s="134"/>
      <c r="GX113" s="135"/>
      <c r="GY113" s="134"/>
      <c r="GZ113" s="137"/>
      <c r="HA113" s="137"/>
      <c r="HB113" s="134"/>
      <c r="HC113" s="134"/>
      <c r="HD113" s="134"/>
      <c r="HE113" s="134"/>
    </row>
    <row r="114" spans="1:213" ht="57" customHeight="1" x14ac:dyDescent="0.2">
      <c r="A114" s="274"/>
      <c r="B114" s="277"/>
      <c r="C114" s="280"/>
      <c r="D114" s="280"/>
      <c r="E114" s="277"/>
      <c r="F114" s="291"/>
      <c r="G114" s="291"/>
      <c r="H114" s="349"/>
      <c r="I114" s="277"/>
      <c r="J114" s="282"/>
      <c r="K114" s="259"/>
      <c r="L114" s="262"/>
      <c r="M114" s="265"/>
      <c r="N114" s="259"/>
      <c r="O114" s="268"/>
      <c r="P114" s="268"/>
      <c r="Q114" s="271"/>
      <c r="R114" s="173"/>
      <c r="S114" s="174"/>
      <c r="T114" s="203">
        <f>VLOOKUP(U114,FORMULAS!$A$15:$B$18,2,0)</f>
        <v>0</v>
      </c>
      <c r="U114" s="54" t="s">
        <v>157</v>
      </c>
      <c r="V114" s="55">
        <f>+IF(U114='Tabla Valoración controles'!$D$4,'Tabla Valoración controles'!$F$4,IF('208-PLA-Ft-78 Mapa Gestión'!U114='Tabla Valoración controles'!$D$5,'Tabla Valoración controles'!$F$5,IF(U114=FORMULAS!$A$10,0,'Tabla Valoración controles'!$F$6)))</f>
        <v>0</v>
      </c>
      <c r="W114" s="54"/>
      <c r="X114" s="56">
        <f>+IF(W114='Tabla Valoración controles'!$D$7,'Tabla Valoración controles'!$F$7,IF(U114=FORMULAS!$A$10,0,'Tabla Valoración controles'!$F$8))</f>
        <v>0</v>
      </c>
      <c r="Y114" s="54"/>
      <c r="Z114" s="55">
        <f>+IF(Y114='Tabla Valoración controles'!$D$9,'Tabla Valoración controles'!$F$9,IF(U114=FORMULAS!$A$10,0,'Tabla Valoración controles'!$F$10))</f>
        <v>0</v>
      </c>
      <c r="AA114" s="54"/>
      <c r="AB114" s="55">
        <f>+IF(AA114='Tabla Valoración controles'!$D$9,'Tabla Valoración controles'!$F$9,IF(W114=FORMULAS!$A$10,0,'Tabla Valoración controles'!$F$10))</f>
        <v>0</v>
      </c>
      <c r="AC114" s="54"/>
      <c r="AD114" s="55">
        <f>+IF(AC114='Tabla Valoración controles'!$D$13,'Tabla Valoración controles'!$F$13,'Tabla Valoración controles'!$F$14)</f>
        <v>0</v>
      </c>
      <c r="AE114" s="99">
        <f t="shared" si="52"/>
        <v>0</v>
      </c>
      <c r="AF114" s="99">
        <f t="shared" ref="AF114:AF117" si="91">+AF113*AE114</f>
        <v>0</v>
      </c>
      <c r="AG114" s="99">
        <f t="shared" si="71"/>
        <v>0.24</v>
      </c>
      <c r="AH114" s="54"/>
      <c r="AI114" s="50">
        <f>+IF(AH114=CONTROLES!$C$50,CONTROLES!$D$50,CONTROLES!$D$51)</f>
        <v>0</v>
      </c>
      <c r="AJ114" s="182"/>
      <c r="AK114" s="182">
        <f>+IF(AJ114=CONTROLES!$C$52,CONTROLES!$D$52,CONTROLES!$D$53)</f>
        <v>0</v>
      </c>
      <c r="AL114" s="182"/>
      <c r="AM114" s="182">
        <f>+IF(AL114=CONTROLES!$C$54,CONTROLES!$D$54,CONTROLES!$D$55)</f>
        <v>0</v>
      </c>
      <c r="AN114" s="183" t="str">
        <f t="shared" si="54"/>
        <v>Tipo Control</v>
      </c>
      <c r="AO114" s="183" t="str">
        <f>+IF(AN114=CONTROLES!$F$54,CONTROLES!$G$54,CONTROLES!$G$55)</f>
        <v>Detectar</v>
      </c>
      <c r="AP114" s="182">
        <f>+IF(AO114=CONTROLES!$C$56,CONTROLES!$D$56,IF(AO114=CONTROLES!$C$57,CONTROLES!$D$57,CONTROLES!$D$58))</f>
        <v>10</v>
      </c>
      <c r="AQ114" s="182"/>
      <c r="AR114" s="182">
        <f>+IF(AQ114=CONTROLES!$C$59,CONTROLES!$D$59,CONTROLES!$D$60)</f>
        <v>0</v>
      </c>
      <c r="AS114" s="182"/>
      <c r="AT114" s="182">
        <f>+IF(AS114=CONTROLES!$C$61,CONTROLES!$D$61,CONTROLES!$D$62)</f>
        <v>0</v>
      </c>
      <c r="AU114" s="182"/>
      <c r="AV114" s="50">
        <f>+IF(AU114=CONTROLES!$C$63,CONTROLES!$D$63,IF(AU114=CONTROLES!$C$64,CONTROLES!$D$64,CONTROLES!$D$65))</f>
        <v>0</v>
      </c>
      <c r="AW114" s="50">
        <f t="shared" si="53"/>
        <v>10</v>
      </c>
      <c r="AX114" s="50" t="str">
        <f t="shared" si="55"/>
        <v>Débil</v>
      </c>
      <c r="AY114" s="254"/>
      <c r="AZ114" s="254"/>
      <c r="BA114" s="254"/>
      <c r="BB114" s="254"/>
      <c r="BC114" s="255"/>
      <c r="BD114" s="271"/>
      <c r="BE114" s="246"/>
      <c r="BF114" s="137"/>
      <c r="BG114" s="137"/>
      <c r="BH114" s="189"/>
      <c r="BI114" s="184"/>
      <c r="BJ114" s="184"/>
      <c r="BK114" s="137"/>
      <c r="BL114" s="137"/>
      <c r="BM114" s="190" t="s">
        <v>234</v>
      </c>
      <c r="BN114" s="244"/>
      <c r="BO114" s="131"/>
      <c r="BP114" s="137"/>
      <c r="BQ114" s="137"/>
      <c r="BR114" s="137"/>
      <c r="BS114" s="137"/>
      <c r="BT114" s="137"/>
      <c r="BU114" s="137"/>
      <c r="BV114" s="137"/>
      <c r="BW114" s="137"/>
      <c r="BX114" s="131"/>
      <c r="BY114" s="137"/>
      <c r="BZ114" s="137"/>
      <c r="CA114" s="137"/>
      <c r="CB114" s="137"/>
      <c r="CC114" s="137"/>
      <c r="CD114" s="137"/>
      <c r="CE114" s="137"/>
      <c r="CF114" s="137"/>
      <c r="CG114" s="131"/>
      <c r="CH114" s="137"/>
      <c r="CI114" s="137"/>
      <c r="CJ114" s="137"/>
      <c r="CK114" s="137"/>
      <c r="CL114" s="137"/>
      <c r="CM114" s="137"/>
      <c r="CN114" s="137"/>
      <c r="CO114" s="137"/>
      <c r="CP114" s="131"/>
      <c r="CQ114" s="137"/>
      <c r="CR114" s="137"/>
      <c r="CS114" s="137"/>
      <c r="CT114" s="137"/>
      <c r="CU114" s="137"/>
      <c r="CV114" s="137"/>
      <c r="CW114" s="137"/>
      <c r="CX114" s="137"/>
      <c r="CY114" s="131"/>
      <c r="CZ114" s="137"/>
      <c r="DA114" s="137"/>
      <c r="DB114" s="137"/>
      <c r="DC114" s="137"/>
      <c r="DD114" s="137"/>
      <c r="DE114" s="137"/>
      <c r="DF114" s="137"/>
      <c r="DG114" s="137"/>
      <c r="DH114" s="131"/>
      <c r="DI114" s="137"/>
      <c r="DJ114" s="137"/>
      <c r="DK114" s="137"/>
      <c r="DL114" s="137"/>
      <c r="DM114" s="137"/>
      <c r="DN114" s="137"/>
      <c r="DO114" s="137"/>
      <c r="DP114" s="137"/>
      <c r="DQ114" s="131"/>
      <c r="DR114" s="137"/>
      <c r="DS114" s="137"/>
      <c r="DT114" s="137"/>
      <c r="DU114" s="137"/>
      <c r="DV114" s="137"/>
      <c r="DW114" s="137"/>
      <c r="DX114" s="137"/>
      <c r="DY114" s="137"/>
      <c r="DZ114" s="131"/>
      <c r="EA114" s="137"/>
      <c r="EB114" s="137"/>
      <c r="EC114" s="137"/>
      <c r="ED114" s="137"/>
      <c r="EE114" s="137"/>
      <c r="EF114" s="137"/>
      <c r="EG114" s="137"/>
      <c r="EH114" s="137"/>
      <c r="EI114" s="131"/>
      <c r="EJ114" s="137"/>
      <c r="EK114" s="137"/>
      <c r="EL114" s="137"/>
      <c r="EM114" s="137"/>
      <c r="EN114" s="137"/>
      <c r="EO114" s="137"/>
      <c r="EP114" s="137"/>
      <c r="EQ114" s="137"/>
      <c r="ER114" s="131"/>
      <c r="ES114" s="137"/>
      <c r="ET114" s="137"/>
      <c r="EU114" s="137"/>
      <c r="EV114" s="137"/>
      <c r="EW114" s="137"/>
      <c r="EX114" s="137"/>
      <c r="EY114" s="137"/>
      <c r="EZ114" s="137"/>
      <c r="FA114" s="131"/>
      <c r="FB114" s="137"/>
      <c r="FC114" s="137"/>
      <c r="FD114" s="137"/>
      <c r="FE114" s="137"/>
      <c r="FF114" s="137"/>
      <c r="FG114" s="137"/>
      <c r="FH114" s="137"/>
      <c r="FI114" s="137"/>
      <c r="FJ114" s="131"/>
      <c r="FK114" s="137"/>
      <c r="FL114" s="137"/>
      <c r="FM114" s="137"/>
      <c r="FN114" s="137"/>
      <c r="FO114" s="137"/>
      <c r="FP114" s="137"/>
      <c r="FQ114" s="137"/>
      <c r="FR114" s="137"/>
      <c r="FS114" s="137"/>
      <c r="FT114" s="131"/>
      <c r="FU114" s="134"/>
      <c r="FV114" s="134"/>
      <c r="FW114" s="134"/>
      <c r="FX114" s="135"/>
      <c r="FY114" s="134"/>
      <c r="FZ114" s="137"/>
      <c r="GA114" s="137"/>
      <c r="GB114" s="134"/>
      <c r="GC114" s="134"/>
      <c r="GD114" s="134"/>
      <c r="GE114" s="134"/>
      <c r="GF114" s="134"/>
      <c r="GG114" s="131"/>
      <c r="GH114" s="134"/>
      <c r="GI114" s="134"/>
      <c r="GJ114" s="134"/>
      <c r="GK114" s="135"/>
      <c r="GL114" s="134"/>
      <c r="GM114" s="137"/>
      <c r="GN114" s="137"/>
      <c r="GO114" s="134"/>
      <c r="GP114" s="134"/>
      <c r="GQ114" s="134"/>
      <c r="GR114" s="134"/>
      <c r="GS114" s="134"/>
      <c r="GT114" s="131"/>
      <c r="GU114" s="134"/>
      <c r="GV114" s="134"/>
      <c r="GW114" s="134"/>
      <c r="GX114" s="135"/>
      <c r="GY114" s="134"/>
      <c r="GZ114" s="137"/>
      <c r="HA114" s="137"/>
      <c r="HB114" s="134"/>
      <c r="HC114" s="134"/>
      <c r="HD114" s="134"/>
      <c r="HE114" s="134"/>
    </row>
    <row r="115" spans="1:213" ht="57" customHeight="1" x14ac:dyDescent="0.2">
      <c r="A115" s="274"/>
      <c r="B115" s="277"/>
      <c r="C115" s="280"/>
      <c r="D115" s="280"/>
      <c r="E115" s="277"/>
      <c r="F115" s="291"/>
      <c r="G115" s="291"/>
      <c r="H115" s="349"/>
      <c r="I115" s="277"/>
      <c r="J115" s="282"/>
      <c r="K115" s="259"/>
      <c r="L115" s="262"/>
      <c r="M115" s="265"/>
      <c r="N115" s="259"/>
      <c r="O115" s="268"/>
      <c r="P115" s="268"/>
      <c r="Q115" s="271"/>
      <c r="R115" s="173"/>
      <c r="S115" s="174"/>
      <c r="T115" s="203">
        <f>VLOOKUP(U115,FORMULAS!$A$15:$B$18,2,0)</f>
        <v>0</v>
      </c>
      <c r="U115" s="54" t="s">
        <v>157</v>
      </c>
      <c r="V115" s="55">
        <f>+IF(U115='Tabla Valoración controles'!$D$4,'Tabla Valoración controles'!$F$4,IF('208-PLA-Ft-78 Mapa Gestión'!U115='Tabla Valoración controles'!$D$5,'Tabla Valoración controles'!$F$5,IF(U115=FORMULAS!$A$10,0,'Tabla Valoración controles'!$F$6)))</f>
        <v>0</v>
      </c>
      <c r="W115" s="54"/>
      <c r="X115" s="56">
        <f>+IF(W115='Tabla Valoración controles'!$D$7,'Tabla Valoración controles'!$F$7,IF(U115=FORMULAS!$A$10,0,'Tabla Valoración controles'!$F$8))</f>
        <v>0</v>
      </c>
      <c r="Y115" s="54"/>
      <c r="Z115" s="55">
        <f>+IF(Y115='Tabla Valoración controles'!$D$9,'Tabla Valoración controles'!$F$9,IF(U115=FORMULAS!$A$10,0,'Tabla Valoración controles'!$F$10))</f>
        <v>0</v>
      </c>
      <c r="AA115" s="54"/>
      <c r="AB115" s="55">
        <f>+IF(AA115='Tabla Valoración controles'!$D$9,'Tabla Valoración controles'!$F$9,IF(W115=FORMULAS!$A$10,0,'Tabla Valoración controles'!$F$10))</f>
        <v>0</v>
      </c>
      <c r="AC115" s="54"/>
      <c r="AD115" s="55">
        <f>+IF(AC115='Tabla Valoración controles'!$D$13,'Tabla Valoración controles'!$F$13,'Tabla Valoración controles'!$F$14)</f>
        <v>0</v>
      </c>
      <c r="AE115" s="99">
        <f t="shared" si="52"/>
        <v>0</v>
      </c>
      <c r="AF115" s="99">
        <f t="shared" si="91"/>
        <v>0</v>
      </c>
      <c r="AG115" s="99">
        <f t="shared" si="71"/>
        <v>0.24</v>
      </c>
      <c r="AH115" s="54"/>
      <c r="AI115" s="50">
        <f>+IF(AH115=CONTROLES!$C$50,CONTROLES!$D$50,CONTROLES!$D$51)</f>
        <v>0</v>
      </c>
      <c r="AJ115" s="182"/>
      <c r="AK115" s="182">
        <f>+IF(AJ115=CONTROLES!$C$52,CONTROLES!$D$52,CONTROLES!$D$53)</f>
        <v>0</v>
      </c>
      <c r="AL115" s="182"/>
      <c r="AM115" s="182">
        <f>+IF(AL115=CONTROLES!$C$54,CONTROLES!$D$54,CONTROLES!$D$55)</f>
        <v>0</v>
      </c>
      <c r="AN115" s="183" t="str">
        <f t="shared" si="54"/>
        <v>Tipo Control</v>
      </c>
      <c r="AO115" s="183" t="str">
        <f>+IF(AN115=CONTROLES!$F$54,CONTROLES!$G$54,CONTROLES!$G$55)</f>
        <v>Detectar</v>
      </c>
      <c r="AP115" s="182">
        <f>+IF(AO115=CONTROLES!$C$56,CONTROLES!$D$56,IF(AO115=CONTROLES!$C$57,CONTROLES!$D$57,CONTROLES!$D$58))</f>
        <v>10</v>
      </c>
      <c r="AQ115" s="182"/>
      <c r="AR115" s="182">
        <f>+IF(AQ115=CONTROLES!$C$59,CONTROLES!$D$59,CONTROLES!$D$60)</f>
        <v>0</v>
      </c>
      <c r="AS115" s="182"/>
      <c r="AT115" s="182">
        <f>+IF(AS115=CONTROLES!$C$61,CONTROLES!$D$61,CONTROLES!$D$62)</f>
        <v>0</v>
      </c>
      <c r="AU115" s="182"/>
      <c r="AV115" s="50">
        <f>+IF(AU115=CONTROLES!$C$63,CONTROLES!$D$63,IF(AU115=CONTROLES!$C$64,CONTROLES!$D$64,CONTROLES!$D$65))</f>
        <v>0</v>
      </c>
      <c r="AW115" s="50">
        <f t="shared" si="53"/>
        <v>10</v>
      </c>
      <c r="AX115" s="50" t="str">
        <f t="shared" si="55"/>
        <v>Débil</v>
      </c>
      <c r="AY115" s="254"/>
      <c r="AZ115" s="254"/>
      <c r="BA115" s="254"/>
      <c r="BB115" s="254"/>
      <c r="BC115" s="255"/>
      <c r="BD115" s="271"/>
      <c r="BE115" s="246"/>
      <c r="BF115" s="137"/>
      <c r="BG115" s="137"/>
      <c r="BH115" s="189"/>
      <c r="BI115" s="184"/>
      <c r="BJ115" s="184"/>
      <c r="BK115" s="137"/>
      <c r="BL115" s="137"/>
      <c r="BM115" s="190" t="s">
        <v>234</v>
      </c>
      <c r="BN115" s="244"/>
      <c r="BO115" s="131"/>
      <c r="BP115" s="137"/>
      <c r="BQ115" s="137"/>
      <c r="BR115" s="137"/>
      <c r="BS115" s="137"/>
      <c r="BT115" s="137"/>
      <c r="BU115" s="137"/>
      <c r="BV115" s="137"/>
      <c r="BW115" s="137"/>
      <c r="BX115" s="131"/>
      <c r="BY115" s="137"/>
      <c r="BZ115" s="137"/>
      <c r="CA115" s="137"/>
      <c r="CB115" s="137"/>
      <c r="CC115" s="137"/>
      <c r="CD115" s="137"/>
      <c r="CE115" s="137"/>
      <c r="CF115" s="137"/>
      <c r="CG115" s="131"/>
      <c r="CH115" s="137"/>
      <c r="CI115" s="137"/>
      <c r="CJ115" s="137"/>
      <c r="CK115" s="137"/>
      <c r="CL115" s="137"/>
      <c r="CM115" s="137"/>
      <c r="CN115" s="137"/>
      <c r="CO115" s="137"/>
      <c r="CP115" s="131"/>
      <c r="CQ115" s="137"/>
      <c r="CR115" s="137"/>
      <c r="CS115" s="137"/>
      <c r="CT115" s="137"/>
      <c r="CU115" s="137"/>
      <c r="CV115" s="137"/>
      <c r="CW115" s="137"/>
      <c r="CX115" s="137"/>
      <c r="CY115" s="131"/>
      <c r="CZ115" s="137"/>
      <c r="DA115" s="137"/>
      <c r="DB115" s="137"/>
      <c r="DC115" s="137"/>
      <c r="DD115" s="137"/>
      <c r="DE115" s="137"/>
      <c r="DF115" s="137"/>
      <c r="DG115" s="137"/>
      <c r="DH115" s="131"/>
      <c r="DI115" s="137"/>
      <c r="DJ115" s="137"/>
      <c r="DK115" s="137"/>
      <c r="DL115" s="137"/>
      <c r="DM115" s="137"/>
      <c r="DN115" s="137"/>
      <c r="DO115" s="137"/>
      <c r="DP115" s="137"/>
      <c r="DQ115" s="131"/>
      <c r="DR115" s="137"/>
      <c r="DS115" s="137"/>
      <c r="DT115" s="137"/>
      <c r="DU115" s="137"/>
      <c r="DV115" s="137"/>
      <c r="DW115" s="137"/>
      <c r="DX115" s="137"/>
      <c r="DY115" s="137"/>
      <c r="DZ115" s="131"/>
      <c r="EA115" s="137"/>
      <c r="EB115" s="137"/>
      <c r="EC115" s="137"/>
      <c r="ED115" s="137"/>
      <c r="EE115" s="137"/>
      <c r="EF115" s="137"/>
      <c r="EG115" s="137"/>
      <c r="EH115" s="137"/>
      <c r="EI115" s="131"/>
      <c r="EJ115" s="137"/>
      <c r="EK115" s="137"/>
      <c r="EL115" s="137"/>
      <c r="EM115" s="137"/>
      <c r="EN115" s="137"/>
      <c r="EO115" s="137"/>
      <c r="EP115" s="137"/>
      <c r="EQ115" s="137"/>
      <c r="ER115" s="131"/>
      <c r="ES115" s="137"/>
      <c r="ET115" s="137"/>
      <c r="EU115" s="137"/>
      <c r="EV115" s="137"/>
      <c r="EW115" s="137"/>
      <c r="EX115" s="137"/>
      <c r="EY115" s="137"/>
      <c r="EZ115" s="137"/>
      <c r="FA115" s="131"/>
      <c r="FB115" s="137"/>
      <c r="FC115" s="137"/>
      <c r="FD115" s="137"/>
      <c r="FE115" s="137"/>
      <c r="FF115" s="137"/>
      <c r="FG115" s="137"/>
      <c r="FH115" s="137"/>
      <c r="FI115" s="137"/>
      <c r="FJ115" s="131"/>
      <c r="FK115" s="137"/>
      <c r="FL115" s="137"/>
      <c r="FM115" s="137"/>
      <c r="FN115" s="137"/>
      <c r="FO115" s="137"/>
      <c r="FP115" s="137"/>
      <c r="FQ115" s="137"/>
      <c r="FR115" s="137"/>
      <c r="FS115" s="137"/>
      <c r="FT115" s="131"/>
      <c r="FU115" s="134"/>
      <c r="FV115" s="134"/>
      <c r="FW115" s="134"/>
      <c r="FX115" s="135"/>
      <c r="FY115" s="134"/>
      <c r="FZ115" s="137"/>
      <c r="GA115" s="137"/>
      <c r="GB115" s="134"/>
      <c r="GC115" s="134"/>
      <c r="GD115" s="134"/>
      <c r="GE115" s="134"/>
      <c r="GF115" s="134"/>
      <c r="GG115" s="131"/>
      <c r="GH115" s="134"/>
      <c r="GI115" s="134"/>
      <c r="GJ115" s="134"/>
      <c r="GK115" s="135"/>
      <c r="GL115" s="134"/>
      <c r="GM115" s="137"/>
      <c r="GN115" s="137"/>
      <c r="GO115" s="134"/>
      <c r="GP115" s="134"/>
      <c r="GQ115" s="134"/>
      <c r="GR115" s="134"/>
      <c r="GS115" s="134"/>
      <c r="GT115" s="131"/>
      <c r="GU115" s="134"/>
      <c r="GV115" s="134"/>
      <c r="GW115" s="134"/>
      <c r="GX115" s="135"/>
      <c r="GY115" s="134"/>
      <c r="GZ115" s="137"/>
      <c r="HA115" s="137"/>
      <c r="HB115" s="134"/>
      <c r="HC115" s="134"/>
      <c r="HD115" s="134"/>
      <c r="HE115" s="134"/>
    </row>
    <row r="116" spans="1:213" ht="57" customHeight="1" x14ac:dyDescent="0.2">
      <c r="A116" s="274"/>
      <c r="B116" s="277"/>
      <c r="C116" s="280"/>
      <c r="D116" s="280"/>
      <c r="E116" s="277"/>
      <c r="F116" s="291"/>
      <c r="G116" s="291"/>
      <c r="H116" s="349"/>
      <c r="I116" s="277"/>
      <c r="J116" s="282"/>
      <c r="K116" s="259"/>
      <c r="L116" s="262"/>
      <c r="M116" s="265"/>
      <c r="N116" s="259"/>
      <c r="O116" s="268"/>
      <c r="P116" s="268"/>
      <c r="Q116" s="271"/>
      <c r="R116" s="173"/>
      <c r="S116" s="174"/>
      <c r="T116" s="203">
        <f>VLOOKUP(U116,FORMULAS!$A$15:$B$18,2,0)</f>
        <v>0</v>
      </c>
      <c r="U116" s="54" t="s">
        <v>157</v>
      </c>
      <c r="V116" s="55">
        <f>+IF(U116='Tabla Valoración controles'!$D$4,'Tabla Valoración controles'!$F$4,IF('208-PLA-Ft-78 Mapa Gestión'!U116='Tabla Valoración controles'!$D$5,'Tabla Valoración controles'!$F$5,IF(U116=FORMULAS!$A$10,0,'Tabla Valoración controles'!$F$6)))</f>
        <v>0</v>
      </c>
      <c r="W116" s="54"/>
      <c r="X116" s="56">
        <f>+IF(W116='Tabla Valoración controles'!$D$7,'Tabla Valoración controles'!$F$7,IF(U116=FORMULAS!$A$10,0,'Tabla Valoración controles'!$F$8))</f>
        <v>0</v>
      </c>
      <c r="Y116" s="54"/>
      <c r="Z116" s="55">
        <f>+IF(Y116='Tabla Valoración controles'!$D$9,'Tabla Valoración controles'!$F$9,IF(U116=FORMULAS!$A$10,0,'Tabla Valoración controles'!$F$10))</f>
        <v>0</v>
      </c>
      <c r="AA116" s="54"/>
      <c r="AB116" s="55">
        <f>+IF(AA116='Tabla Valoración controles'!$D$9,'Tabla Valoración controles'!$F$9,IF(W116=FORMULAS!$A$10,0,'Tabla Valoración controles'!$F$10))</f>
        <v>0</v>
      </c>
      <c r="AC116" s="54"/>
      <c r="AD116" s="55">
        <f>+IF(AC116='Tabla Valoración controles'!$D$13,'Tabla Valoración controles'!$F$13,'Tabla Valoración controles'!$F$14)</f>
        <v>0</v>
      </c>
      <c r="AE116" s="99">
        <f t="shared" si="52"/>
        <v>0</v>
      </c>
      <c r="AF116" s="99">
        <f t="shared" si="91"/>
        <v>0</v>
      </c>
      <c r="AG116" s="99">
        <f t="shared" si="71"/>
        <v>0.24</v>
      </c>
      <c r="AH116" s="54"/>
      <c r="AI116" s="50">
        <f>+IF(AH116=CONTROLES!$C$50,CONTROLES!$D$50,CONTROLES!$D$51)</f>
        <v>0</v>
      </c>
      <c r="AJ116" s="182"/>
      <c r="AK116" s="182">
        <f>+IF(AJ116=CONTROLES!$C$52,CONTROLES!$D$52,CONTROLES!$D$53)</f>
        <v>0</v>
      </c>
      <c r="AL116" s="182"/>
      <c r="AM116" s="182">
        <f>+IF(AL116=CONTROLES!$C$54,CONTROLES!$D$54,CONTROLES!$D$55)</f>
        <v>0</v>
      </c>
      <c r="AN116" s="183" t="str">
        <f t="shared" si="54"/>
        <v>Tipo Control</v>
      </c>
      <c r="AO116" s="183" t="str">
        <f>+IF(AN116=CONTROLES!$F$54,CONTROLES!$G$54,CONTROLES!$G$55)</f>
        <v>Detectar</v>
      </c>
      <c r="AP116" s="182">
        <f>+IF(AO116=CONTROLES!$C$56,CONTROLES!$D$56,IF(AO116=CONTROLES!$C$57,CONTROLES!$D$57,CONTROLES!$D$58))</f>
        <v>10</v>
      </c>
      <c r="AQ116" s="182"/>
      <c r="AR116" s="182">
        <f>+IF(AQ116=CONTROLES!$C$59,CONTROLES!$D$59,CONTROLES!$D$60)</f>
        <v>0</v>
      </c>
      <c r="AS116" s="182"/>
      <c r="AT116" s="182">
        <f>+IF(AS116=CONTROLES!$C$61,CONTROLES!$D$61,CONTROLES!$D$62)</f>
        <v>0</v>
      </c>
      <c r="AU116" s="182"/>
      <c r="AV116" s="50">
        <f>+IF(AU116=CONTROLES!$C$63,CONTROLES!$D$63,IF(AU116=CONTROLES!$C$64,CONTROLES!$D$64,CONTROLES!$D$65))</f>
        <v>0</v>
      </c>
      <c r="AW116" s="50">
        <f t="shared" si="53"/>
        <v>10</v>
      </c>
      <c r="AX116" s="50" t="str">
        <f t="shared" si="55"/>
        <v>Débil</v>
      </c>
      <c r="AY116" s="254"/>
      <c r="AZ116" s="254"/>
      <c r="BA116" s="254"/>
      <c r="BB116" s="254"/>
      <c r="BC116" s="255"/>
      <c r="BD116" s="271"/>
      <c r="BE116" s="246"/>
      <c r="BF116" s="137"/>
      <c r="BG116" s="137"/>
      <c r="BH116" s="189"/>
      <c r="BI116" s="184"/>
      <c r="BJ116" s="184"/>
      <c r="BK116" s="137"/>
      <c r="BL116" s="137"/>
      <c r="BM116" s="190" t="s">
        <v>234</v>
      </c>
      <c r="BN116" s="244"/>
      <c r="BO116" s="131"/>
      <c r="BP116" s="137"/>
      <c r="BQ116" s="137"/>
      <c r="BR116" s="137"/>
      <c r="BS116" s="137"/>
      <c r="BT116" s="137"/>
      <c r="BU116" s="137"/>
      <c r="BV116" s="137"/>
      <c r="BW116" s="137"/>
      <c r="BX116" s="131"/>
      <c r="BY116" s="137"/>
      <c r="BZ116" s="137"/>
      <c r="CA116" s="137"/>
      <c r="CB116" s="137"/>
      <c r="CC116" s="137"/>
      <c r="CD116" s="137"/>
      <c r="CE116" s="137"/>
      <c r="CF116" s="137"/>
      <c r="CG116" s="131"/>
      <c r="CH116" s="137"/>
      <c r="CI116" s="137"/>
      <c r="CJ116" s="137"/>
      <c r="CK116" s="137"/>
      <c r="CL116" s="137"/>
      <c r="CM116" s="137"/>
      <c r="CN116" s="137"/>
      <c r="CO116" s="137"/>
      <c r="CP116" s="131"/>
      <c r="CQ116" s="137"/>
      <c r="CR116" s="137"/>
      <c r="CS116" s="137"/>
      <c r="CT116" s="137"/>
      <c r="CU116" s="137"/>
      <c r="CV116" s="137"/>
      <c r="CW116" s="137"/>
      <c r="CX116" s="137"/>
      <c r="CY116" s="131"/>
      <c r="CZ116" s="137"/>
      <c r="DA116" s="137"/>
      <c r="DB116" s="137"/>
      <c r="DC116" s="137"/>
      <c r="DD116" s="137"/>
      <c r="DE116" s="137"/>
      <c r="DF116" s="137"/>
      <c r="DG116" s="137"/>
      <c r="DH116" s="131"/>
      <c r="DI116" s="137"/>
      <c r="DJ116" s="137"/>
      <c r="DK116" s="137"/>
      <c r="DL116" s="137"/>
      <c r="DM116" s="137"/>
      <c r="DN116" s="137"/>
      <c r="DO116" s="137"/>
      <c r="DP116" s="137"/>
      <c r="DQ116" s="131"/>
      <c r="DR116" s="137"/>
      <c r="DS116" s="137"/>
      <c r="DT116" s="137"/>
      <c r="DU116" s="137"/>
      <c r="DV116" s="137"/>
      <c r="DW116" s="137"/>
      <c r="DX116" s="137"/>
      <c r="DY116" s="137"/>
      <c r="DZ116" s="131"/>
      <c r="EA116" s="137"/>
      <c r="EB116" s="137"/>
      <c r="EC116" s="137"/>
      <c r="ED116" s="137"/>
      <c r="EE116" s="137"/>
      <c r="EF116" s="137"/>
      <c r="EG116" s="137"/>
      <c r="EH116" s="137"/>
      <c r="EI116" s="131"/>
      <c r="EJ116" s="137"/>
      <c r="EK116" s="137"/>
      <c r="EL116" s="137"/>
      <c r="EM116" s="137"/>
      <c r="EN116" s="137"/>
      <c r="EO116" s="137"/>
      <c r="EP116" s="137"/>
      <c r="EQ116" s="137"/>
      <c r="ER116" s="131"/>
      <c r="ES116" s="137"/>
      <c r="ET116" s="137"/>
      <c r="EU116" s="137"/>
      <c r="EV116" s="137"/>
      <c r="EW116" s="137"/>
      <c r="EX116" s="137"/>
      <c r="EY116" s="137"/>
      <c r="EZ116" s="137"/>
      <c r="FA116" s="131"/>
      <c r="FB116" s="137"/>
      <c r="FC116" s="137"/>
      <c r="FD116" s="137"/>
      <c r="FE116" s="137"/>
      <c r="FF116" s="137"/>
      <c r="FG116" s="137"/>
      <c r="FH116" s="137"/>
      <c r="FI116" s="137"/>
      <c r="FJ116" s="131"/>
      <c r="FK116" s="137"/>
      <c r="FL116" s="137"/>
      <c r="FM116" s="137"/>
      <c r="FN116" s="137"/>
      <c r="FO116" s="137"/>
      <c r="FP116" s="137"/>
      <c r="FQ116" s="137"/>
      <c r="FR116" s="137"/>
      <c r="FS116" s="137"/>
      <c r="FT116" s="131"/>
      <c r="FU116" s="134"/>
      <c r="FV116" s="134"/>
      <c r="FW116" s="134"/>
      <c r="FX116" s="135"/>
      <c r="FY116" s="134"/>
      <c r="FZ116" s="137"/>
      <c r="GA116" s="137"/>
      <c r="GB116" s="134"/>
      <c r="GC116" s="134"/>
      <c r="GD116" s="134"/>
      <c r="GE116" s="134"/>
      <c r="GF116" s="134"/>
      <c r="GG116" s="131"/>
      <c r="GH116" s="134"/>
      <c r="GI116" s="134"/>
      <c r="GJ116" s="134"/>
      <c r="GK116" s="135"/>
      <c r="GL116" s="134"/>
      <c r="GM116" s="137"/>
      <c r="GN116" s="137"/>
      <c r="GO116" s="134"/>
      <c r="GP116" s="134"/>
      <c r="GQ116" s="134"/>
      <c r="GR116" s="134"/>
      <c r="GS116" s="134"/>
      <c r="GT116" s="131"/>
      <c r="GU116" s="134"/>
      <c r="GV116" s="134"/>
      <c r="GW116" s="134"/>
      <c r="GX116" s="135"/>
      <c r="GY116" s="134"/>
      <c r="GZ116" s="137"/>
      <c r="HA116" s="137"/>
      <c r="HB116" s="134"/>
      <c r="HC116" s="134"/>
      <c r="HD116" s="134"/>
      <c r="HE116" s="134"/>
    </row>
    <row r="117" spans="1:213" ht="57" customHeight="1" x14ac:dyDescent="0.2">
      <c r="A117" s="275"/>
      <c r="B117" s="278"/>
      <c r="C117" s="281"/>
      <c r="D117" s="281"/>
      <c r="E117" s="278"/>
      <c r="F117" s="291"/>
      <c r="G117" s="291"/>
      <c r="H117" s="349"/>
      <c r="I117" s="278"/>
      <c r="J117" s="282"/>
      <c r="K117" s="260"/>
      <c r="L117" s="263"/>
      <c r="M117" s="266"/>
      <c r="N117" s="260"/>
      <c r="O117" s="269"/>
      <c r="P117" s="269"/>
      <c r="Q117" s="272"/>
      <c r="R117" s="173"/>
      <c r="S117" s="174"/>
      <c r="T117" s="203">
        <f>VLOOKUP(U117,FORMULAS!$A$15:$B$18,2,0)</f>
        <v>0</v>
      </c>
      <c r="U117" s="54" t="s">
        <v>157</v>
      </c>
      <c r="V117" s="55">
        <f>+IF(U117='Tabla Valoración controles'!$D$4,'Tabla Valoración controles'!$F$4,IF('208-PLA-Ft-78 Mapa Gestión'!U117='Tabla Valoración controles'!$D$5,'Tabla Valoración controles'!$F$5,IF(U117=FORMULAS!$A$10,0,'Tabla Valoración controles'!$F$6)))</f>
        <v>0</v>
      </c>
      <c r="W117" s="54"/>
      <c r="X117" s="56">
        <f>+IF(W117='Tabla Valoración controles'!$D$7,'Tabla Valoración controles'!$F$7,IF(U117=FORMULAS!$A$10,0,'Tabla Valoración controles'!$F$8))</f>
        <v>0</v>
      </c>
      <c r="Y117" s="54"/>
      <c r="Z117" s="55">
        <f>+IF(Y117='Tabla Valoración controles'!$D$9,'Tabla Valoración controles'!$F$9,IF(U117=FORMULAS!$A$10,0,'Tabla Valoración controles'!$F$10))</f>
        <v>0</v>
      </c>
      <c r="AA117" s="54"/>
      <c r="AB117" s="55">
        <f>+IF(AA117='Tabla Valoración controles'!$D$9,'Tabla Valoración controles'!$F$9,IF(W117=FORMULAS!$A$10,0,'Tabla Valoración controles'!$F$10))</f>
        <v>0</v>
      </c>
      <c r="AC117" s="54"/>
      <c r="AD117" s="55">
        <f>+IF(AC117='Tabla Valoración controles'!$D$13,'Tabla Valoración controles'!$F$13,'Tabla Valoración controles'!$F$14)</f>
        <v>0</v>
      </c>
      <c r="AE117" s="99">
        <f t="shared" si="52"/>
        <v>0</v>
      </c>
      <c r="AF117" s="99">
        <f t="shared" si="91"/>
        <v>0</v>
      </c>
      <c r="AG117" s="99">
        <f t="shared" si="71"/>
        <v>0.24</v>
      </c>
      <c r="AH117" s="54"/>
      <c r="AI117" s="50">
        <f>+IF(AH117=CONTROLES!$C$50,CONTROLES!$D$50,CONTROLES!$D$51)</f>
        <v>0</v>
      </c>
      <c r="AJ117" s="182"/>
      <c r="AK117" s="182">
        <f>+IF(AJ117=CONTROLES!$C$52,CONTROLES!$D$52,CONTROLES!$D$53)</f>
        <v>0</v>
      </c>
      <c r="AL117" s="182"/>
      <c r="AM117" s="182">
        <f>+IF(AL117=CONTROLES!$C$54,CONTROLES!$D$54,CONTROLES!$D$55)</f>
        <v>0</v>
      </c>
      <c r="AN117" s="183" t="str">
        <f t="shared" si="54"/>
        <v>Tipo Control</v>
      </c>
      <c r="AO117" s="183" t="str">
        <f>+IF(AN117=CONTROLES!$F$54,CONTROLES!$G$54,CONTROLES!$G$55)</f>
        <v>Detectar</v>
      </c>
      <c r="AP117" s="182">
        <f>+IF(AO117=CONTROLES!$C$56,CONTROLES!$D$56,IF(AO117=CONTROLES!$C$57,CONTROLES!$D$57,CONTROLES!$D$58))</f>
        <v>10</v>
      </c>
      <c r="AQ117" s="182"/>
      <c r="AR117" s="182">
        <f>+IF(AQ117=CONTROLES!$C$59,CONTROLES!$D$59,CONTROLES!$D$60)</f>
        <v>0</v>
      </c>
      <c r="AS117" s="182"/>
      <c r="AT117" s="182">
        <f>+IF(AS117=CONTROLES!$C$61,CONTROLES!$D$61,CONTROLES!$D$62)</f>
        <v>0</v>
      </c>
      <c r="AU117" s="182"/>
      <c r="AV117" s="50">
        <f>+IF(AU117=CONTROLES!$C$63,CONTROLES!$D$63,IF(AU117=CONTROLES!$C$64,CONTROLES!$D$64,CONTROLES!$D$65))</f>
        <v>0</v>
      </c>
      <c r="AW117" s="50">
        <f t="shared" si="53"/>
        <v>10</v>
      </c>
      <c r="AX117" s="50" t="str">
        <f t="shared" si="55"/>
        <v>Débil</v>
      </c>
      <c r="AY117" s="254"/>
      <c r="AZ117" s="254"/>
      <c r="BA117" s="254"/>
      <c r="BB117" s="254"/>
      <c r="BC117" s="255"/>
      <c r="BD117" s="272"/>
      <c r="BE117" s="247"/>
      <c r="BF117" s="137"/>
      <c r="BG117" s="137"/>
      <c r="BH117" s="189"/>
      <c r="BI117" s="184"/>
      <c r="BJ117" s="184"/>
      <c r="BK117" s="137"/>
      <c r="BL117" s="137"/>
      <c r="BM117" s="190" t="s">
        <v>234</v>
      </c>
      <c r="BN117" s="244"/>
      <c r="BO117" s="131"/>
      <c r="BP117" s="137"/>
      <c r="BQ117" s="137"/>
      <c r="BR117" s="137"/>
      <c r="BS117" s="137"/>
      <c r="BT117" s="137"/>
      <c r="BU117" s="137"/>
      <c r="BV117" s="137"/>
      <c r="BW117" s="137"/>
      <c r="BX117" s="131"/>
      <c r="BY117" s="137"/>
      <c r="BZ117" s="137"/>
      <c r="CA117" s="137"/>
      <c r="CB117" s="137"/>
      <c r="CC117" s="137"/>
      <c r="CD117" s="137"/>
      <c r="CE117" s="137"/>
      <c r="CF117" s="137"/>
      <c r="CG117" s="131"/>
      <c r="CH117" s="137"/>
      <c r="CI117" s="137"/>
      <c r="CJ117" s="137"/>
      <c r="CK117" s="137"/>
      <c r="CL117" s="137"/>
      <c r="CM117" s="137"/>
      <c r="CN117" s="137"/>
      <c r="CO117" s="137"/>
      <c r="CP117" s="131"/>
      <c r="CQ117" s="137"/>
      <c r="CR117" s="137"/>
      <c r="CS117" s="137"/>
      <c r="CT117" s="137"/>
      <c r="CU117" s="137"/>
      <c r="CV117" s="137"/>
      <c r="CW117" s="137"/>
      <c r="CX117" s="137"/>
      <c r="CY117" s="131"/>
      <c r="CZ117" s="137"/>
      <c r="DA117" s="137"/>
      <c r="DB117" s="137"/>
      <c r="DC117" s="137"/>
      <c r="DD117" s="137"/>
      <c r="DE117" s="137"/>
      <c r="DF117" s="137"/>
      <c r="DG117" s="137"/>
      <c r="DH117" s="131"/>
      <c r="DI117" s="137"/>
      <c r="DJ117" s="137"/>
      <c r="DK117" s="137"/>
      <c r="DL117" s="137"/>
      <c r="DM117" s="137"/>
      <c r="DN117" s="137"/>
      <c r="DO117" s="137"/>
      <c r="DP117" s="137"/>
      <c r="DQ117" s="131"/>
      <c r="DR117" s="137"/>
      <c r="DS117" s="137"/>
      <c r="DT117" s="137"/>
      <c r="DU117" s="137"/>
      <c r="DV117" s="137"/>
      <c r="DW117" s="137"/>
      <c r="DX117" s="137"/>
      <c r="DY117" s="137"/>
      <c r="DZ117" s="131"/>
      <c r="EA117" s="137"/>
      <c r="EB117" s="137"/>
      <c r="EC117" s="137"/>
      <c r="ED117" s="137"/>
      <c r="EE117" s="137"/>
      <c r="EF117" s="137"/>
      <c r="EG117" s="137"/>
      <c r="EH117" s="137"/>
      <c r="EI117" s="131"/>
      <c r="EJ117" s="137"/>
      <c r="EK117" s="137"/>
      <c r="EL117" s="137"/>
      <c r="EM117" s="137"/>
      <c r="EN117" s="137"/>
      <c r="EO117" s="137"/>
      <c r="EP117" s="137"/>
      <c r="EQ117" s="137"/>
      <c r="ER117" s="131"/>
      <c r="ES117" s="137"/>
      <c r="ET117" s="137"/>
      <c r="EU117" s="137"/>
      <c r="EV117" s="137"/>
      <c r="EW117" s="137"/>
      <c r="EX117" s="137"/>
      <c r="EY117" s="137"/>
      <c r="EZ117" s="137"/>
      <c r="FA117" s="131"/>
      <c r="FB117" s="137"/>
      <c r="FC117" s="137"/>
      <c r="FD117" s="137"/>
      <c r="FE117" s="137"/>
      <c r="FF117" s="137"/>
      <c r="FG117" s="137"/>
      <c r="FH117" s="137"/>
      <c r="FI117" s="137"/>
      <c r="FJ117" s="131"/>
      <c r="FK117" s="137"/>
      <c r="FL117" s="137"/>
      <c r="FM117" s="137"/>
      <c r="FN117" s="137"/>
      <c r="FO117" s="137"/>
      <c r="FP117" s="137"/>
      <c r="FQ117" s="137"/>
      <c r="FR117" s="137"/>
      <c r="FS117" s="137"/>
      <c r="FT117" s="131"/>
      <c r="FU117" s="134"/>
      <c r="FV117" s="134"/>
      <c r="FW117" s="134"/>
      <c r="FX117" s="135"/>
      <c r="FY117" s="134"/>
      <c r="FZ117" s="137"/>
      <c r="GA117" s="137"/>
      <c r="GB117" s="134"/>
      <c r="GC117" s="134"/>
      <c r="GD117" s="134"/>
      <c r="GE117" s="134"/>
      <c r="GF117" s="134"/>
      <c r="GG117" s="131"/>
      <c r="GH117" s="134"/>
      <c r="GI117" s="134"/>
      <c r="GJ117" s="134"/>
      <c r="GK117" s="135"/>
      <c r="GL117" s="134"/>
      <c r="GM117" s="137"/>
      <c r="GN117" s="137"/>
      <c r="GO117" s="134"/>
      <c r="GP117" s="134"/>
      <c r="GQ117" s="134"/>
      <c r="GR117" s="134"/>
      <c r="GS117" s="134"/>
      <c r="GT117" s="131"/>
      <c r="GU117" s="134"/>
      <c r="GV117" s="134"/>
      <c r="GW117" s="134"/>
      <c r="GX117" s="135"/>
      <c r="GY117" s="134"/>
      <c r="GZ117" s="137"/>
      <c r="HA117" s="137"/>
      <c r="HB117" s="134"/>
      <c r="HC117" s="134"/>
      <c r="HD117" s="134"/>
      <c r="HE117" s="134"/>
    </row>
    <row r="118" spans="1:213" ht="117.75" customHeight="1" x14ac:dyDescent="0.2">
      <c r="A118" s="273">
        <v>19</v>
      </c>
      <c r="B118" s="276" t="s">
        <v>180</v>
      </c>
      <c r="C118" s="279" t="str">
        <f>VLOOKUP(B118,FORMULAS!$A$30:$B$52,2,0)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18" s="279" t="e">
        <f>VLOOKUP(B118,FORMULAS!$A$30:$C$46,3,0)</f>
        <v>#N/A</v>
      </c>
      <c r="E118" s="276" t="s">
        <v>113</v>
      </c>
      <c r="F118" s="289" t="s">
        <v>425</v>
      </c>
      <c r="G118" s="289" t="s">
        <v>399</v>
      </c>
      <c r="H118" s="289" t="s">
        <v>742</v>
      </c>
      <c r="I118" s="276" t="s">
        <v>259</v>
      </c>
      <c r="J118" s="282">
        <v>768</v>
      </c>
      <c r="K118" s="258" t="str">
        <f>+IF(L118=FORMULAS!$N$2,FORMULAS!$O$2,IF('208-PLA-Ft-78 Mapa Gestión'!L118:L123=FORMULAS!$N$3,FORMULAS!$O$3,IF('208-PLA-Ft-78 Mapa Gestión'!L118:L123=FORMULAS!$N$4,FORMULAS!$O$4,IF('208-PLA-Ft-78 Mapa Gestión'!L118:L123=FORMULAS!$N$5,FORMULAS!$O$5,IF('208-PLA-Ft-78 Mapa Gestión'!L118:L123=FORMULAS!$N$6,FORMULAS!$O$6)))))</f>
        <v>Alta</v>
      </c>
      <c r="L118" s="261">
        <f>+IF(J118&lt;=FORMULAS!$M$2,FORMULAS!$N$2,IF('208-PLA-Ft-78 Mapa Gestión'!J118&lt;=FORMULAS!$M$3,FORMULAS!$N$3,IF('208-PLA-Ft-78 Mapa Gestión'!J118&lt;=FORMULAS!$M$4,FORMULAS!$N$4,IF('208-PLA-Ft-78 Mapa Gestión'!J118&lt;=FORMULAS!$M$5,FORMULAS!$N$5,FORMULAS!$N$6))))</f>
        <v>0.8</v>
      </c>
      <c r="M118" s="264" t="s">
        <v>84</v>
      </c>
      <c r="N118" s="258" t="str">
        <f>+IF(M118=FORMULAS!$H$2,FORMULAS!$I$2,IF('208-PLA-Ft-78 Mapa Gestión'!M118:M123=FORMULAS!$H$3,FORMULAS!$I$3,IF('208-PLA-Ft-78 Mapa Gestión'!M118:M123=FORMULAS!$H$4,FORMULAS!$I$4,IF('208-PLA-Ft-78 Mapa Gestión'!M118:M123=FORMULAS!$H$5,FORMULAS!$I$5,IF('208-PLA-Ft-78 Mapa Gestión'!M118:M123=FORMULAS!$H$6,FORMULAS!$I$6,IF('208-PLA-Ft-78 Mapa Gestión'!M118:M123=FORMULAS!$H$7,FORMULAS!$I$7,IF('208-PLA-Ft-78 Mapa Gestión'!M118:M123=FORMULAS!$H$8,FORMULAS!$I$8,IF('208-PLA-Ft-78 Mapa Gestión'!M118:M123=FORMULAS!$H$9,FORMULAS!$I$9,IF('208-PLA-Ft-78 Mapa Gestión'!M118:M123=FORMULAS!$H$10,FORMULAS!$I$10,IF('208-PLA-Ft-78 Mapa Gestión'!M118:M123=FORMULAS!$H$11,FORMULAS!$I$11))))))))))</f>
        <v>Menor</v>
      </c>
      <c r="O118" s="267">
        <f>VLOOKUP(N118,FORMULAS!$I$1:$J$6,2,0)</f>
        <v>0.4</v>
      </c>
      <c r="P118" s="267" t="str">
        <f t="shared" ref="P118" si="92">CONCATENATE(N118,K118)</f>
        <v>MenorAlta</v>
      </c>
      <c r="Q118" s="270" t="str">
        <f>VLOOKUP(P118,FORMULAS!$K$17:$L$42,2,0)</f>
        <v>Moderado</v>
      </c>
      <c r="R118" s="173">
        <v>1</v>
      </c>
      <c r="S118" s="174" t="s">
        <v>505</v>
      </c>
      <c r="T118" s="203" t="str">
        <f>VLOOKUP(U118,FORMULAS!$A$15:$B$18,2,0)</f>
        <v>Probabilidad</v>
      </c>
      <c r="U118" s="54" t="s">
        <v>13</v>
      </c>
      <c r="V118" s="55">
        <f>+IF(U118='Tabla Valoración controles'!$D$4,'Tabla Valoración controles'!$F$4,IF('208-PLA-Ft-78 Mapa Gestión'!U118='Tabla Valoración controles'!$D$5,'Tabla Valoración controles'!$F$5,IF(U118=FORMULAS!$A$10,0,'Tabla Valoración controles'!$F$6)))</f>
        <v>0.25</v>
      </c>
      <c r="W118" s="54" t="s">
        <v>8</v>
      </c>
      <c r="X118" s="56">
        <f>+IF(W118='Tabla Valoración controles'!$D$7,'Tabla Valoración controles'!$F$7,IF(U118=FORMULAS!$A$10,0,'Tabla Valoración controles'!$F$8))</f>
        <v>0.15</v>
      </c>
      <c r="Y118" s="54" t="s">
        <v>18</v>
      </c>
      <c r="Z118" s="55">
        <f>+IF(Y118='Tabla Valoración controles'!$D$9,'Tabla Valoración controles'!$F$9,IF(U118=FORMULAS!$A$10,0,'Tabla Valoración controles'!$F$10))</f>
        <v>0</v>
      </c>
      <c r="AA118" s="54" t="s">
        <v>21</v>
      </c>
      <c r="AB118" s="55">
        <f>+IF(AA118='Tabla Valoración controles'!$D$9,'Tabla Valoración controles'!$F$9,IF(W118=FORMULAS!$A$10,0,'Tabla Valoración controles'!$F$10))</f>
        <v>0</v>
      </c>
      <c r="AC118" s="54" t="s">
        <v>100</v>
      </c>
      <c r="AD118" s="55">
        <f>+IF(AC118='Tabla Valoración controles'!$D$13,'Tabla Valoración controles'!$F$13,'Tabla Valoración controles'!$F$14)</f>
        <v>0</v>
      </c>
      <c r="AE118" s="99">
        <f t="shared" si="52"/>
        <v>0.4</v>
      </c>
      <c r="AF118" s="99">
        <f>+IF(T118=FORMULAS!$A$8,'208-PLA-Ft-78 Mapa Gestión'!AE118*'208-PLA-Ft-78 Mapa Gestión'!L118:L123,'208-PLA-Ft-78 Mapa Gestión'!AE118*'208-PLA-Ft-78 Mapa Gestión'!O118:O123)</f>
        <v>0.32000000000000006</v>
      </c>
      <c r="AG118" s="99">
        <f>+IF(T118=FORMULAS!$A$8,'208-PLA-Ft-78 Mapa Gestión'!L118:L123-'208-PLA-Ft-78 Mapa Gestión'!AF118,0)</f>
        <v>0.48</v>
      </c>
      <c r="AH118" s="54" t="s">
        <v>349</v>
      </c>
      <c r="AI118" s="50">
        <f>+IF(AH118=CONTROLES!$C$50,CONTROLES!$D$50,CONTROLES!$D$51)</f>
        <v>15</v>
      </c>
      <c r="AJ118" s="182" t="s">
        <v>355</v>
      </c>
      <c r="AK118" s="182">
        <f>+IF(AJ118=CONTROLES!$C$52,CONTROLES!$D$52,CONTROLES!$D$53)</f>
        <v>15</v>
      </c>
      <c r="AL118" s="182" t="s">
        <v>358</v>
      </c>
      <c r="AM118" s="182">
        <f>+IF(AL118=CONTROLES!$C$54,CONTROLES!$D$54,CONTROLES!$D$55)</f>
        <v>15</v>
      </c>
      <c r="AN118" s="183" t="str">
        <f t="shared" si="54"/>
        <v>Preventivo</v>
      </c>
      <c r="AO118" s="183" t="str">
        <f>+IF(AN118=CONTROLES!$F$54,CONTROLES!$G$54,CONTROLES!$G$55)</f>
        <v>Prevenir</v>
      </c>
      <c r="AP118" s="182">
        <f>+IF(AO118=CONTROLES!$C$56,CONTROLES!$D$56,IF(AO118=CONTROLES!$C$57,CONTROLES!$D$57,CONTROLES!$D$58))</f>
        <v>15</v>
      </c>
      <c r="AQ118" s="182" t="s">
        <v>365</v>
      </c>
      <c r="AR118" s="182">
        <f>+IF(AQ118=CONTROLES!$C$59,CONTROLES!$D$59,CONTROLES!$D$60)</f>
        <v>15</v>
      </c>
      <c r="AS118" s="182" t="s">
        <v>368</v>
      </c>
      <c r="AT118" s="182">
        <f>+IF(AS118=CONTROLES!$C$61,CONTROLES!$D$61,CONTROLES!$D$62)</f>
        <v>15</v>
      </c>
      <c r="AU118" s="182" t="s">
        <v>371</v>
      </c>
      <c r="AV118" s="50">
        <f>+IF(AU118=CONTROLES!$C$63,CONTROLES!$D$63,IF(AU118=CONTROLES!$C$64,CONTROLES!$D$64,CONTROLES!$D$65))</f>
        <v>10</v>
      </c>
      <c r="AW118" s="50">
        <f t="shared" si="53"/>
        <v>100</v>
      </c>
      <c r="AX118" s="50" t="str">
        <f t="shared" si="55"/>
        <v>Fuerte</v>
      </c>
      <c r="AY118" s="253">
        <f>+AG123</f>
        <v>0.48</v>
      </c>
      <c r="AZ118" s="253" t="str">
        <f>+IF(AY118&lt;=FORMULAS!$N$2,FORMULAS!$O$2,IF(AY118&lt;=FORMULAS!$N$3,FORMULAS!$O$3,IF(AY118&lt;=FORMULAS!$N$4,FORMULAS!$O$4,IF(AY118&lt;=FORMULAS!$N$5,FORMULAS!$O$5,FORMULAS!O114))))</f>
        <v>Media</v>
      </c>
      <c r="BA118" s="253" t="str">
        <f>+IF(T118=FORMULAS!$A$9,AG123,'208-PLA-Ft-78 Mapa Gestión'!N118:N123)</f>
        <v>Menor</v>
      </c>
      <c r="BB118" s="253">
        <f>+IF(T118=FORMULAS!B117,'208-PLA-Ft-78 Mapa Gestión'!AG123,'208-PLA-Ft-78 Mapa Gestión'!O118:O123)</f>
        <v>0.4</v>
      </c>
      <c r="BC118" s="255" t="str">
        <f t="shared" ref="BC118" si="93">CONCATENATE(BA118,AZ118)</f>
        <v>MenorMedia</v>
      </c>
      <c r="BD118" s="256" t="str">
        <f>VLOOKUP(BC118,FORMULAS!$K$17:$L$42,2,0)</f>
        <v>Moderado</v>
      </c>
      <c r="BE118" s="245" t="s">
        <v>163</v>
      </c>
      <c r="BF118" s="137" t="s">
        <v>571</v>
      </c>
      <c r="BG118" s="137" t="s">
        <v>572</v>
      </c>
      <c r="BH118" s="189" t="s">
        <v>320</v>
      </c>
      <c r="BI118" s="192">
        <v>44927</v>
      </c>
      <c r="BJ118" s="192">
        <v>45291</v>
      </c>
      <c r="BK118" s="137" t="s">
        <v>659</v>
      </c>
      <c r="BL118" s="137" t="s">
        <v>660</v>
      </c>
      <c r="BM118" s="190" t="s">
        <v>236</v>
      </c>
      <c r="BN118" s="243"/>
      <c r="BO118" s="141"/>
      <c r="BP118" s="137"/>
      <c r="BQ118" s="137"/>
      <c r="BR118" s="137"/>
      <c r="BS118" s="137"/>
      <c r="BT118" s="137"/>
      <c r="BU118" s="137"/>
      <c r="BV118" s="137"/>
      <c r="BW118" s="137"/>
      <c r="BX118" s="141"/>
      <c r="BY118" s="137"/>
      <c r="BZ118" s="137"/>
      <c r="CA118" s="137"/>
      <c r="CB118" s="137"/>
      <c r="CC118" s="137"/>
      <c r="CD118" s="137"/>
      <c r="CE118" s="137"/>
      <c r="CF118" s="137"/>
      <c r="CG118" s="141"/>
      <c r="CH118" s="137"/>
      <c r="CI118" s="137"/>
      <c r="CJ118" s="137"/>
      <c r="CK118" s="137"/>
      <c r="CL118" s="137"/>
      <c r="CM118" s="137"/>
      <c r="CN118" s="137"/>
      <c r="CO118" s="137"/>
      <c r="CP118" s="141"/>
      <c r="CQ118" s="137"/>
      <c r="CR118" s="137"/>
      <c r="CS118" s="137"/>
      <c r="CT118" s="137"/>
      <c r="CU118" s="137"/>
      <c r="CV118" s="137"/>
      <c r="CW118" s="137"/>
      <c r="CX118" s="137"/>
      <c r="CY118" s="141"/>
      <c r="CZ118" s="137"/>
      <c r="DA118" s="137"/>
      <c r="DB118" s="137"/>
      <c r="DC118" s="137"/>
      <c r="DD118" s="137"/>
      <c r="DE118" s="137"/>
      <c r="DF118" s="137"/>
      <c r="DG118" s="137"/>
      <c r="DH118" s="141"/>
      <c r="DI118" s="137"/>
      <c r="DJ118" s="137"/>
      <c r="DK118" s="137"/>
      <c r="DL118" s="137"/>
      <c r="DM118" s="137"/>
      <c r="DN118" s="137"/>
      <c r="DO118" s="137"/>
      <c r="DP118" s="137"/>
      <c r="DQ118" s="141"/>
      <c r="DR118" s="137"/>
      <c r="DS118" s="137"/>
      <c r="DT118" s="137"/>
      <c r="DU118" s="137"/>
      <c r="DV118" s="137"/>
      <c r="DW118" s="137"/>
      <c r="DX118" s="137"/>
      <c r="DY118" s="137"/>
      <c r="DZ118" s="141"/>
      <c r="EA118" s="137"/>
      <c r="EB118" s="137"/>
      <c r="EC118" s="137"/>
      <c r="ED118" s="137"/>
      <c r="EE118" s="137"/>
      <c r="EF118" s="137"/>
      <c r="EG118" s="137"/>
      <c r="EH118" s="137"/>
      <c r="EI118" s="141"/>
      <c r="EJ118" s="137"/>
      <c r="EK118" s="137"/>
      <c r="EL118" s="137"/>
      <c r="EM118" s="137"/>
      <c r="EN118" s="137"/>
      <c r="EO118" s="137"/>
      <c r="EP118" s="137"/>
      <c r="EQ118" s="137"/>
      <c r="ER118" s="141"/>
      <c r="ES118" s="137"/>
      <c r="ET118" s="137"/>
      <c r="EU118" s="137"/>
      <c r="EV118" s="137"/>
      <c r="EW118" s="137"/>
      <c r="EX118" s="137"/>
      <c r="EY118" s="137"/>
      <c r="EZ118" s="137"/>
      <c r="FA118" s="141"/>
      <c r="FB118" s="137"/>
      <c r="FC118" s="137"/>
      <c r="FD118" s="137"/>
      <c r="FE118" s="137"/>
      <c r="FF118" s="137"/>
      <c r="FG118" s="137"/>
      <c r="FH118" s="137"/>
      <c r="FI118" s="137"/>
      <c r="FJ118" s="141"/>
      <c r="FK118" s="137"/>
      <c r="FL118" s="137"/>
      <c r="FM118" s="137"/>
      <c r="FN118" s="137"/>
      <c r="FO118" s="137"/>
      <c r="FP118" s="137"/>
      <c r="FQ118" s="137"/>
      <c r="FR118" s="137"/>
      <c r="FS118" s="137"/>
      <c r="FT118" s="141"/>
      <c r="FU118" s="134"/>
      <c r="FV118" s="134"/>
      <c r="FW118" s="134"/>
      <c r="FX118" s="135"/>
      <c r="FY118" s="134"/>
      <c r="FZ118" s="137"/>
      <c r="GA118" s="137"/>
      <c r="GB118" s="134"/>
      <c r="GC118" s="134"/>
      <c r="GD118" s="134"/>
      <c r="GE118" s="134"/>
      <c r="GF118" s="134"/>
      <c r="GG118" s="141"/>
      <c r="GH118" s="134"/>
      <c r="GI118" s="134"/>
      <c r="GJ118" s="134"/>
      <c r="GK118" s="135"/>
      <c r="GL118" s="134"/>
      <c r="GM118" s="137"/>
      <c r="GN118" s="137"/>
      <c r="GO118" s="134"/>
      <c r="GP118" s="134"/>
      <c r="GQ118" s="134"/>
      <c r="GR118" s="134"/>
      <c r="GS118" s="134"/>
      <c r="GT118" s="141"/>
      <c r="GU118" s="134"/>
      <c r="GV118" s="134"/>
      <c r="GW118" s="134"/>
      <c r="GX118" s="135"/>
      <c r="GY118" s="134"/>
      <c r="GZ118" s="137"/>
      <c r="HA118" s="137"/>
      <c r="HB118" s="134"/>
      <c r="HC118" s="134"/>
      <c r="HD118" s="134"/>
      <c r="HE118" s="134"/>
    </row>
    <row r="119" spans="1:213" ht="57" x14ac:dyDescent="0.2">
      <c r="A119" s="274"/>
      <c r="B119" s="277"/>
      <c r="C119" s="280"/>
      <c r="D119" s="280"/>
      <c r="E119" s="277"/>
      <c r="F119" s="289"/>
      <c r="G119" s="289"/>
      <c r="H119" s="289"/>
      <c r="I119" s="277"/>
      <c r="J119" s="282"/>
      <c r="K119" s="259"/>
      <c r="L119" s="262"/>
      <c r="M119" s="265"/>
      <c r="N119" s="259"/>
      <c r="O119" s="268"/>
      <c r="P119" s="268"/>
      <c r="Q119" s="271"/>
      <c r="R119" s="173"/>
      <c r="S119" s="174"/>
      <c r="T119" s="203">
        <f>VLOOKUP(U119,FORMULAS!$A$15:$B$18,2,0)</f>
        <v>0</v>
      </c>
      <c r="U119" s="54" t="s">
        <v>157</v>
      </c>
      <c r="V119" s="55">
        <f>+IF(U119='Tabla Valoración controles'!$D$4,'Tabla Valoración controles'!$F$4,IF('208-PLA-Ft-78 Mapa Gestión'!U119='Tabla Valoración controles'!$D$5,'Tabla Valoración controles'!$F$5,IF(U119=FORMULAS!$A$10,0,'Tabla Valoración controles'!$F$6)))</f>
        <v>0</v>
      </c>
      <c r="W119" s="54"/>
      <c r="X119" s="56">
        <f>+IF(W119='Tabla Valoración controles'!$D$7,'Tabla Valoración controles'!$F$7,IF(U119=FORMULAS!$A$10,0,'Tabla Valoración controles'!$F$8))</f>
        <v>0</v>
      </c>
      <c r="Y119" s="54"/>
      <c r="Z119" s="55">
        <f>+IF(Y119='Tabla Valoración controles'!$D$9,'Tabla Valoración controles'!$F$9,IF(U119=FORMULAS!$A$10,0,'Tabla Valoración controles'!$F$10))</f>
        <v>0</v>
      </c>
      <c r="AA119" s="54"/>
      <c r="AB119" s="55">
        <f>+IF(AA119='Tabla Valoración controles'!$D$9,'Tabla Valoración controles'!$F$9,IF(W119=FORMULAS!$A$10,0,'Tabla Valoración controles'!$F$10))</f>
        <v>0</v>
      </c>
      <c r="AC119" s="54"/>
      <c r="AD119" s="55">
        <f>+IF(AC119='Tabla Valoración controles'!$D$13,'Tabla Valoración controles'!$F$13,'Tabla Valoración controles'!$F$14)</f>
        <v>0</v>
      </c>
      <c r="AE119" s="99">
        <f t="shared" si="52"/>
        <v>0</v>
      </c>
      <c r="AF119" s="99">
        <f t="shared" ref="AF119" si="94">+AE119*AG118</f>
        <v>0</v>
      </c>
      <c r="AG119" s="99">
        <f t="shared" ref="AG119" si="95">+AG118-AF119</f>
        <v>0.48</v>
      </c>
      <c r="AH119" s="54"/>
      <c r="AI119" s="50">
        <f>+IF(AH119=CONTROLES!$C$50,CONTROLES!$D$50,CONTROLES!$D$51)</f>
        <v>0</v>
      </c>
      <c r="AJ119" s="182"/>
      <c r="AK119" s="182">
        <f>+IF(AJ119=CONTROLES!$C$52,CONTROLES!$D$52,CONTROLES!$D$53)</f>
        <v>0</v>
      </c>
      <c r="AL119" s="182"/>
      <c r="AM119" s="182">
        <f>+IF(AL119=CONTROLES!$C$54,CONTROLES!$D$54,CONTROLES!$D$55)</f>
        <v>0</v>
      </c>
      <c r="AN119" s="183" t="str">
        <f t="shared" si="54"/>
        <v>Tipo Control</v>
      </c>
      <c r="AO119" s="183" t="str">
        <f>+IF(AN119=CONTROLES!$F$54,CONTROLES!$G$54,CONTROLES!$G$55)</f>
        <v>Detectar</v>
      </c>
      <c r="AP119" s="182">
        <f>+IF(AO119=CONTROLES!$C$56,CONTROLES!$D$56,IF(AO119=CONTROLES!$C$57,CONTROLES!$D$57,CONTROLES!$D$58))</f>
        <v>10</v>
      </c>
      <c r="AQ119" s="182"/>
      <c r="AR119" s="182">
        <f>+IF(AQ119=CONTROLES!$C$59,CONTROLES!$D$59,CONTROLES!$D$60)</f>
        <v>0</v>
      </c>
      <c r="AS119" s="182"/>
      <c r="AT119" s="182">
        <f>+IF(AS119=CONTROLES!$C$61,CONTROLES!$D$61,CONTROLES!$D$62)</f>
        <v>0</v>
      </c>
      <c r="AU119" s="182"/>
      <c r="AV119" s="50">
        <f>+IF(AU119=CONTROLES!$C$63,CONTROLES!$D$63,IF(AU119=CONTROLES!$C$64,CONTROLES!$D$64,CONTROLES!$D$65))</f>
        <v>0</v>
      </c>
      <c r="AW119" s="50">
        <f t="shared" si="53"/>
        <v>10</v>
      </c>
      <c r="AX119" s="50" t="str">
        <f t="shared" si="55"/>
        <v>Débil</v>
      </c>
      <c r="AY119" s="254"/>
      <c r="AZ119" s="254"/>
      <c r="BA119" s="254"/>
      <c r="BB119" s="254"/>
      <c r="BC119" s="255"/>
      <c r="BD119" s="257"/>
      <c r="BE119" s="246"/>
      <c r="BF119" s="137"/>
      <c r="BG119" s="137"/>
      <c r="BH119" s="189"/>
      <c r="BI119" s="192"/>
      <c r="BJ119" s="192"/>
      <c r="BK119" s="137"/>
      <c r="BL119" s="137"/>
      <c r="BM119" s="190" t="s">
        <v>234</v>
      </c>
      <c r="BN119" s="243"/>
      <c r="BO119" s="141"/>
      <c r="BP119" s="137"/>
      <c r="BQ119" s="137"/>
      <c r="BR119" s="137"/>
      <c r="BS119" s="137"/>
      <c r="BT119" s="137"/>
      <c r="BU119" s="137"/>
      <c r="BV119" s="137"/>
      <c r="BW119" s="137"/>
      <c r="BX119" s="141"/>
      <c r="BY119" s="137"/>
      <c r="BZ119" s="137"/>
      <c r="CA119" s="137"/>
      <c r="CB119" s="137"/>
      <c r="CC119" s="137"/>
      <c r="CD119" s="137"/>
      <c r="CE119" s="137"/>
      <c r="CF119" s="137"/>
      <c r="CG119" s="141"/>
      <c r="CH119" s="137"/>
      <c r="CI119" s="137"/>
      <c r="CJ119" s="137"/>
      <c r="CK119" s="137"/>
      <c r="CL119" s="137"/>
      <c r="CM119" s="137"/>
      <c r="CN119" s="137"/>
      <c r="CO119" s="137"/>
      <c r="CP119" s="141"/>
      <c r="CQ119" s="137"/>
      <c r="CR119" s="137"/>
      <c r="CS119" s="137"/>
      <c r="CT119" s="137"/>
      <c r="CU119" s="137"/>
      <c r="CV119" s="137"/>
      <c r="CW119" s="137"/>
      <c r="CX119" s="137"/>
      <c r="CY119" s="141"/>
      <c r="CZ119" s="137"/>
      <c r="DA119" s="137"/>
      <c r="DB119" s="137"/>
      <c r="DC119" s="137"/>
      <c r="DD119" s="137"/>
      <c r="DE119" s="137"/>
      <c r="DF119" s="137"/>
      <c r="DG119" s="137"/>
      <c r="DH119" s="141"/>
      <c r="DI119" s="137"/>
      <c r="DJ119" s="137"/>
      <c r="DK119" s="137"/>
      <c r="DL119" s="137"/>
      <c r="DM119" s="137"/>
      <c r="DN119" s="137"/>
      <c r="DO119" s="137"/>
      <c r="DP119" s="137"/>
      <c r="DQ119" s="141"/>
      <c r="DR119" s="137"/>
      <c r="DS119" s="137"/>
      <c r="DT119" s="137"/>
      <c r="DU119" s="137"/>
      <c r="DV119" s="137"/>
      <c r="DW119" s="137"/>
      <c r="DX119" s="137"/>
      <c r="DY119" s="137"/>
      <c r="DZ119" s="141"/>
      <c r="EA119" s="137"/>
      <c r="EB119" s="137"/>
      <c r="EC119" s="137"/>
      <c r="ED119" s="137"/>
      <c r="EE119" s="137"/>
      <c r="EF119" s="137"/>
      <c r="EG119" s="137"/>
      <c r="EH119" s="137"/>
      <c r="EI119" s="141"/>
      <c r="EJ119" s="137"/>
      <c r="EK119" s="137"/>
      <c r="EL119" s="137"/>
      <c r="EM119" s="137"/>
      <c r="EN119" s="137"/>
      <c r="EO119" s="137"/>
      <c r="EP119" s="137"/>
      <c r="EQ119" s="137"/>
      <c r="ER119" s="141"/>
      <c r="ES119" s="137"/>
      <c r="ET119" s="137"/>
      <c r="EU119" s="137"/>
      <c r="EV119" s="137"/>
      <c r="EW119" s="137"/>
      <c r="EX119" s="137"/>
      <c r="EY119" s="137"/>
      <c r="EZ119" s="137"/>
      <c r="FA119" s="141"/>
      <c r="FB119" s="137"/>
      <c r="FC119" s="137"/>
      <c r="FD119" s="137"/>
      <c r="FE119" s="137"/>
      <c r="FF119" s="137"/>
      <c r="FG119" s="137"/>
      <c r="FH119" s="137"/>
      <c r="FI119" s="137"/>
      <c r="FJ119" s="141"/>
      <c r="FK119" s="137"/>
      <c r="FL119" s="137"/>
      <c r="FM119" s="137"/>
      <c r="FN119" s="137"/>
      <c r="FO119" s="137"/>
      <c r="FP119" s="137"/>
      <c r="FQ119" s="137"/>
      <c r="FR119" s="137"/>
      <c r="FS119" s="137"/>
      <c r="FT119" s="141"/>
      <c r="FU119" s="134"/>
      <c r="FV119" s="134"/>
      <c r="FW119" s="134"/>
      <c r="FX119" s="135"/>
      <c r="FY119" s="134"/>
      <c r="FZ119" s="137"/>
      <c r="GA119" s="137"/>
      <c r="GB119" s="134"/>
      <c r="GC119" s="134"/>
      <c r="GD119" s="134"/>
      <c r="GE119" s="134"/>
      <c r="GF119" s="134"/>
      <c r="GG119" s="141"/>
      <c r="GH119" s="134"/>
      <c r="GI119" s="134"/>
      <c r="GJ119" s="134"/>
      <c r="GK119" s="135"/>
      <c r="GL119" s="134"/>
      <c r="GM119" s="137"/>
      <c r="GN119" s="137"/>
      <c r="GO119" s="134"/>
      <c r="GP119" s="134"/>
      <c r="GQ119" s="134"/>
      <c r="GR119" s="134"/>
      <c r="GS119" s="134"/>
      <c r="GT119" s="141"/>
      <c r="GU119" s="134"/>
      <c r="GV119" s="134"/>
      <c r="GW119" s="134"/>
      <c r="GX119" s="135"/>
      <c r="GY119" s="134"/>
      <c r="GZ119" s="137"/>
      <c r="HA119" s="137"/>
      <c r="HB119" s="134"/>
      <c r="HC119" s="134"/>
      <c r="HD119" s="134"/>
      <c r="HE119" s="134"/>
    </row>
    <row r="120" spans="1:213" ht="57" x14ac:dyDescent="0.2">
      <c r="A120" s="274"/>
      <c r="B120" s="277"/>
      <c r="C120" s="280"/>
      <c r="D120" s="280"/>
      <c r="E120" s="277"/>
      <c r="F120" s="289"/>
      <c r="G120" s="289"/>
      <c r="H120" s="289"/>
      <c r="I120" s="277"/>
      <c r="J120" s="282"/>
      <c r="K120" s="259"/>
      <c r="L120" s="262"/>
      <c r="M120" s="265"/>
      <c r="N120" s="259"/>
      <c r="O120" s="268"/>
      <c r="P120" s="268"/>
      <c r="Q120" s="271"/>
      <c r="R120" s="173"/>
      <c r="S120" s="174"/>
      <c r="T120" s="203">
        <f>VLOOKUP(U120,FORMULAS!$A$15:$B$18,2,0)</f>
        <v>0</v>
      </c>
      <c r="U120" s="54" t="s">
        <v>157</v>
      </c>
      <c r="V120" s="55">
        <f>+IF(U120='Tabla Valoración controles'!$D$4,'Tabla Valoración controles'!$F$4,IF('208-PLA-Ft-78 Mapa Gestión'!U120='Tabla Valoración controles'!$D$5,'Tabla Valoración controles'!$F$5,IF(U120=FORMULAS!$A$10,0,'Tabla Valoración controles'!$F$6)))</f>
        <v>0</v>
      </c>
      <c r="W120" s="54"/>
      <c r="X120" s="56">
        <f>+IF(W120='Tabla Valoración controles'!$D$7,'Tabla Valoración controles'!$F$7,IF(U120=FORMULAS!$A$10,0,'Tabla Valoración controles'!$F$8))</f>
        <v>0</v>
      </c>
      <c r="Y120" s="54"/>
      <c r="Z120" s="55">
        <f>+IF(Y120='Tabla Valoración controles'!$D$9,'Tabla Valoración controles'!$F$9,IF(U120=FORMULAS!$A$10,0,'Tabla Valoración controles'!$F$10))</f>
        <v>0</v>
      </c>
      <c r="AA120" s="54"/>
      <c r="AB120" s="55">
        <f>+IF(AA120='Tabla Valoración controles'!$D$9,'Tabla Valoración controles'!$F$9,IF(W120=FORMULAS!$A$10,0,'Tabla Valoración controles'!$F$10))</f>
        <v>0</v>
      </c>
      <c r="AC120" s="54"/>
      <c r="AD120" s="55">
        <f>+IF(AC120='Tabla Valoración controles'!$D$13,'Tabla Valoración controles'!$F$13,'Tabla Valoración controles'!$F$14)</f>
        <v>0</v>
      </c>
      <c r="AE120" s="99">
        <f t="shared" si="52"/>
        <v>0</v>
      </c>
      <c r="AF120" s="99">
        <f t="shared" ref="AF120:AF123" si="96">+AF119*AE120</f>
        <v>0</v>
      </c>
      <c r="AG120" s="99">
        <f t="shared" si="71"/>
        <v>0.48</v>
      </c>
      <c r="AH120" s="54"/>
      <c r="AI120" s="50">
        <f>+IF(AH120=CONTROLES!$C$50,CONTROLES!$D$50,CONTROLES!$D$51)</f>
        <v>0</v>
      </c>
      <c r="AJ120" s="182"/>
      <c r="AK120" s="182">
        <f>+IF(AJ120=CONTROLES!$C$52,CONTROLES!$D$52,CONTROLES!$D$53)</f>
        <v>0</v>
      </c>
      <c r="AL120" s="182"/>
      <c r="AM120" s="182">
        <f>+IF(AL120=CONTROLES!$C$54,CONTROLES!$D$54,CONTROLES!$D$55)</f>
        <v>0</v>
      </c>
      <c r="AN120" s="183" t="str">
        <f t="shared" si="54"/>
        <v>Tipo Control</v>
      </c>
      <c r="AO120" s="183" t="str">
        <f>+IF(AN120=CONTROLES!$F$54,CONTROLES!$G$54,CONTROLES!$G$55)</f>
        <v>Detectar</v>
      </c>
      <c r="AP120" s="182">
        <f>+IF(AO120=CONTROLES!$C$56,CONTROLES!$D$56,IF(AO120=CONTROLES!$C$57,CONTROLES!$D$57,CONTROLES!$D$58))</f>
        <v>10</v>
      </c>
      <c r="AQ120" s="182"/>
      <c r="AR120" s="182">
        <f>+IF(AQ120=CONTROLES!$C$59,CONTROLES!$D$59,CONTROLES!$D$60)</f>
        <v>0</v>
      </c>
      <c r="AS120" s="182"/>
      <c r="AT120" s="182">
        <f>+IF(AS120=CONTROLES!$C$61,CONTROLES!$D$61,CONTROLES!$D$62)</f>
        <v>0</v>
      </c>
      <c r="AU120" s="182"/>
      <c r="AV120" s="50">
        <f>+IF(AU120=CONTROLES!$C$63,CONTROLES!$D$63,IF(AU120=CONTROLES!$C$64,CONTROLES!$D$64,CONTROLES!$D$65))</f>
        <v>0</v>
      </c>
      <c r="AW120" s="50">
        <f t="shared" si="53"/>
        <v>10</v>
      </c>
      <c r="AX120" s="50" t="str">
        <f t="shared" si="55"/>
        <v>Débil</v>
      </c>
      <c r="AY120" s="254"/>
      <c r="AZ120" s="254"/>
      <c r="BA120" s="254"/>
      <c r="BB120" s="254"/>
      <c r="BC120" s="255"/>
      <c r="BD120" s="257"/>
      <c r="BE120" s="246"/>
      <c r="BF120" s="137"/>
      <c r="BG120" s="137"/>
      <c r="BH120" s="189"/>
      <c r="BI120" s="192"/>
      <c r="BJ120" s="192"/>
      <c r="BK120" s="137"/>
      <c r="BL120" s="137"/>
      <c r="BM120" s="190" t="s">
        <v>234</v>
      </c>
      <c r="BN120" s="243"/>
      <c r="BO120" s="141"/>
      <c r="BP120" s="137"/>
      <c r="BQ120" s="137"/>
      <c r="BR120" s="137"/>
      <c r="BS120" s="137"/>
      <c r="BT120" s="137"/>
      <c r="BU120" s="137"/>
      <c r="BV120" s="137"/>
      <c r="BW120" s="137"/>
      <c r="BX120" s="141"/>
      <c r="BY120" s="137"/>
      <c r="BZ120" s="137"/>
      <c r="CA120" s="137"/>
      <c r="CB120" s="137"/>
      <c r="CC120" s="137"/>
      <c r="CD120" s="137"/>
      <c r="CE120" s="137"/>
      <c r="CF120" s="137"/>
      <c r="CG120" s="141"/>
      <c r="CH120" s="137"/>
      <c r="CI120" s="137"/>
      <c r="CJ120" s="137"/>
      <c r="CK120" s="137"/>
      <c r="CL120" s="137"/>
      <c r="CM120" s="137"/>
      <c r="CN120" s="137"/>
      <c r="CO120" s="137"/>
      <c r="CP120" s="141"/>
      <c r="CQ120" s="137"/>
      <c r="CR120" s="137"/>
      <c r="CS120" s="137"/>
      <c r="CT120" s="137"/>
      <c r="CU120" s="137"/>
      <c r="CV120" s="137"/>
      <c r="CW120" s="137"/>
      <c r="CX120" s="137"/>
      <c r="CY120" s="141"/>
      <c r="CZ120" s="137"/>
      <c r="DA120" s="137"/>
      <c r="DB120" s="137"/>
      <c r="DC120" s="137"/>
      <c r="DD120" s="137"/>
      <c r="DE120" s="137"/>
      <c r="DF120" s="137"/>
      <c r="DG120" s="137"/>
      <c r="DH120" s="141"/>
      <c r="DI120" s="137"/>
      <c r="DJ120" s="137"/>
      <c r="DK120" s="137"/>
      <c r="DL120" s="137"/>
      <c r="DM120" s="137"/>
      <c r="DN120" s="137"/>
      <c r="DO120" s="137"/>
      <c r="DP120" s="137"/>
      <c r="DQ120" s="141"/>
      <c r="DR120" s="137"/>
      <c r="DS120" s="137"/>
      <c r="DT120" s="137"/>
      <c r="DU120" s="137"/>
      <c r="DV120" s="137"/>
      <c r="DW120" s="137"/>
      <c r="DX120" s="137"/>
      <c r="DY120" s="137"/>
      <c r="DZ120" s="141"/>
      <c r="EA120" s="137"/>
      <c r="EB120" s="137"/>
      <c r="EC120" s="137"/>
      <c r="ED120" s="137"/>
      <c r="EE120" s="137"/>
      <c r="EF120" s="137"/>
      <c r="EG120" s="137"/>
      <c r="EH120" s="137"/>
      <c r="EI120" s="141"/>
      <c r="EJ120" s="137"/>
      <c r="EK120" s="137"/>
      <c r="EL120" s="137"/>
      <c r="EM120" s="137"/>
      <c r="EN120" s="137"/>
      <c r="EO120" s="137"/>
      <c r="EP120" s="137"/>
      <c r="EQ120" s="137"/>
      <c r="ER120" s="141"/>
      <c r="ES120" s="137"/>
      <c r="ET120" s="137"/>
      <c r="EU120" s="137"/>
      <c r="EV120" s="137"/>
      <c r="EW120" s="137"/>
      <c r="EX120" s="137"/>
      <c r="EY120" s="137"/>
      <c r="EZ120" s="137"/>
      <c r="FA120" s="141"/>
      <c r="FB120" s="137"/>
      <c r="FC120" s="137"/>
      <c r="FD120" s="137"/>
      <c r="FE120" s="137"/>
      <c r="FF120" s="137"/>
      <c r="FG120" s="137"/>
      <c r="FH120" s="137"/>
      <c r="FI120" s="137"/>
      <c r="FJ120" s="141"/>
      <c r="FK120" s="137"/>
      <c r="FL120" s="137"/>
      <c r="FM120" s="137"/>
      <c r="FN120" s="137"/>
      <c r="FO120" s="137"/>
      <c r="FP120" s="137"/>
      <c r="FQ120" s="137"/>
      <c r="FR120" s="137"/>
      <c r="FS120" s="137"/>
      <c r="FT120" s="141"/>
      <c r="FU120" s="134"/>
      <c r="FV120" s="134"/>
      <c r="FW120" s="134"/>
      <c r="FX120" s="135"/>
      <c r="FY120" s="134"/>
      <c r="FZ120" s="137"/>
      <c r="GA120" s="137"/>
      <c r="GB120" s="134"/>
      <c r="GC120" s="134"/>
      <c r="GD120" s="134"/>
      <c r="GE120" s="134"/>
      <c r="GF120" s="134"/>
      <c r="GG120" s="141"/>
      <c r="GH120" s="134"/>
      <c r="GI120" s="134"/>
      <c r="GJ120" s="134"/>
      <c r="GK120" s="135"/>
      <c r="GL120" s="134"/>
      <c r="GM120" s="137"/>
      <c r="GN120" s="137"/>
      <c r="GO120" s="134"/>
      <c r="GP120" s="134"/>
      <c r="GQ120" s="134"/>
      <c r="GR120" s="134"/>
      <c r="GS120" s="134"/>
      <c r="GT120" s="141"/>
      <c r="GU120" s="134"/>
      <c r="GV120" s="134"/>
      <c r="GW120" s="134"/>
      <c r="GX120" s="135"/>
      <c r="GY120" s="134"/>
      <c r="GZ120" s="137"/>
      <c r="HA120" s="137"/>
      <c r="HB120" s="134"/>
      <c r="HC120" s="134"/>
      <c r="HD120" s="134"/>
      <c r="HE120" s="134"/>
    </row>
    <row r="121" spans="1:213" ht="57" x14ac:dyDescent="0.2">
      <c r="A121" s="274"/>
      <c r="B121" s="277"/>
      <c r="C121" s="280"/>
      <c r="D121" s="280"/>
      <c r="E121" s="277"/>
      <c r="F121" s="289"/>
      <c r="G121" s="289"/>
      <c r="H121" s="289"/>
      <c r="I121" s="277"/>
      <c r="J121" s="282"/>
      <c r="K121" s="259"/>
      <c r="L121" s="262"/>
      <c r="M121" s="265"/>
      <c r="N121" s="259"/>
      <c r="O121" s="268"/>
      <c r="P121" s="268"/>
      <c r="Q121" s="271"/>
      <c r="R121" s="173"/>
      <c r="S121" s="174"/>
      <c r="T121" s="203">
        <f>VLOOKUP(U121,FORMULAS!$A$15:$B$18,2,0)</f>
        <v>0</v>
      </c>
      <c r="U121" s="54" t="s">
        <v>157</v>
      </c>
      <c r="V121" s="55">
        <f>+IF(U121='Tabla Valoración controles'!$D$4,'Tabla Valoración controles'!$F$4,IF('208-PLA-Ft-78 Mapa Gestión'!U121='Tabla Valoración controles'!$D$5,'Tabla Valoración controles'!$F$5,IF(U121=FORMULAS!$A$10,0,'Tabla Valoración controles'!$F$6)))</f>
        <v>0</v>
      </c>
      <c r="W121" s="54"/>
      <c r="X121" s="56">
        <f>+IF(W121='Tabla Valoración controles'!$D$7,'Tabla Valoración controles'!$F$7,IF(U121=FORMULAS!$A$10,0,'Tabla Valoración controles'!$F$8))</f>
        <v>0</v>
      </c>
      <c r="Y121" s="54"/>
      <c r="Z121" s="55">
        <f>+IF(Y121='Tabla Valoración controles'!$D$9,'Tabla Valoración controles'!$F$9,IF(U121=FORMULAS!$A$10,0,'Tabla Valoración controles'!$F$10))</f>
        <v>0</v>
      </c>
      <c r="AA121" s="54"/>
      <c r="AB121" s="55">
        <f>+IF(AA121='Tabla Valoración controles'!$D$9,'Tabla Valoración controles'!$F$9,IF(W121=FORMULAS!$A$10,0,'Tabla Valoración controles'!$F$10))</f>
        <v>0</v>
      </c>
      <c r="AC121" s="54"/>
      <c r="AD121" s="55">
        <f>+IF(AC121='Tabla Valoración controles'!$D$13,'Tabla Valoración controles'!$F$13,'Tabla Valoración controles'!$F$14)</f>
        <v>0</v>
      </c>
      <c r="AE121" s="99">
        <f t="shared" si="52"/>
        <v>0</v>
      </c>
      <c r="AF121" s="99">
        <f t="shared" si="96"/>
        <v>0</v>
      </c>
      <c r="AG121" s="99">
        <f t="shared" si="71"/>
        <v>0.48</v>
      </c>
      <c r="AH121" s="54"/>
      <c r="AI121" s="50">
        <f>+IF(AH121=CONTROLES!$C$50,CONTROLES!$D$50,CONTROLES!$D$51)</f>
        <v>0</v>
      </c>
      <c r="AJ121" s="182"/>
      <c r="AK121" s="182">
        <f>+IF(AJ121=CONTROLES!$C$52,CONTROLES!$D$52,CONTROLES!$D$53)</f>
        <v>0</v>
      </c>
      <c r="AL121" s="182"/>
      <c r="AM121" s="182">
        <f>+IF(AL121=CONTROLES!$C$54,CONTROLES!$D$54,CONTROLES!$D$55)</f>
        <v>0</v>
      </c>
      <c r="AN121" s="183" t="str">
        <f t="shared" si="54"/>
        <v>Tipo Control</v>
      </c>
      <c r="AO121" s="183" t="str">
        <f>+IF(AN121=CONTROLES!$F$54,CONTROLES!$G$54,CONTROLES!$G$55)</f>
        <v>Detectar</v>
      </c>
      <c r="AP121" s="182">
        <f>+IF(AO121=CONTROLES!$C$56,CONTROLES!$D$56,IF(AO121=CONTROLES!$C$57,CONTROLES!$D$57,CONTROLES!$D$58))</f>
        <v>10</v>
      </c>
      <c r="AQ121" s="182"/>
      <c r="AR121" s="182">
        <f>+IF(AQ121=CONTROLES!$C$59,CONTROLES!$D$59,CONTROLES!$D$60)</f>
        <v>0</v>
      </c>
      <c r="AS121" s="182"/>
      <c r="AT121" s="182">
        <f>+IF(AS121=CONTROLES!$C$61,CONTROLES!$D$61,CONTROLES!$D$62)</f>
        <v>0</v>
      </c>
      <c r="AU121" s="182"/>
      <c r="AV121" s="50">
        <f>+IF(AU121=CONTROLES!$C$63,CONTROLES!$D$63,IF(AU121=CONTROLES!$C$64,CONTROLES!$D$64,CONTROLES!$D$65))</f>
        <v>0</v>
      </c>
      <c r="AW121" s="50">
        <f t="shared" si="53"/>
        <v>10</v>
      </c>
      <c r="AX121" s="50" t="str">
        <f t="shared" si="55"/>
        <v>Débil</v>
      </c>
      <c r="AY121" s="254"/>
      <c r="AZ121" s="254"/>
      <c r="BA121" s="254"/>
      <c r="BB121" s="254"/>
      <c r="BC121" s="255"/>
      <c r="BD121" s="257"/>
      <c r="BE121" s="246"/>
      <c r="BF121" s="137"/>
      <c r="BG121" s="137"/>
      <c r="BH121" s="189"/>
      <c r="BI121" s="192"/>
      <c r="BJ121" s="192"/>
      <c r="BK121" s="137"/>
      <c r="BL121" s="137"/>
      <c r="BM121" s="190" t="s">
        <v>234</v>
      </c>
      <c r="BN121" s="243"/>
      <c r="BO121" s="141"/>
      <c r="BP121" s="137"/>
      <c r="BQ121" s="137"/>
      <c r="BR121" s="137"/>
      <c r="BS121" s="137"/>
      <c r="BT121" s="137"/>
      <c r="BU121" s="137"/>
      <c r="BV121" s="137"/>
      <c r="BW121" s="137"/>
      <c r="BX121" s="141"/>
      <c r="BY121" s="137"/>
      <c r="BZ121" s="137"/>
      <c r="CA121" s="137"/>
      <c r="CB121" s="137"/>
      <c r="CC121" s="137"/>
      <c r="CD121" s="137"/>
      <c r="CE121" s="137"/>
      <c r="CF121" s="137"/>
      <c r="CG121" s="141"/>
      <c r="CH121" s="137"/>
      <c r="CI121" s="137"/>
      <c r="CJ121" s="137"/>
      <c r="CK121" s="137"/>
      <c r="CL121" s="137"/>
      <c r="CM121" s="137"/>
      <c r="CN121" s="137"/>
      <c r="CO121" s="137"/>
      <c r="CP121" s="141"/>
      <c r="CQ121" s="137"/>
      <c r="CR121" s="137"/>
      <c r="CS121" s="137"/>
      <c r="CT121" s="137"/>
      <c r="CU121" s="137"/>
      <c r="CV121" s="137"/>
      <c r="CW121" s="137"/>
      <c r="CX121" s="137"/>
      <c r="CY121" s="141"/>
      <c r="CZ121" s="137"/>
      <c r="DA121" s="137"/>
      <c r="DB121" s="137"/>
      <c r="DC121" s="137"/>
      <c r="DD121" s="137"/>
      <c r="DE121" s="137"/>
      <c r="DF121" s="137"/>
      <c r="DG121" s="137"/>
      <c r="DH121" s="141"/>
      <c r="DI121" s="137"/>
      <c r="DJ121" s="137"/>
      <c r="DK121" s="137"/>
      <c r="DL121" s="137"/>
      <c r="DM121" s="137"/>
      <c r="DN121" s="137"/>
      <c r="DO121" s="137"/>
      <c r="DP121" s="137"/>
      <c r="DQ121" s="141"/>
      <c r="DR121" s="137"/>
      <c r="DS121" s="137"/>
      <c r="DT121" s="137"/>
      <c r="DU121" s="137"/>
      <c r="DV121" s="137"/>
      <c r="DW121" s="137"/>
      <c r="DX121" s="137"/>
      <c r="DY121" s="137"/>
      <c r="DZ121" s="141"/>
      <c r="EA121" s="137"/>
      <c r="EB121" s="137"/>
      <c r="EC121" s="137"/>
      <c r="ED121" s="137"/>
      <c r="EE121" s="137"/>
      <c r="EF121" s="137"/>
      <c r="EG121" s="137"/>
      <c r="EH121" s="137"/>
      <c r="EI121" s="141"/>
      <c r="EJ121" s="137"/>
      <c r="EK121" s="137"/>
      <c r="EL121" s="137"/>
      <c r="EM121" s="137"/>
      <c r="EN121" s="137"/>
      <c r="EO121" s="137"/>
      <c r="EP121" s="137"/>
      <c r="EQ121" s="137"/>
      <c r="ER121" s="141"/>
      <c r="ES121" s="137"/>
      <c r="ET121" s="137"/>
      <c r="EU121" s="137"/>
      <c r="EV121" s="137"/>
      <c r="EW121" s="137"/>
      <c r="EX121" s="137"/>
      <c r="EY121" s="137"/>
      <c r="EZ121" s="137"/>
      <c r="FA121" s="141"/>
      <c r="FB121" s="137"/>
      <c r="FC121" s="137"/>
      <c r="FD121" s="137"/>
      <c r="FE121" s="137"/>
      <c r="FF121" s="137"/>
      <c r="FG121" s="137"/>
      <c r="FH121" s="137"/>
      <c r="FI121" s="137"/>
      <c r="FJ121" s="141"/>
      <c r="FK121" s="137"/>
      <c r="FL121" s="137"/>
      <c r="FM121" s="137"/>
      <c r="FN121" s="137"/>
      <c r="FO121" s="137"/>
      <c r="FP121" s="137"/>
      <c r="FQ121" s="137"/>
      <c r="FR121" s="137"/>
      <c r="FS121" s="137"/>
      <c r="FT121" s="141"/>
      <c r="FU121" s="134"/>
      <c r="FV121" s="134"/>
      <c r="FW121" s="134"/>
      <c r="FX121" s="135"/>
      <c r="FY121" s="134"/>
      <c r="FZ121" s="137"/>
      <c r="GA121" s="137"/>
      <c r="GB121" s="134"/>
      <c r="GC121" s="134"/>
      <c r="GD121" s="134"/>
      <c r="GE121" s="134"/>
      <c r="GF121" s="134"/>
      <c r="GG121" s="141"/>
      <c r="GH121" s="134"/>
      <c r="GI121" s="134"/>
      <c r="GJ121" s="134"/>
      <c r="GK121" s="135"/>
      <c r="GL121" s="134"/>
      <c r="GM121" s="137"/>
      <c r="GN121" s="137"/>
      <c r="GO121" s="134"/>
      <c r="GP121" s="134"/>
      <c r="GQ121" s="134"/>
      <c r="GR121" s="134"/>
      <c r="GS121" s="134"/>
      <c r="GT121" s="141"/>
      <c r="GU121" s="134"/>
      <c r="GV121" s="134"/>
      <c r="GW121" s="134"/>
      <c r="GX121" s="135"/>
      <c r="GY121" s="134"/>
      <c r="GZ121" s="137"/>
      <c r="HA121" s="137"/>
      <c r="HB121" s="134"/>
      <c r="HC121" s="134"/>
      <c r="HD121" s="134"/>
      <c r="HE121" s="134"/>
    </row>
    <row r="122" spans="1:213" ht="57" x14ac:dyDescent="0.2">
      <c r="A122" s="274"/>
      <c r="B122" s="277"/>
      <c r="C122" s="280"/>
      <c r="D122" s="280"/>
      <c r="E122" s="277"/>
      <c r="F122" s="289"/>
      <c r="G122" s="289"/>
      <c r="H122" s="289"/>
      <c r="I122" s="277"/>
      <c r="J122" s="282"/>
      <c r="K122" s="259"/>
      <c r="L122" s="262"/>
      <c r="M122" s="265"/>
      <c r="N122" s="259"/>
      <c r="O122" s="268"/>
      <c r="P122" s="268"/>
      <c r="Q122" s="271"/>
      <c r="R122" s="173"/>
      <c r="S122" s="174"/>
      <c r="T122" s="203">
        <f>VLOOKUP(U122,FORMULAS!$A$15:$B$18,2,0)</f>
        <v>0</v>
      </c>
      <c r="U122" s="54" t="s">
        <v>157</v>
      </c>
      <c r="V122" s="55">
        <f>+IF(U122='Tabla Valoración controles'!$D$4,'Tabla Valoración controles'!$F$4,IF('208-PLA-Ft-78 Mapa Gestión'!U122='Tabla Valoración controles'!$D$5,'Tabla Valoración controles'!$F$5,IF(U122=FORMULAS!$A$10,0,'Tabla Valoración controles'!$F$6)))</f>
        <v>0</v>
      </c>
      <c r="W122" s="54"/>
      <c r="X122" s="56">
        <f>+IF(W122='Tabla Valoración controles'!$D$7,'Tabla Valoración controles'!$F$7,IF(U122=FORMULAS!$A$10,0,'Tabla Valoración controles'!$F$8))</f>
        <v>0</v>
      </c>
      <c r="Y122" s="54"/>
      <c r="Z122" s="55">
        <f>+IF(Y122='Tabla Valoración controles'!$D$9,'Tabla Valoración controles'!$F$9,IF(U122=FORMULAS!$A$10,0,'Tabla Valoración controles'!$F$10))</f>
        <v>0</v>
      </c>
      <c r="AA122" s="54"/>
      <c r="AB122" s="55">
        <f>+IF(AA122='Tabla Valoración controles'!$D$9,'Tabla Valoración controles'!$F$9,IF(W122=FORMULAS!$A$10,0,'Tabla Valoración controles'!$F$10))</f>
        <v>0</v>
      </c>
      <c r="AC122" s="54"/>
      <c r="AD122" s="55">
        <f>+IF(AC122='Tabla Valoración controles'!$D$13,'Tabla Valoración controles'!$F$13,'Tabla Valoración controles'!$F$14)</f>
        <v>0</v>
      </c>
      <c r="AE122" s="99">
        <f t="shared" si="52"/>
        <v>0</v>
      </c>
      <c r="AF122" s="99">
        <f t="shared" si="96"/>
        <v>0</v>
      </c>
      <c r="AG122" s="99">
        <f t="shared" si="71"/>
        <v>0.48</v>
      </c>
      <c r="AH122" s="54"/>
      <c r="AI122" s="50">
        <f>+IF(AH122=CONTROLES!$C$50,CONTROLES!$D$50,CONTROLES!$D$51)</f>
        <v>0</v>
      </c>
      <c r="AJ122" s="182"/>
      <c r="AK122" s="182">
        <f>+IF(AJ122=CONTROLES!$C$52,CONTROLES!$D$52,CONTROLES!$D$53)</f>
        <v>0</v>
      </c>
      <c r="AL122" s="182"/>
      <c r="AM122" s="182">
        <f>+IF(AL122=CONTROLES!$C$54,CONTROLES!$D$54,CONTROLES!$D$55)</f>
        <v>0</v>
      </c>
      <c r="AN122" s="183" t="str">
        <f t="shared" si="54"/>
        <v>Tipo Control</v>
      </c>
      <c r="AO122" s="183" t="str">
        <f>+IF(AN122=CONTROLES!$F$54,CONTROLES!$G$54,CONTROLES!$G$55)</f>
        <v>Detectar</v>
      </c>
      <c r="AP122" s="182">
        <f>+IF(AO122=CONTROLES!$C$56,CONTROLES!$D$56,IF(AO122=CONTROLES!$C$57,CONTROLES!$D$57,CONTROLES!$D$58))</f>
        <v>10</v>
      </c>
      <c r="AQ122" s="182"/>
      <c r="AR122" s="182">
        <f>+IF(AQ122=CONTROLES!$C$59,CONTROLES!$D$59,CONTROLES!$D$60)</f>
        <v>0</v>
      </c>
      <c r="AS122" s="182"/>
      <c r="AT122" s="182">
        <f>+IF(AS122=CONTROLES!$C$61,CONTROLES!$D$61,CONTROLES!$D$62)</f>
        <v>0</v>
      </c>
      <c r="AU122" s="182"/>
      <c r="AV122" s="50">
        <f>+IF(AU122=CONTROLES!$C$63,CONTROLES!$D$63,IF(AU122=CONTROLES!$C$64,CONTROLES!$D$64,CONTROLES!$D$65))</f>
        <v>0</v>
      </c>
      <c r="AW122" s="50">
        <f t="shared" si="53"/>
        <v>10</v>
      </c>
      <c r="AX122" s="50" t="str">
        <f t="shared" si="55"/>
        <v>Débil</v>
      </c>
      <c r="AY122" s="254"/>
      <c r="AZ122" s="254"/>
      <c r="BA122" s="254"/>
      <c r="BB122" s="254"/>
      <c r="BC122" s="255"/>
      <c r="BD122" s="257"/>
      <c r="BE122" s="246"/>
      <c r="BF122" s="137"/>
      <c r="BG122" s="137"/>
      <c r="BH122" s="189"/>
      <c r="BI122" s="192"/>
      <c r="BJ122" s="192"/>
      <c r="BK122" s="137"/>
      <c r="BL122" s="137"/>
      <c r="BM122" s="190" t="s">
        <v>234</v>
      </c>
      <c r="BN122" s="243"/>
      <c r="BO122" s="141"/>
      <c r="BP122" s="137"/>
      <c r="BQ122" s="137"/>
      <c r="BR122" s="137"/>
      <c r="BS122" s="137"/>
      <c r="BT122" s="137"/>
      <c r="BU122" s="137"/>
      <c r="BV122" s="137"/>
      <c r="BW122" s="137"/>
      <c r="BX122" s="141"/>
      <c r="BY122" s="137"/>
      <c r="BZ122" s="137"/>
      <c r="CA122" s="137"/>
      <c r="CB122" s="137"/>
      <c r="CC122" s="137"/>
      <c r="CD122" s="137"/>
      <c r="CE122" s="137"/>
      <c r="CF122" s="137"/>
      <c r="CG122" s="141"/>
      <c r="CH122" s="137"/>
      <c r="CI122" s="137"/>
      <c r="CJ122" s="137"/>
      <c r="CK122" s="137"/>
      <c r="CL122" s="137"/>
      <c r="CM122" s="137"/>
      <c r="CN122" s="137"/>
      <c r="CO122" s="137"/>
      <c r="CP122" s="141"/>
      <c r="CQ122" s="137"/>
      <c r="CR122" s="137"/>
      <c r="CS122" s="137"/>
      <c r="CT122" s="137"/>
      <c r="CU122" s="137"/>
      <c r="CV122" s="137"/>
      <c r="CW122" s="137"/>
      <c r="CX122" s="137"/>
      <c r="CY122" s="141"/>
      <c r="CZ122" s="137"/>
      <c r="DA122" s="137"/>
      <c r="DB122" s="137"/>
      <c r="DC122" s="137"/>
      <c r="DD122" s="137"/>
      <c r="DE122" s="137"/>
      <c r="DF122" s="137"/>
      <c r="DG122" s="137"/>
      <c r="DH122" s="141"/>
      <c r="DI122" s="137"/>
      <c r="DJ122" s="137"/>
      <c r="DK122" s="137"/>
      <c r="DL122" s="137"/>
      <c r="DM122" s="137"/>
      <c r="DN122" s="137"/>
      <c r="DO122" s="137"/>
      <c r="DP122" s="137"/>
      <c r="DQ122" s="141"/>
      <c r="DR122" s="137"/>
      <c r="DS122" s="137"/>
      <c r="DT122" s="137"/>
      <c r="DU122" s="137"/>
      <c r="DV122" s="137"/>
      <c r="DW122" s="137"/>
      <c r="DX122" s="137"/>
      <c r="DY122" s="137"/>
      <c r="DZ122" s="141"/>
      <c r="EA122" s="137"/>
      <c r="EB122" s="137"/>
      <c r="EC122" s="137"/>
      <c r="ED122" s="137"/>
      <c r="EE122" s="137"/>
      <c r="EF122" s="137"/>
      <c r="EG122" s="137"/>
      <c r="EH122" s="137"/>
      <c r="EI122" s="141"/>
      <c r="EJ122" s="137"/>
      <c r="EK122" s="137"/>
      <c r="EL122" s="137"/>
      <c r="EM122" s="137"/>
      <c r="EN122" s="137"/>
      <c r="EO122" s="137"/>
      <c r="EP122" s="137"/>
      <c r="EQ122" s="137"/>
      <c r="ER122" s="141"/>
      <c r="ES122" s="137"/>
      <c r="ET122" s="137"/>
      <c r="EU122" s="137"/>
      <c r="EV122" s="137"/>
      <c r="EW122" s="137"/>
      <c r="EX122" s="137"/>
      <c r="EY122" s="137"/>
      <c r="EZ122" s="137"/>
      <c r="FA122" s="141"/>
      <c r="FB122" s="137"/>
      <c r="FC122" s="137"/>
      <c r="FD122" s="137"/>
      <c r="FE122" s="137"/>
      <c r="FF122" s="137"/>
      <c r="FG122" s="137"/>
      <c r="FH122" s="137"/>
      <c r="FI122" s="137"/>
      <c r="FJ122" s="141"/>
      <c r="FK122" s="137"/>
      <c r="FL122" s="137"/>
      <c r="FM122" s="137"/>
      <c r="FN122" s="137"/>
      <c r="FO122" s="137"/>
      <c r="FP122" s="137"/>
      <c r="FQ122" s="137"/>
      <c r="FR122" s="137"/>
      <c r="FS122" s="137"/>
      <c r="FT122" s="141"/>
      <c r="FU122" s="134"/>
      <c r="FV122" s="134"/>
      <c r="FW122" s="134"/>
      <c r="FX122" s="135"/>
      <c r="FY122" s="134"/>
      <c r="FZ122" s="137"/>
      <c r="GA122" s="137"/>
      <c r="GB122" s="134"/>
      <c r="GC122" s="134"/>
      <c r="GD122" s="134"/>
      <c r="GE122" s="134"/>
      <c r="GF122" s="134"/>
      <c r="GG122" s="141"/>
      <c r="GH122" s="134"/>
      <c r="GI122" s="134"/>
      <c r="GJ122" s="134"/>
      <c r="GK122" s="135"/>
      <c r="GL122" s="134"/>
      <c r="GM122" s="137"/>
      <c r="GN122" s="137"/>
      <c r="GO122" s="134"/>
      <c r="GP122" s="134"/>
      <c r="GQ122" s="134"/>
      <c r="GR122" s="134"/>
      <c r="GS122" s="134"/>
      <c r="GT122" s="141"/>
      <c r="GU122" s="134"/>
      <c r="GV122" s="134"/>
      <c r="GW122" s="134"/>
      <c r="GX122" s="135"/>
      <c r="GY122" s="134"/>
      <c r="GZ122" s="137"/>
      <c r="HA122" s="137"/>
      <c r="HB122" s="134"/>
      <c r="HC122" s="134"/>
      <c r="HD122" s="134"/>
      <c r="HE122" s="134"/>
    </row>
    <row r="123" spans="1:213" ht="57" x14ac:dyDescent="0.2">
      <c r="A123" s="275"/>
      <c r="B123" s="278"/>
      <c r="C123" s="281"/>
      <c r="D123" s="281"/>
      <c r="E123" s="278"/>
      <c r="F123" s="289"/>
      <c r="G123" s="289"/>
      <c r="H123" s="289"/>
      <c r="I123" s="278"/>
      <c r="J123" s="282"/>
      <c r="K123" s="260"/>
      <c r="L123" s="263"/>
      <c r="M123" s="266"/>
      <c r="N123" s="260"/>
      <c r="O123" s="269"/>
      <c r="P123" s="269"/>
      <c r="Q123" s="272"/>
      <c r="R123" s="173"/>
      <c r="S123" s="174"/>
      <c r="T123" s="203">
        <f>VLOOKUP(U123,FORMULAS!$A$15:$B$18,2,0)</f>
        <v>0</v>
      </c>
      <c r="U123" s="54" t="s">
        <v>157</v>
      </c>
      <c r="V123" s="55">
        <f>+IF(U123='Tabla Valoración controles'!$D$4,'Tabla Valoración controles'!$F$4,IF('208-PLA-Ft-78 Mapa Gestión'!U123='Tabla Valoración controles'!$D$5,'Tabla Valoración controles'!$F$5,IF(U123=FORMULAS!$A$10,0,'Tabla Valoración controles'!$F$6)))</f>
        <v>0</v>
      </c>
      <c r="W123" s="54"/>
      <c r="X123" s="56">
        <f>+IF(W123='Tabla Valoración controles'!$D$7,'Tabla Valoración controles'!$F$7,IF(U123=FORMULAS!$A$10,0,'Tabla Valoración controles'!$F$8))</f>
        <v>0</v>
      </c>
      <c r="Y123" s="54"/>
      <c r="Z123" s="55">
        <f>+IF(Y123='Tabla Valoración controles'!$D$9,'Tabla Valoración controles'!$F$9,IF(U123=FORMULAS!$A$10,0,'Tabla Valoración controles'!$F$10))</f>
        <v>0</v>
      </c>
      <c r="AA123" s="54"/>
      <c r="AB123" s="55">
        <f>+IF(AA123='Tabla Valoración controles'!$D$9,'Tabla Valoración controles'!$F$9,IF(W123=FORMULAS!$A$10,0,'Tabla Valoración controles'!$F$10))</f>
        <v>0</v>
      </c>
      <c r="AC123" s="54"/>
      <c r="AD123" s="55">
        <f>+IF(AC123='Tabla Valoración controles'!$D$13,'Tabla Valoración controles'!$F$13,'Tabla Valoración controles'!$F$14)</f>
        <v>0</v>
      </c>
      <c r="AE123" s="99">
        <f t="shared" si="52"/>
        <v>0</v>
      </c>
      <c r="AF123" s="99">
        <f t="shared" si="96"/>
        <v>0</v>
      </c>
      <c r="AG123" s="99">
        <f t="shared" si="71"/>
        <v>0.48</v>
      </c>
      <c r="AH123" s="54"/>
      <c r="AI123" s="50">
        <f>+IF(AH123=CONTROLES!$C$50,CONTROLES!$D$50,CONTROLES!$D$51)</f>
        <v>0</v>
      </c>
      <c r="AJ123" s="182"/>
      <c r="AK123" s="182">
        <f>+IF(AJ123=CONTROLES!$C$52,CONTROLES!$D$52,CONTROLES!$D$53)</f>
        <v>0</v>
      </c>
      <c r="AL123" s="182"/>
      <c r="AM123" s="182">
        <f>+IF(AL123=CONTROLES!$C$54,CONTROLES!$D$54,CONTROLES!$D$55)</f>
        <v>0</v>
      </c>
      <c r="AN123" s="183" t="str">
        <f t="shared" si="54"/>
        <v>Tipo Control</v>
      </c>
      <c r="AO123" s="183" t="str">
        <f>+IF(AN123=CONTROLES!$F$54,CONTROLES!$G$54,CONTROLES!$G$55)</f>
        <v>Detectar</v>
      </c>
      <c r="AP123" s="182">
        <f>+IF(AO123=CONTROLES!$C$56,CONTROLES!$D$56,IF(AO123=CONTROLES!$C$57,CONTROLES!$D$57,CONTROLES!$D$58))</f>
        <v>10</v>
      </c>
      <c r="AQ123" s="182"/>
      <c r="AR123" s="182">
        <f>+IF(AQ123=CONTROLES!$C$59,CONTROLES!$D$59,CONTROLES!$D$60)</f>
        <v>0</v>
      </c>
      <c r="AS123" s="182"/>
      <c r="AT123" s="182">
        <f>+IF(AS123=CONTROLES!$C$61,CONTROLES!$D$61,CONTROLES!$D$62)</f>
        <v>0</v>
      </c>
      <c r="AU123" s="182"/>
      <c r="AV123" s="50">
        <f>+IF(AU123=CONTROLES!$C$63,CONTROLES!$D$63,IF(AU123=CONTROLES!$C$64,CONTROLES!$D$64,CONTROLES!$D$65))</f>
        <v>0</v>
      </c>
      <c r="AW123" s="50">
        <f t="shared" si="53"/>
        <v>10</v>
      </c>
      <c r="AX123" s="50" t="str">
        <f t="shared" si="55"/>
        <v>Débil</v>
      </c>
      <c r="AY123" s="254"/>
      <c r="AZ123" s="254"/>
      <c r="BA123" s="254"/>
      <c r="BB123" s="254"/>
      <c r="BC123" s="255"/>
      <c r="BD123" s="292"/>
      <c r="BE123" s="247"/>
      <c r="BF123" s="137"/>
      <c r="BG123" s="137"/>
      <c r="BH123" s="189"/>
      <c r="BI123" s="192"/>
      <c r="BJ123" s="192"/>
      <c r="BK123" s="137"/>
      <c r="BL123" s="137"/>
      <c r="BM123" s="190" t="s">
        <v>234</v>
      </c>
      <c r="BN123" s="243"/>
      <c r="BO123" s="141"/>
      <c r="BP123" s="137"/>
      <c r="BQ123" s="137"/>
      <c r="BR123" s="137"/>
      <c r="BS123" s="137"/>
      <c r="BT123" s="137"/>
      <c r="BU123" s="137"/>
      <c r="BV123" s="137"/>
      <c r="BW123" s="137"/>
      <c r="BX123" s="141"/>
      <c r="BY123" s="137"/>
      <c r="BZ123" s="137"/>
      <c r="CA123" s="137"/>
      <c r="CB123" s="137"/>
      <c r="CC123" s="137"/>
      <c r="CD123" s="137"/>
      <c r="CE123" s="137"/>
      <c r="CF123" s="137"/>
      <c r="CG123" s="141"/>
      <c r="CH123" s="137"/>
      <c r="CI123" s="137"/>
      <c r="CJ123" s="137"/>
      <c r="CK123" s="137"/>
      <c r="CL123" s="137"/>
      <c r="CM123" s="137"/>
      <c r="CN123" s="137"/>
      <c r="CO123" s="137"/>
      <c r="CP123" s="141"/>
      <c r="CQ123" s="137"/>
      <c r="CR123" s="137"/>
      <c r="CS123" s="137"/>
      <c r="CT123" s="137"/>
      <c r="CU123" s="137"/>
      <c r="CV123" s="137"/>
      <c r="CW123" s="137"/>
      <c r="CX123" s="137"/>
      <c r="CY123" s="141"/>
      <c r="CZ123" s="137"/>
      <c r="DA123" s="137"/>
      <c r="DB123" s="137"/>
      <c r="DC123" s="137"/>
      <c r="DD123" s="137"/>
      <c r="DE123" s="137"/>
      <c r="DF123" s="137"/>
      <c r="DG123" s="137"/>
      <c r="DH123" s="141"/>
      <c r="DI123" s="137"/>
      <c r="DJ123" s="137"/>
      <c r="DK123" s="137"/>
      <c r="DL123" s="137"/>
      <c r="DM123" s="137"/>
      <c r="DN123" s="137"/>
      <c r="DO123" s="137"/>
      <c r="DP123" s="137"/>
      <c r="DQ123" s="141"/>
      <c r="DR123" s="137"/>
      <c r="DS123" s="137"/>
      <c r="DT123" s="137"/>
      <c r="DU123" s="137"/>
      <c r="DV123" s="137"/>
      <c r="DW123" s="137"/>
      <c r="DX123" s="137"/>
      <c r="DY123" s="137"/>
      <c r="DZ123" s="141"/>
      <c r="EA123" s="137"/>
      <c r="EB123" s="137"/>
      <c r="EC123" s="137"/>
      <c r="ED123" s="137"/>
      <c r="EE123" s="137"/>
      <c r="EF123" s="137"/>
      <c r="EG123" s="137"/>
      <c r="EH123" s="137"/>
      <c r="EI123" s="141"/>
      <c r="EJ123" s="137"/>
      <c r="EK123" s="137"/>
      <c r="EL123" s="137"/>
      <c r="EM123" s="137"/>
      <c r="EN123" s="137"/>
      <c r="EO123" s="137"/>
      <c r="EP123" s="137"/>
      <c r="EQ123" s="137"/>
      <c r="ER123" s="141"/>
      <c r="ES123" s="137"/>
      <c r="ET123" s="137"/>
      <c r="EU123" s="137"/>
      <c r="EV123" s="137"/>
      <c r="EW123" s="137"/>
      <c r="EX123" s="137"/>
      <c r="EY123" s="137"/>
      <c r="EZ123" s="137"/>
      <c r="FA123" s="141"/>
      <c r="FB123" s="137"/>
      <c r="FC123" s="137"/>
      <c r="FD123" s="137"/>
      <c r="FE123" s="137"/>
      <c r="FF123" s="137"/>
      <c r="FG123" s="137"/>
      <c r="FH123" s="137"/>
      <c r="FI123" s="137"/>
      <c r="FJ123" s="141"/>
      <c r="FK123" s="137"/>
      <c r="FL123" s="137"/>
      <c r="FM123" s="137"/>
      <c r="FN123" s="137"/>
      <c r="FO123" s="137"/>
      <c r="FP123" s="137"/>
      <c r="FQ123" s="137"/>
      <c r="FR123" s="137"/>
      <c r="FS123" s="137"/>
      <c r="FT123" s="141"/>
      <c r="FU123" s="134"/>
      <c r="FV123" s="134"/>
      <c r="FW123" s="134"/>
      <c r="FX123" s="135"/>
      <c r="FY123" s="134"/>
      <c r="FZ123" s="137"/>
      <c r="GA123" s="137"/>
      <c r="GB123" s="134"/>
      <c r="GC123" s="134"/>
      <c r="GD123" s="134"/>
      <c r="GE123" s="134"/>
      <c r="GF123" s="134"/>
      <c r="GG123" s="141"/>
      <c r="GH123" s="134"/>
      <c r="GI123" s="134"/>
      <c r="GJ123" s="134"/>
      <c r="GK123" s="135"/>
      <c r="GL123" s="134"/>
      <c r="GM123" s="137"/>
      <c r="GN123" s="137"/>
      <c r="GO123" s="134"/>
      <c r="GP123" s="134"/>
      <c r="GQ123" s="134"/>
      <c r="GR123" s="134"/>
      <c r="GS123" s="134"/>
      <c r="GT123" s="141"/>
      <c r="GU123" s="134"/>
      <c r="GV123" s="134"/>
      <c r="GW123" s="134"/>
      <c r="GX123" s="135"/>
      <c r="GY123" s="134"/>
      <c r="GZ123" s="137"/>
      <c r="HA123" s="137"/>
      <c r="HB123" s="134"/>
      <c r="HC123" s="134"/>
      <c r="HD123" s="134"/>
      <c r="HE123" s="134"/>
    </row>
    <row r="124" spans="1:213" ht="185.25" x14ac:dyDescent="0.2">
      <c r="A124" s="273">
        <v>20</v>
      </c>
      <c r="B124" s="276" t="s">
        <v>729</v>
      </c>
      <c r="C124" s="279" t="str">
        <f>VLOOKUP(B124,FORMULAS!$A$30:$B$52,2,0)</f>
        <v>Fortalecer el modelo de gestión, la infraestructura operacional y los sistemas de información de la Caja de Vivienda Popular.</v>
      </c>
      <c r="D124" s="279" t="e">
        <f>VLOOKUP(B124,FORMULAS!$A$30:$C$46,3,0)</f>
        <v>#N/A</v>
      </c>
      <c r="E124" s="276" t="s">
        <v>113</v>
      </c>
      <c r="F124" s="291" t="s">
        <v>426</v>
      </c>
      <c r="G124" s="291" t="s">
        <v>427</v>
      </c>
      <c r="H124" s="349" t="s">
        <v>743</v>
      </c>
      <c r="I124" s="276" t="s">
        <v>259</v>
      </c>
      <c r="J124" s="282">
        <v>550</v>
      </c>
      <c r="K124" s="258" t="str">
        <f>+IF(L124=FORMULAS!$N$2,FORMULAS!$O$2,IF('208-PLA-Ft-78 Mapa Gestión'!L124:L129=FORMULAS!$N$3,FORMULAS!$O$3,IF('208-PLA-Ft-78 Mapa Gestión'!L124:L129=FORMULAS!$N$4,FORMULAS!$O$4,IF('208-PLA-Ft-78 Mapa Gestión'!L124:L129=FORMULAS!$N$5,FORMULAS!$O$5,IF('208-PLA-Ft-78 Mapa Gestión'!L124:L129=FORMULAS!$N$6,FORMULAS!$O$6)))))</f>
        <v>Alta</v>
      </c>
      <c r="L124" s="261">
        <f>+IF(J124&lt;=FORMULAS!$M$2,FORMULAS!$N$2,IF('208-PLA-Ft-78 Mapa Gestión'!J124&lt;=FORMULAS!$M$3,FORMULAS!$N$3,IF('208-PLA-Ft-78 Mapa Gestión'!J124&lt;=FORMULAS!$M$4,FORMULAS!$N$4,IF('208-PLA-Ft-78 Mapa Gestión'!J124&lt;=FORMULAS!$M$5,FORMULAS!$N$5,FORMULAS!$N$6))))</f>
        <v>0.8</v>
      </c>
      <c r="M124" s="264" t="s">
        <v>91</v>
      </c>
      <c r="N124" s="258" t="str">
        <f>+IF(M124=FORMULAS!$H$2,FORMULAS!$I$2,IF('208-PLA-Ft-78 Mapa Gestión'!M124:M129=FORMULAS!$H$3,FORMULAS!$I$3,IF('208-PLA-Ft-78 Mapa Gestión'!M124:M129=FORMULAS!$H$4,FORMULAS!$I$4,IF('208-PLA-Ft-78 Mapa Gestión'!M124:M129=FORMULAS!$H$5,FORMULAS!$I$5,IF('208-PLA-Ft-78 Mapa Gestión'!M124:M129=FORMULAS!$H$6,FORMULAS!$I$6,IF('208-PLA-Ft-78 Mapa Gestión'!M124:M129=FORMULAS!$H$7,FORMULAS!$I$7,IF('208-PLA-Ft-78 Mapa Gestión'!M124:M129=FORMULAS!$H$8,FORMULAS!$I$8,IF('208-PLA-Ft-78 Mapa Gestión'!M124:M129=FORMULAS!$H$9,FORMULAS!$I$9,IF('208-PLA-Ft-78 Mapa Gestión'!M124:M129=FORMULAS!$H$10,FORMULAS!$I$10,IF('208-PLA-Ft-78 Mapa Gestión'!M124:M129=FORMULAS!$H$11,FORMULAS!$I$11))))))))))</f>
        <v>Moderado</v>
      </c>
      <c r="O124" s="267">
        <f>VLOOKUP(N124,FORMULAS!$I$1:$J$6,2,0)</f>
        <v>0.6</v>
      </c>
      <c r="P124" s="267" t="str">
        <f t="shared" ref="P124" si="97">CONCATENATE(N124,K124)</f>
        <v>ModeradoAlta</v>
      </c>
      <c r="Q124" s="270" t="str">
        <f>VLOOKUP(P124,FORMULAS!$K$17:$L$42,2,0)</f>
        <v>Alto</v>
      </c>
      <c r="R124" s="173">
        <v>1</v>
      </c>
      <c r="S124" s="174" t="s">
        <v>785</v>
      </c>
      <c r="T124" s="203" t="str">
        <f>VLOOKUP(U124,FORMULAS!$A$15:$B$18,2,0)</f>
        <v>Probabilidad</v>
      </c>
      <c r="U124" s="54" t="s">
        <v>13</v>
      </c>
      <c r="V124" s="55">
        <f>+IF(U124='Tabla Valoración controles'!$D$4,'Tabla Valoración controles'!$F$4,IF('208-PLA-Ft-78 Mapa Gestión'!U124='Tabla Valoración controles'!$D$5,'Tabla Valoración controles'!$F$5,IF(U124=FORMULAS!$A$10,0,'Tabla Valoración controles'!$F$6)))</f>
        <v>0.25</v>
      </c>
      <c r="W124" s="54" t="s">
        <v>8</v>
      </c>
      <c r="X124" s="56">
        <f>+IF(W124='Tabla Valoración controles'!$D$7,'Tabla Valoración controles'!$F$7,IF(U124=FORMULAS!$A$10,0,'Tabla Valoración controles'!$F$8))</f>
        <v>0.15</v>
      </c>
      <c r="Y124" s="54" t="s">
        <v>18</v>
      </c>
      <c r="Z124" s="55">
        <f>+IF(Y124='Tabla Valoración controles'!$D$9,'Tabla Valoración controles'!$F$9,IF(U124=FORMULAS!$A$10,0,'Tabla Valoración controles'!$F$10))</f>
        <v>0</v>
      </c>
      <c r="AA124" s="54" t="s">
        <v>22</v>
      </c>
      <c r="AB124" s="55">
        <f>+IF(AA124='Tabla Valoración controles'!$D$9,'Tabla Valoración controles'!$F$9,IF(W124=FORMULAS!$A$10,0,'Tabla Valoración controles'!$F$10))</f>
        <v>0</v>
      </c>
      <c r="AC124" s="54" t="s">
        <v>100</v>
      </c>
      <c r="AD124" s="55">
        <f>+IF(AC124='Tabla Valoración controles'!$D$13,'Tabla Valoración controles'!$F$13,'Tabla Valoración controles'!$F$14)</f>
        <v>0</v>
      </c>
      <c r="AE124" s="99">
        <f t="shared" si="52"/>
        <v>0.4</v>
      </c>
      <c r="AF124" s="99">
        <f>+IF(T124=FORMULAS!$A$8,'208-PLA-Ft-78 Mapa Gestión'!AE124*'208-PLA-Ft-78 Mapa Gestión'!L124:L129,'208-PLA-Ft-78 Mapa Gestión'!AE124*'208-PLA-Ft-78 Mapa Gestión'!O124:O129)</f>
        <v>0.32000000000000006</v>
      </c>
      <c r="AG124" s="99">
        <f>+IF(T124=FORMULAS!$A$8,'208-PLA-Ft-78 Mapa Gestión'!L124:L129-'208-PLA-Ft-78 Mapa Gestión'!AF124,0)</f>
        <v>0.48</v>
      </c>
      <c r="AH124" s="54" t="s">
        <v>349</v>
      </c>
      <c r="AI124" s="50">
        <f>+IF(AH124=CONTROLES!$C$50,CONTROLES!$D$50,CONTROLES!$D$51)</f>
        <v>15</v>
      </c>
      <c r="AJ124" s="182" t="s">
        <v>355</v>
      </c>
      <c r="AK124" s="182">
        <f>+IF(AJ124=CONTROLES!$C$52,CONTROLES!$D$52,CONTROLES!$D$53)</f>
        <v>15</v>
      </c>
      <c r="AL124" s="182" t="s">
        <v>358</v>
      </c>
      <c r="AM124" s="182">
        <f>+IF(AL124=CONTROLES!$C$54,CONTROLES!$D$54,CONTROLES!$D$55)</f>
        <v>15</v>
      </c>
      <c r="AN124" s="183" t="str">
        <f t="shared" si="54"/>
        <v>Preventivo</v>
      </c>
      <c r="AO124" s="183" t="str">
        <f>+IF(AN124=CONTROLES!$F$54,CONTROLES!$G$54,CONTROLES!$G$55)</f>
        <v>Prevenir</v>
      </c>
      <c r="AP124" s="182">
        <f>+IF(AO124=CONTROLES!$C$56,CONTROLES!$D$56,IF(AO124=CONTROLES!$C$57,CONTROLES!$D$57,CONTROLES!$D$58))</f>
        <v>15</v>
      </c>
      <c r="AQ124" s="182" t="s">
        <v>365</v>
      </c>
      <c r="AR124" s="182">
        <f>+IF(AQ124=CONTROLES!$C$59,CONTROLES!$D$59,CONTROLES!$D$60)</f>
        <v>15</v>
      </c>
      <c r="AS124" s="182" t="s">
        <v>368</v>
      </c>
      <c r="AT124" s="182">
        <f>+IF(AS124=CONTROLES!$C$61,CONTROLES!$D$61,CONTROLES!$D$62)</f>
        <v>15</v>
      </c>
      <c r="AU124" s="182" t="s">
        <v>371</v>
      </c>
      <c r="AV124" s="50">
        <f>+IF(AU124=CONTROLES!$C$63,CONTROLES!$D$63,IF(AU124=CONTROLES!$C$64,CONTROLES!$D$64,CONTROLES!$D$65))</f>
        <v>10</v>
      </c>
      <c r="AW124" s="50">
        <f t="shared" si="53"/>
        <v>100</v>
      </c>
      <c r="AX124" s="50" t="str">
        <f t="shared" si="55"/>
        <v>Fuerte</v>
      </c>
      <c r="AY124" s="253">
        <f>+AG129</f>
        <v>0.48</v>
      </c>
      <c r="AZ124" s="253" t="str">
        <f>+IF(AY124&lt;=FORMULAS!$N$2,FORMULAS!$O$2,IF(AY124&lt;=FORMULAS!$N$3,FORMULAS!$O$3,IF(AY124&lt;=FORMULAS!$N$4,FORMULAS!$O$4,IF(AY124&lt;=FORMULAS!$N$5,FORMULAS!$O$5,FORMULAS!O120))))</f>
        <v>Media</v>
      </c>
      <c r="BA124" s="253" t="str">
        <f>+IF(T124=FORMULAS!$A$9,AG129,'208-PLA-Ft-78 Mapa Gestión'!N124:N129)</f>
        <v>Moderado</v>
      </c>
      <c r="BB124" s="253">
        <f>+IF(T124=FORMULAS!B123,'208-PLA-Ft-78 Mapa Gestión'!AG129,'208-PLA-Ft-78 Mapa Gestión'!O124:O129)</f>
        <v>0.6</v>
      </c>
      <c r="BC124" s="255" t="str">
        <f t="shared" ref="BC124" si="98">CONCATENATE(BA124,AZ124)</f>
        <v>ModeradoMedia</v>
      </c>
      <c r="BD124" s="256" t="str">
        <f>VLOOKUP(BC124,FORMULAS!$K$17:$L$42,2,0)</f>
        <v>Moderado</v>
      </c>
      <c r="BE124" s="245" t="s">
        <v>163</v>
      </c>
      <c r="BF124" s="137" t="s">
        <v>573</v>
      </c>
      <c r="BG124" s="137" t="s">
        <v>574</v>
      </c>
      <c r="BH124" s="189" t="s">
        <v>320</v>
      </c>
      <c r="BI124" s="192">
        <v>44958</v>
      </c>
      <c r="BJ124" s="192">
        <v>45260</v>
      </c>
      <c r="BK124" s="137" t="s">
        <v>661</v>
      </c>
      <c r="BL124" s="137" t="s">
        <v>662</v>
      </c>
      <c r="BM124" s="190" t="s">
        <v>236</v>
      </c>
      <c r="BN124" s="243"/>
      <c r="BO124" s="141"/>
      <c r="BP124" s="132"/>
      <c r="BQ124" s="132"/>
      <c r="BR124" s="132"/>
      <c r="BS124" s="145"/>
      <c r="BT124" s="145"/>
      <c r="BU124" s="145"/>
      <c r="BV124" s="145"/>
      <c r="BW124" s="145"/>
      <c r="BX124" s="141"/>
      <c r="BY124" s="132"/>
      <c r="BZ124" s="132"/>
      <c r="CA124" s="132"/>
      <c r="CB124" s="145"/>
      <c r="CC124" s="145"/>
      <c r="CD124" s="145"/>
      <c r="CE124" s="145"/>
      <c r="CF124" s="145"/>
      <c r="CG124" s="141"/>
      <c r="CH124" s="132"/>
      <c r="CI124" s="132"/>
      <c r="CJ124" s="132"/>
      <c r="CK124" s="145"/>
      <c r="CL124" s="145"/>
      <c r="CM124" s="145"/>
      <c r="CN124" s="145"/>
      <c r="CO124" s="145"/>
      <c r="CP124" s="141"/>
      <c r="CQ124" s="132"/>
      <c r="CR124" s="132"/>
      <c r="CS124" s="132"/>
      <c r="CT124" s="145"/>
      <c r="CU124" s="145"/>
      <c r="CV124" s="145"/>
      <c r="CW124" s="145"/>
      <c r="CX124" s="145"/>
      <c r="CY124" s="141"/>
      <c r="CZ124" s="132"/>
      <c r="DA124" s="132"/>
      <c r="DB124" s="132"/>
      <c r="DC124" s="145"/>
      <c r="DD124" s="145"/>
      <c r="DE124" s="145"/>
      <c r="DF124" s="145"/>
      <c r="DG124" s="145"/>
      <c r="DH124" s="141"/>
      <c r="DI124" s="132"/>
      <c r="DJ124" s="132"/>
      <c r="DK124" s="132"/>
      <c r="DL124" s="145"/>
      <c r="DM124" s="145"/>
      <c r="DN124" s="145"/>
      <c r="DO124" s="145"/>
      <c r="DP124" s="145"/>
      <c r="DQ124" s="141"/>
      <c r="DR124" s="132"/>
      <c r="DS124" s="132"/>
      <c r="DT124" s="132"/>
      <c r="DU124" s="145"/>
      <c r="DV124" s="145"/>
      <c r="DW124" s="145"/>
      <c r="DX124" s="145"/>
      <c r="DY124" s="145"/>
      <c r="DZ124" s="141"/>
      <c r="EA124" s="132"/>
      <c r="EB124" s="132"/>
      <c r="EC124" s="132"/>
      <c r="ED124" s="145"/>
      <c r="EE124" s="145"/>
      <c r="EF124" s="145"/>
      <c r="EG124" s="145"/>
      <c r="EH124" s="145"/>
      <c r="EI124" s="141"/>
      <c r="EJ124" s="132"/>
      <c r="EK124" s="132"/>
      <c r="EL124" s="132"/>
      <c r="EM124" s="145"/>
      <c r="EN124" s="145"/>
      <c r="EO124" s="145"/>
      <c r="EP124" s="145"/>
      <c r="EQ124" s="145"/>
      <c r="ER124" s="141"/>
      <c r="ES124" s="132"/>
      <c r="ET124" s="132"/>
      <c r="EU124" s="132"/>
      <c r="EV124" s="145"/>
      <c r="EW124" s="145"/>
      <c r="EX124" s="145"/>
      <c r="EY124" s="145"/>
      <c r="EZ124" s="145"/>
      <c r="FA124" s="141"/>
      <c r="FB124" s="132"/>
      <c r="FC124" s="132"/>
      <c r="FD124" s="132"/>
      <c r="FE124" s="145"/>
      <c r="FF124" s="145"/>
      <c r="FG124" s="145"/>
      <c r="FH124" s="145"/>
      <c r="FI124" s="145"/>
      <c r="FJ124" s="141"/>
      <c r="FK124" s="132"/>
      <c r="FL124" s="132"/>
      <c r="FM124" s="132"/>
      <c r="FN124" s="145"/>
      <c r="FO124" s="145"/>
      <c r="FP124" s="145"/>
      <c r="FQ124" s="145"/>
      <c r="FR124" s="145"/>
      <c r="FS124" s="145"/>
      <c r="FT124" s="141"/>
      <c r="FU124" s="134"/>
      <c r="FV124" s="134"/>
      <c r="FW124" s="134"/>
      <c r="FX124" s="135"/>
      <c r="FY124" s="134"/>
      <c r="FZ124" s="145"/>
      <c r="GA124" s="145"/>
      <c r="GB124" s="134"/>
      <c r="GC124" s="134"/>
      <c r="GD124" s="134"/>
      <c r="GE124" s="134"/>
      <c r="GF124" s="134"/>
      <c r="GG124" s="141"/>
      <c r="GH124" s="134"/>
      <c r="GI124" s="134"/>
      <c r="GJ124" s="134"/>
      <c r="GK124" s="135"/>
      <c r="GL124" s="134"/>
      <c r="GM124" s="145"/>
      <c r="GN124" s="145"/>
      <c r="GO124" s="134"/>
      <c r="GP124" s="134"/>
      <c r="GQ124" s="134"/>
      <c r="GR124" s="134"/>
      <c r="GS124" s="134"/>
      <c r="GT124" s="141"/>
      <c r="GU124" s="134"/>
      <c r="GV124" s="134"/>
      <c r="GW124" s="134"/>
      <c r="GX124" s="135"/>
      <c r="GY124" s="134"/>
      <c r="GZ124" s="145"/>
      <c r="HA124" s="145"/>
      <c r="HB124" s="134"/>
      <c r="HC124" s="134"/>
      <c r="HD124" s="134"/>
      <c r="HE124" s="134"/>
    </row>
    <row r="125" spans="1:213" ht="57" x14ac:dyDescent="0.2">
      <c r="A125" s="274"/>
      <c r="B125" s="277"/>
      <c r="C125" s="280"/>
      <c r="D125" s="280"/>
      <c r="E125" s="277"/>
      <c r="F125" s="291"/>
      <c r="G125" s="291"/>
      <c r="H125" s="349"/>
      <c r="I125" s="277"/>
      <c r="J125" s="282"/>
      <c r="K125" s="259"/>
      <c r="L125" s="262"/>
      <c r="M125" s="265"/>
      <c r="N125" s="259"/>
      <c r="O125" s="268"/>
      <c r="P125" s="268"/>
      <c r="Q125" s="271"/>
      <c r="R125" s="173"/>
      <c r="S125" s="174"/>
      <c r="T125" s="203">
        <f>VLOOKUP(U125,FORMULAS!$A$15:$B$18,2,0)</f>
        <v>0</v>
      </c>
      <c r="U125" s="54" t="s">
        <v>157</v>
      </c>
      <c r="V125" s="55">
        <f>+IF(U125='Tabla Valoración controles'!$D$4,'Tabla Valoración controles'!$F$4,IF('208-PLA-Ft-78 Mapa Gestión'!U125='Tabla Valoración controles'!$D$5,'Tabla Valoración controles'!$F$5,IF(U125=FORMULAS!$A$10,0,'Tabla Valoración controles'!$F$6)))</f>
        <v>0</v>
      </c>
      <c r="W125" s="54"/>
      <c r="X125" s="56">
        <f>+IF(W125='Tabla Valoración controles'!$D$7,'Tabla Valoración controles'!$F$7,IF(U125=FORMULAS!$A$10,0,'Tabla Valoración controles'!$F$8))</f>
        <v>0</v>
      </c>
      <c r="Y125" s="54"/>
      <c r="Z125" s="55">
        <f>+IF(Y125='Tabla Valoración controles'!$D$9,'Tabla Valoración controles'!$F$9,IF(U125=FORMULAS!$A$10,0,'Tabla Valoración controles'!$F$10))</f>
        <v>0</v>
      </c>
      <c r="AA125" s="54"/>
      <c r="AB125" s="55">
        <f>+IF(AA125='Tabla Valoración controles'!$D$9,'Tabla Valoración controles'!$F$9,IF(W125=FORMULAS!$A$10,0,'Tabla Valoración controles'!$F$10))</f>
        <v>0</v>
      </c>
      <c r="AC125" s="54"/>
      <c r="AD125" s="55">
        <f>+IF(AC125='Tabla Valoración controles'!$D$13,'Tabla Valoración controles'!$F$13,'Tabla Valoración controles'!$F$14)</f>
        <v>0</v>
      </c>
      <c r="AE125" s="99">
        <f t="shared" si="52"/>
        <v>0</v>
      </c>
      <c r="AF125" s="99">
        <f t="shared" ref="AF125" si="99">+AE125*AG124</f>
        <v>0</v>
      </c>
      <c r="AG125" s="99">
        <f t="shared" ref="AG125" si="100">+AG124-AF125</f>
        <v>0.48</v>
      </c>
      <c r="AH125" s="54"/>
      <c r="AI125" s="50">
        <f>+IF(AH125=CONTROLES!$C$50,CONTROLES!$D$50,CONTROLES!$D$51)</f>
        <v>0</v>
      </c>
      <c r="AJ125" s="182"/>
      <c r="AK125" s="182">
        <f>+IF(AJ125=CONTROLES!$C$52,CONTROLES!$D$52,CONTROLES!$D$53)</f>
        <v>0</v>
      </c>
      <c r="AL125" s="182"/>
      <c r="AM125" s="182">
        <f>+IF(AL125=CONTROLES!$C$54,CONTROLES!$D$54,CONTROLES!$D$55)</f>
        <v>0</v>
      </c>
      <c r="AN125" s="183" t="str">
        <f t="shared" si="54"/>
        <v>Tipo Control</v>
      </c>
      <c r="AO125" s="183" t="str">
        <f>+IF(AN125=CONTROLES!$F$54,CONTROLES!$G$54,CONTROLES!$G$55)</f>
        <v>Detectar</v>
      </c>
      <c r="AP125" s="182">
        <f>+IF(AO125=CONTROLES!$C$56,CONTROLES!$D$56,IF(AO125=CONTROLES!$C$57,CONTROLES!$D$57,CONTROLES!$D$58))</f>
        <v>10</v>
      </c>
      <c r="AQ125" s="182"/>
      <c r="AR125" s="182">
        <f>+IF(AQ125=CONTROLES!$C$59,CONTROLES!$D$59,CONTROLES!$D$60)</f>
        <v>0</v>
      </c>
      <c r="AS125" s="182"/>
      <c r="AT125" s="182">
        <f>+IF(AS125=CONTROLES!$C$61,CONTROLES!$D$61,CONTROLES!$D$62)</f>
        <v>0</v>
      </c>
      <c r="AU125" s="182"/>
      <c r="AV125" s="50">
        <f>+IF(AU125=CONTROLES!$C$63,CONTROLES!$D$63,IF(AU125=CONTROLES!$C$64,CONTROLES!$D$64,CONTROLES!$D$65))</f>
        <v>0</v>
      </c>
      <c r="AW125" s="50">
        <f t="shared" si="53"/>
        <v>10</v>
      </c>
      <c r="AX125" s="50" t="str">
        <f t="shared" si="55"/>
        <v>Débil</v>
      </c>
      <c r="AY125" s="254"/>
      <c r="AZ125" s="254"/>
      <c r="BA125" s="254"/>
      <c r="BB125" s="254"/>
      <c r="BC125" s="255"/>
      <c r="BD125" s="257"/>
      <c r="BE125" s="246"/>
      <c r="BF125" s="137"/>
      <c r="BG125" s="137"/>
      <c r="BH125" s="189"/>
      <c r="BI125" s="137"/>
      <c r="BJ125" s="137"/>
      <c r="BK125" s="137"/>
      <c r="BL125" s="137"/>
      <c r="BM125" s="190" t="s">
        <v>234</v>
      </c>
      <c r="BN125" s="243"/>
      <c r="BO125" s="141"/>
      <c r="BP125" s="132"/>
      <c r="BQ125" s="132"/>
      <c r="BR125" s="132"/>
      <c r="BS125" s="138"/>
      <c r="BT125" s="138"/>
      <c r="BU125" s="138"/>
      <c r="BV125" s="138"/>
      <c r="BW125" s="138"/>
      <c r="BX125" s="141"/>
      <c r="BY125" s="132"/>
      <c r="BZ125" s="132"/>
      <c r="CA125" s="132"/>
      <c r="CB125" s="138"/>
      <c r="CC125" s="138"/>
      <c r="CD125" s="138"/>
      <c r="CE125" s="138"/>
      <c r="CF125" s="138"/>
      <c r="CG125" s="141"/>
      <c r="CH125" s="132"/>
      <c r="CI125" s="132"/>
      <c r="CJ125" s="132"/>
      <c r="CK125" s="138"/>
      <c r="CL125" s="138"/>
      <c r="CM125" s="138"/>
      <c r="CN125" s="138"/>
      <c r="CO125" s="138"/>
      <c r="CP125" s="141"/>
      <c r="CQ125" s="132"/>
      <c r="CR125" s="132"/>
      <c r="CS125" s="132"/>
      <c r="CT125" s="138"/>
      <c r="CU125" s="138"/>
      <c r="CV125" s="138"/>
      <c r="CW125" s="138"/>
      <c r="CX125" s="138"/>
      <c r="CY125" s="141"/>
      <c r="CZ125" s="132"/>
      <c r="DA125" s="132"/>
      <c r="DB125" s="132"/>
      <c r="DC125" s="138"/>
      <c r="DD125" s="138"/>
      <c r="DE125" s="138"/>
      <c r="DF125" s="138"/>
      <c r="DG125" s="138"/>
      <c r="DH125" s="141"/>
      <c r="DI125" s="132"/>
      <c r="DJ125" s="132"/>
      <c r="DK125" s="132"/>
      <c r="DL125" s="138"/>
      <c r="DM125" s="138"/>
      <c r="DN125" s="138"/>
      <c r="DO125" s="138"/>
      <c r="DP125" s="138"/>
      <c r="DQ125" s="141"/>
      <c r="DR125" s="132"/>
      <c r="DS125" s="132"/>
      <c r="DT125" s="132"/>
      <c r="DU125" s="138"/>
      <c r="DV125" s="138"/>
      <c r="DW125" s="138"/>
      <c r="DX125" s="138"/>
      <c r="DY125" s="138"/>
      <c r="DZ125" s="141"/>
      <c r="EA125" s="132"/>
      <c r="EB125" s="132"/>
      <c r="EC125" s="132"/>
      <c r="ED125" s="138"/>
      <c r="EE125" s="138"/>
      <c r="EF125" s="138"/>
      <c r="EG125" s="138"/>
      <c r="EH125" s="138"/>
      <c r="EI125" s="141"/>
      <c r="EJ125" s="132"/>
      <c r="EK125" s="132"/>
      <c r="EL125" s="132"/>
      <c r="EM125" s="138"/>
      <c r="EN125" s="138"/>
      <c r="EO125" s="138"/>
      <c r="EP125" s="138"/>
      <c r="EQ125" s="138"/>
      <c r="ER125" s="141"/>
      <c r="ES125" s="132"/>
      <c r="ET125" s="132"/>
      <c r="EU125" s="132"/>
      <c r="EV125" s="138"/>
      <c r="EW125" s="138"/>
      <c r="EX125" s="138"/>
      <c r="EY125" s="138"/>
      <c r="EZ125" s="138"/>
      <c r="FA125" s="141"/>
      <c r="FB125" s="132"/>
      <c r="FC125" s="132"/>
      <c r="FD125" s="132"/>
      <c r="FE125" s="138"/>
      <c r="FF125" s="138"/>
      <c r="FG125" s="138"/>
      <c r="FH125" s="138"/>
      <c r="FI125" s="138"/>
      <c r="FJ125" s="141"/>
      <c r="FK125" s="132"/>
      <c r="FL125" s="132"/>
      <c r="FM125" s="132"/>
      <c r="FN125" s="138"/>
      <c r="FO125" s="138"/>
      <c r="FP125" s="138"/>
      <c r="FQ125" s="138"/>
      <c r="FR125" s="138"/>
      <c r="FS125" s="138"/>
      <c r="FT125" s="141"/>
      <c r="FU125" s="134"/>
      <c r="FV125" s="134"/>
      <c r="FW125" s="134"/>
      <c r="FX125" s="135"/>
      <c r="FY125" s="134"/>
      <c r="FZ125" s="138"/>
      <c r="GA125" s="138"/>
      <c r="GB125" s="134"/>
      <c r="GC125" s="134"/>
      <c r="GD125" s="134"/>
      <c r="GE125" s="134"/>
      <c r="GF125" s="134"/>
      <c r="GG125" s="141"/>
      <c r="GH125" s="134"/>
      <c r="GI125" s="134"/>
      <c r="GJ125" s="134"/>
      <c r="GK125" s="135"/>
      <c r="GL125" s="134"/>
      <c r="GM125" s="138"/>
      <c r="GN125" s="138"/>
      <c r="GO125" s="134"/>
      <c r="GP125" s="134"/>
      <c r="GQ125" s="134"/>
      <c r="GR125" s="134"/>
      <c r="GS125" s="134"/>
      <c r="GT125" s="141"/>
      <c r="GU125" s="134"/>
      <c r="GV125" s="134"/>
      <c r="GW125" s="134"/>
      <c r="GX125" s="135"/>
      <c r="GY125" s="134"/>
      <c r="GZ125" s="138"/>
      <c r="HA125" s="138"/>
      <c r="HB125" s="134"/>
      <c r="HC125" s="134"/>
      <c r="HD125" s="134"/>
      <c r="HE125" s="134"/>
    </row>
    <row r="126" spans="1:213" ht="57" x14ac:dyDescent="0.2">
      <c r="A126" s="274"/>
      <c r="B126" s="277"/>
      <c r="C126" s="280"/>
      <c r="D126" s="280"/>
      <c r="E126" s="277"/>
      <c r="F126" s="291"/>
      <c r="G126" s="291"/>
      <c r="H126" s="349"/>
      <c r="I126" s="277"/>
      <c r="J126" s="282"/>
      <c r="K126" s="259"/>
      <c r="L126" s="262"/>
      <c r="M126" s="265"/>
      <c r="N126" s="259"/>
      <c r="O126" s="268"/>
      <c r="P126" s="268"/>
      <c r="Q126" s="271"/>
      <c r="R126" s="173"/>
      <c r="S126" s="174"/>
      <c r="T126" s="203">
        <f>VLOOKUP(U126,FORMULAS!$A$15:$B$18,2,0)</f>
        <v>0</v>
      </c>
      <c r="U126" s="54" t="s">
        <v>157</v>
      </c>
      <c r="V126" s="55">
        <f>+IF(U126='Tabla Valoración controles'!$D$4,'Tabla Valoración controles'!$F$4,IF('208-PLA-Ft-78 Mapa Gestión'!U126='Tabla Valoración controles'!$D$5,'Tabla Valoración controles'!$F$5,IF(U126=FORMULAS!$A$10,0,'Tabla Valoración controles'!$F$6)))</f>
        <v>0</v>
      </c>
      <c r="W126" s="54"/>
      <c r="X126" s="56">
        <f>+IF(W126='Tabla Valoración controles'!$D$7,'Tabla Valoración controles'!$F$7,IF(U126=FORMULAS!$A$10,0,'Tabla Valoración controles'!$F$8))</f>
        <v>0</v>
      </c>
      <c r="Y126" s="54"/>
      <c r="Z126" s="55">
        <f>+IF(Y126='Tabla Valoración controles'!$D$9,'Tabla Valoración controles'!$F$9,IF(U126=FORMULAS!$A$10,0,'Tabla Valoración controles'!$F$10))</f>
        <v>0</v>
      </c>
      <c r="AA126" s="54"/>
      <c r="AB126" s="55">
        <f>+IF(AA126='Tabla Valoración controles'!$D$9,'Tabla Valoración controles'!$F$9,IF(W126=FORMULAS!$A$10,0,'Tabla Valoración controles'!$F$10))</f>
        <v>0</v>
      </c>
      <c r="AC126" s="54"/>
      <c r="AD126" s="55">
        <f>+IF(AC126='Tabla Valoración controles'!$D$13,'Tabla Valoración controles'!$F$13,'Tabla Valoración controles'!$F$14)</f>
        <v>0</v>
      </c>
      <c r="AE126" s="99">
        <f t="shared" si="52"/>
        <v>0</v>
      </c>
      <c r="AF126" s="99">
        <f t="shared" ref="AF126:AF129" si="101">+AF125*AE126</f>
        <v>0</v>
      </c>
      <c r="AG126" s="99">
        <f t="shared" si="71"/>
        <v>0.48</v>
      </c>
      <c r="AH126" s="54"/>
      <c r="AI126" s="50">
        <f>+IF(AH126=CONTROLES!$C$50,CONTROLES!$D$50,CONTROLES!$D$51)</f>
        <v>0</v>
      </c>
      <c r="AJ126" s="182"/>
      <c r="AK126" s="182">
        <f>+IF(AJ126=CONTROLES!$C$52,CONTROLES!$D$52,CONTROLES!$D$53)</f>
        <v>0</v>
      </c>
      <c r="AL126" s="182"/>
      <c r="AM126" s="182">
        <f>+IF(AL126=CONTROLES!$C$54,CONTROLES!$D$54,CONTROLES!$D$55)</f>
        <v>0</v>
      </c>
      <c r="AN126" s="183" t="str">
        <f t="shared" si="54"/>
        <v>Tipo Control</v>
      </c>
      <c r="AO126" s="183" t="str">
        <f>+IF(AN126=CONTROLES!$F$54,CONTROLES!$G$54,CONTROLES!$G$55)</f>
        <v>Detectar</v>
      </c>
      <c r="AP126" s="182">
        <f>+IF(AO126=CONTROLES!$C$56,CONTROLES!$D$56,IF(AO126=CONTROLES!$C$57,CONTROLES!$D$57,CONTROLES!$D$58))</f>
        <v>10</v>
      </c>
      <c r="AQ126" s="182"/>
      <c r="AR126" s="182">
        <f>+IF(AQ126=CONTROLES!$C$59,CONTROLES!$D$59,CONTROLES!$D$60)</f>
        <v>0</v>
      </c>
      <c r="AS126" s="182"/>
      <c r="AT126" s="182">
        <f>+IF(AS126=CONTROLES!$C$61,CONTROLES!$D$61,CONTROLES!$D$62)</f>
        <v>0</v>
      </c>
      <c r="AU126" s="182"/>
      <c r="AV126" s="50">
        <f>+IF(AU126=CONTROLES!$C$63,CONTROLES!$D$63,IF(AU126=CONTROLES!$C$64,CONTROLES!$D$64,CONTROLES!$D$65))</f>
        <v>0</v>
      </c>
      <c r="AW126" s="50">
        <f t="shared" si="53"/>
        <v>10</v>
      </c>
      <c r="AX126" s="50" t="str">
        <f t="shared" si="55"/>
        <v>Débil</v>
      </c>
      <c r="AY126" s="254"/>
      <c r="AZ126" s="254"/>
      <c r="BA126" s="254"/>
      <c r="BB126" s="254"/>
      <c r="BC126" s="255"/>
      <c r="BD126" s="257"/>
      <c r="BE126" s="246"/>
      <c r="BF126" s="137"/>
      <c r="BG126" s="137"/>
      <c r="BH126" s="189"/>
      <c r="BI126" s="137"/>
      <c r="BJ126" s="137"/>
      <c r="BK126" s="137"/>
      <c r="BL126" s="137"/>
      <c r="BM126" s="190" t="s">
        <v>234</v>
      </c>
      <c r="BN126" s="243"/>
      <c r="BO126" s="141"/>
      <c r="BP126" s="132"/>
      <c r="BQ126" s="132"/>
      <c r="BR126" s="132"/>
      <c r="BS126" s="138"/>
      <c r="BT126" s="138"/>
      <c r="BU126" s="138"/>
      <c r="BV126" s="138"/>
      <c r="BW126" s="138"/>
      <c r="BX126" s="141"/>
      <c r="BY126" s="132"/>
      <c r="BZ126" s="132"/>
      <c r="CA126" s="132"/>
      <c r="CB126" s="138"/>
      <c r="CC126" s="138"/>
      <c r="CD126" s="138"/>
      <c r="CE126" s="138"/>
      <c r="CF126" s="138"/>
      <c r="CG126" s="141"/>
      <c r="CH126" s="132"/>
      <c r="CI126" s="132"/>
      <c r="CJ126" s="132"/>
      <c r="CK126" s="138"/>
      <c r="CL126" s="138"/>
      <c r="CM126" s="138"/>
      <c r="CN126" s="138"/>
      <c r="CO126" s="138"/>
      <c r="CP126" s="141"/>
      <c r="CQ126" s="132"/>
      <c r="CR126" s="132"/>
      <c r="CS126" s="132"/>
      <c r="CT126" s="138"/>
      <c r="CU126" s="138"/>
      <c r="CV126" s="138"/>
      <c r="CW126" s="138"/>
      <c r="CX126" s="138"/>
      <c r="CY126" s="141"/>
      <c r="CZ126" s="132"/>
      <c r="DA126" s="132"/>
      <c r="DB126" s="132"/>
      <c r="DC126" s="138"/>
      <c r="DD126" s="138"/>
      <c r="DE126" s="138"/>
      <c r="DF126" s="138"/>
      <c r="DG126" s="138"/>
      <c r="DH126" s="141"/>
      <c r="DI126" s="132"/>
      <c r="DJ126" s="132"/>
      <c r="DK126" s="132"/>
      <c r="DL126" s="138"/>
      <c r="DM126" s="138"/>
      <c r="DN126" s="138"/>
      <c r="DO126" s="138"/>
      <c r="DP126" s="138"/>
      <c r="DQ126" s="141"/>
      <c r="DR126" s="132"/>
      <c r="DS126" s="132"/>
      <c r="DT126" s="132"/>
      <c r="DU126" s="138"/>
      <c r="DV126" s="138"/>
      <c r="DW126" s="138"/>
      <c r="DX126" s="138"/>
      <c r="DY126" s="138"/>
      <c r="DZ126" s="141"/>
      <c r="EA126" s="132"/>
      <c r="EB126" s="132"/>
      <c r="EC126" s="132"/>
      <c r="ED126" s="138"/>
      <c r="EE126" s="138"/>
      <c r="EF126" s="138"/>
      <c r="EG126" s="138"/>
      <c r="EH126" s="138"/>
      <c r="EI126" s="141"/>
      <c r="EJ126" s="132"/>
      <c r="EK126" s="132"/>
      <c r="EL126" s="132"/>
      <c r="EM126" s="138"/>
      <c r="EN126" s="138"/>
      <c r="EO126" s="138"/>
      <c r="EP126" s="138"/>
      <c r="EQ126" s="138"/>
      <c r="ER126" s="141"/>
      <c r="ES126" s="132"/>
      <c r="ET126" s="132"/>
      <c r="EU126" s="132"/>
      <c r="EV126" s="138"/>
      <c r="EW126" s="138"/>
      <c r="EX126" s="138"/>
      <c r="EY126" s="138"/>
      <c r="EZ126" s="138"/>
      <c r="FA126" s="141"/>
      <c r="FB126" s="132"/>
      <c r="FC126" s="132"/>
      <c r="FD126" s="132"/>
      <c r="FE126" s="138"/>
      <c r="FF126" s="138"/>
      <c r="FG126" s="138"/>
      <c r="FH126" s="138"/>
      <c r="FI126" s="138"/>
      <c r="FJ126" s="141"/>
      <c r="FK126" s="132"/>
      <c r="FL126" s="132"/>
      <c r="FM126" s="132"/>
      <c r="FN126" s="138"/>
      <c r="FO126" s="138"/>
      <c r="FP126" s="138"/>
      <c r="FQ126" s="138"/>
      <c r="FR126" s="138"/>
      <c r="FS126" s="138"/>
      <c r="FT126" s="141"/>
      <c r="FU126" s="134"/>
      <c r="FV126" s="134"/>
      <c r="FW126" s="134"/>
      <c r="FX126" s="135"/>
      <c r="FY126" s="134"/>
      <c r="FZ126" s="138"/>
      <c r="GA126" s="138"/>
      <c r="GB126" s="134"/>
      <c r="GC126" s="134"/>
      <c r="GD126" s="134"/>
      <c r="GE126" s="134"/>
      <c r="GF126" s="134"/>
      <c r="GG126" s="141"/>
      <c r="GH126" s="134"/>
      <c r="GI126" s="134"/>
      <c r="GJ126" s="134"/>
      <c r="GK126" s="135"/>
      <c r="GL126" s="134"/>
      <c r="GM126" s="138"/>
      <c r="GN126" s="138"/>
      <c r="GO126" s="134"/>
      <c r="GP126" s="134"/>
      <c r="GQ126" s="134"/>
      <c r="GR126" s="134"/>
      <c r="GS126" s="134"/>
      <c r="GT126" s="141"/>
      <c r="GU126" s="134"/>
      <c r="GV126" s="134"/>
      <c r="GW126" s="134"/>
      <c r="GX126" s="135"/>
      <c r="GY126" s="134"/>
      <c r="GZ126" s="138"/>
      <c r="HA126" s="138"/>
      <c r="HB126" s="134"/>
      <c r="HC126" s="134"/>
      <c r="HD126" s="134"/>
      <c r="HE126" s="134"/>
    </row>
    <row r="127" spans="1:213" ht="57" x14ac:dyDescent="0.2">
      <c r="A127" s="274"/>
      <c r="B127" s="277"/>
      <c r="C127" s="280"/>
      <c r="D127" s="280"/>
      <c r="E127" s="277"/>
      <c r="F127" s="291"/>
      <c r="G127" s="291"/>
      <c r="H127" s="349"/>
      <c r="I127" s="277"/>
      <c r="J127" s="282"/>
      <c r="K127" s="259"/>
      <c r="L127" s="262"/>
      <c r="M127" s="265"/>
      <c r="N127" s="259"/>
      <c r="O127" s="268"/>
      <c r="P127" s="268"/>
      <c r="Q127" s="271"/>
      <c r="R127" s="173"/>
      <c r="S127" s="174"/>
      <c r="T127" s="203">
        <f>VLOOKUP(U127,FORMULAS!$A$15:$B$18,2,0)</f>
        <v>0</v>
      </c>
      <c r="U127" s="54" t="s">
        <v>157</v>
      </c>
      <c r="V127" s="55">
        <f>+IF(U127='Tabla Valoración controles'!$D$4,'Tabla Valoración controles'!$F$4,IF('208-PLA-Ft-78 Mapa Gestión'!U127='Tabla Valoración controles'!$D$5,'Tabla Valoración controles'!$F$5,IF(U127=FORMULAS!$A$10,0,'Tabla Valoración controles'!$F$6)))</f>
        <v>0</v>
      </c>
      <c r="W127" s="54"/>
      <c r="X127" s="56">
        <f>+IF(W127='Tabla Valoración controles'!$D$7,'Tabla Valoración controles'!$F$7,IF(U127=FORMULAS!$A$10,0,'Tabla Valoración controles'!$F$8))</f>
        <v>0</v>
      </c>
      <c r="Y127" s="54"/>
      <c r="Z127" s="55">
        <f>+IF(Y127='Tabla Valoración controles'!$D$9,'Tabla Valoración controles'!$F$9,IF(U127=FORMULAS!$A$10,0,'Tabla Valoración controles'!$F$10))</f>
        <v>0</v>
      </c>
      <c r="AA127" s="54"/>
      <c r="AB127" s="55">
        <f>+IF(AA127='Tabla Valoración controles'!$D$9,'Tabla Valoración controles'!$F$9,IF(W127=FORMULAS!$A$10,0,'Tabla Valoración controles'!$F$10))</f>
        <v>0</v>
      </c>
      <c r="AC127" s="54"/>
      <c r="AD127" s="55">
        <f>+IF(AC127='Tabla Valoración controles'!$D$13,'Tabla Valoración controles'!$F$13,'Tabla Valoración controles'!$F$14)</f>
        <v>0</v>
      </c>
      <c r="AE127" s="99">
        <f t="shared" si="52"/>
        <v>0</v>
      </c>
      <c r="AF127" s="99">
        <f t="shared" si="101"/>
        <v>0</v>
      </c>
      <c r="AG127" s="99">
        <f t="shared" si="71"/>
        <v>0.48</v>
      </c>
      <c r="AH127" s="54"/>
      <c r="AI127" s="50">
        <f>+IF(AH127=CONTROLES!$C$50,CONTROLES!$D$50,CONTROLES!$D$51)</f>
        <v>0</v>
      </c>
      <c r="AJ127" s="182"/>
      <c r="AK127" s="182">
        <f>+IF(AJ127=CONTROLES!$C$52,CONTROLES!$D$52,CONTROLES!$D$53)</f>
        <v>0</v>
      </c>
      <c r="AL127" s="182"/>
      <c r="AM127" s="182">
        <f>+IF(AL127=CONTROLES!$C$54,CONTROLES!$D$54,CONTROLES!$D$55)</f>
        <v>0</v>
      </c>
      <c r="AN127" s="183" t="str">
        <f t="shared" si="54"/>
        <v>Tipo Control</v>
      </c>
      <c r="AO127" s="183" t="str">
        <f>+IF(AN127=CONTROLES!$F$54,CONTROLES!$G$54,CONTROLES!$G$55)</f>
        <v>Detectar</v>
      </c>
      <c r="AP127" s="182">
        <f>+IF(AO127=CONTROLES!$C$56,CONTROLES!$D$56,IF(AO127=CONTROLES!$C$57,CONTROLES!$D$57,CONTROLES!$D$58))</f>
        <v>10</v>
      </c>
      <c r="AQ127" s="182"/>
      <c r="AR127" s="182">
        <f>+IF(AQ127=CONTROLES!$C$59,CONTROLES!$D$59,CONTROLES!$D$60)</f>
        <v>0</v>
      </c>
      <c r="AS127" s="182"/>
      <c r="AT127" s="182">
        <f>+IF(AS127=CONTROLES!$C$61,CONTROLES!$D$61,CONTROLES!$D$62)</f>
        <v>0</v>
      </c>
      <c r="AU127" s="182"/>
      <c r="AV127" s="50">
        <f>+IF(AU127=CONTROLES!$C$63,CONTROLES!$D$63,IF(AU127=CONTROLES!$C$64,CONTROLES!$D$64,CONTROLES!$D$65))</f>
        <v>0</v>
      </c>
      <c r="AW127" s="50">
        <f t="shared" si="53"/>
        <v>10</v>
      </c>
      <c r="AX127" s="50" t="str">
        <f t="shared" si="55"/>
        <v>Débil</v>
      </c>
      <c r="AY127" s="254"/>
      <c r="AZ127" s="254"/>
      <c r="BA127" s="254"/>
      <c r="BB127" s="254"/>
      <c r="BC127" s="255"/>
      <c r="BD127" s="257"/>
      <c r="BE127" s="246"/>
      <c r="BF127" s="137"/>
      <c r="BG127" s="137"/>
      <c r="BH127" s="189"/>
      <c r="BI127" s="137"/>
      <c r="BJ127" s="137"/>
      <c r="BK127" s="137"/>
      <c r="BL127" s="137"/>
      <c r="BM127" s="190" t="s">
        <v>234</v>
      </c>
      <c r="BN127" s="243"/>
      <c r="BO127" s="141"/>
      <c r="BP127" s="132"/>
      <c r="BQ127" s="132"/>
      <c r="BR127" s="132"/>
      <c r="BS127" s="138"/>
      <c r="BT127" s="138"/>
      <c r="BU127" s="138"/>
      <c r="BV127" s="138"/>
      <c r="BW127" s="138"/>
      <c r="BX127" s="141"/>
      <c r="BY127" s="132"/>
      <c r="BZ127" s="132"/>
      <c r="CA127" s="132"/>
      <c r="CB127" s="138"/>
      <c r="CC127" s="138"/>
      <c r="CD127" s="138"/>
      <c r="CE127" s="138"/>
      <c r="CF127" s="138"/>
      <c r="CG127" s="141"/>
      <c r="CH127" s="132"/>
      <c r="CI127" s="132"/>
      <c r="CJ127" s="132"/>
      <c r="CK127" s="138"/>
      <c r="CL127" s="138"/>
      <c r="CM127" s="138"/>
      <c r="CN127" s="138"/>
      <c r="CO127" s="138"/>
      <c r="CP127" s="141"/>
      <c r="CQ127" s="132"/>
      <c r="CR127" s="132"/>
      <c r="CS127" s="132"/>
      <c r="CT127" s="138"/>
      <c r="CU127" s="138"/>
      <c r="CV127" s="138"/>
      <c r="CW127" s="138"/>
      <c r="CX127" s="138"/>
      <c r="CY127" s="141"/>
      <c r="CZ127" s="132"/>
      <c r="DA127" s="132"/>
      <c r="DB127" s="132"/>
      <c r="DC127" s="138"/>
      <c r="DD127" s="138"/>
      <c r="DE127" s="138"/>
      <c r="DF127" s="138"/>
      <c r="DG127" s="138"/>
      <c r="DH127" s="141"/>
      <c r="DI127" s="132"/>
      <c r="DJ127" s="132"/>
      <c r="DK127" s="132"/>
      <c r="DL127" s="138"/>
      <c r="DM127" s="138"/>
      <c r="DN127" s="138"/>
      <c r="DO127" s="138"/>
      <c r="DP127" s="138"/>
      <c r="DQ127" s="141"/>
      <c r="DR127" s="132"/>
      <c r="DS127" s="132"/>
      <c r="DT127" s="132"/>
      <c r="DU127" s="138"/>
      <c r="DV127" s="138"/>
      <c r="DW127" s="138"/>
      <c r="DX127" s="138"/>
      <c r="DY127" s="138"/>
      <c r="DZ127" s="141"/>
      <c r="EA127" s="132"/>
      <c r="EB127" s="132"/>
      <c r="EC127" s="132"/>
      <c r="ED127" s="138"/>
      <c r="EE127" s="138"/>
      <c r="EF127" s="138"/>
      <c r="EG127" s="138"/>
      <c r="EH127" s="138"/>
      <c r="EI127" s="141"/>
      <c r="EJ127" s="132"/>
      <c r="EK127" s="132"/>
      <c r="EL127" s="132"/>
      <c r="EM127" s="138"/>
      <c r="EN127" s="138"/>
      <c r="EO127" s="138"/>
      <c r="EP127" s="138"/>
      <c r="EQ127" s="138"/>
      <c r="ER127" s="141"/>
      <c r="ES127" s="132"/>
      <c r="ET127" s="132"/>
      <c r="EU127" s="132"/>
      <c r="EV127" s="138"/>
      <c r="EW127" s="138"/>
      <c r="EX127" s="138"/>
      <c r="EY127" s="138"/>
      <c r="EZ127" s="138"/>
      <c r="FA127" s="141"/>
      <c r="FB127" s="132"/>
      <c r="FC127" s="132"/>
      <c r="FD127" s="132"/>
      <c r="FE127" s="138"/>
      <c r="FF127" s="138"/>
      <c r="FG127" s="138"/>
      <c r="FH127" s="138"/>
      <c r="FI127" s="138"/>
      <c r="FJ127" s="141"/>
      <c r="FK127" s="132"/>
      <c r="FL127" s="132"/>
      <c r="FM127" s="132"/>
      <c r="FN127" s="138"/>
      <c r="FO127" s="138"/>
      <c r="FP127" s="138"/>
      <c r="FQ127" s="138"/>
      <c r="FR127" s="138"/>
      <c r="FS127" s="138"/>
      <c r="FT127" s="141"/>
      <c r="FU127" s="134"/>
      <c r="FV127" s="134"/>
      <c r="FW127" s="134"/>
      <c r="FX127" s="135"/>
      <c r="FY127" s="134"/>
      <c r="FZ127" s="138"/>
      <c r="GA127" s="138"/>
      <c r="GB127" s="134"/>
      <c r="GC127" s="134"/>
      <c r="GD127" s="134"/>
      <c r="GE127" s="134"/>
      <c r="GF127" s="134"/>
      <c r="GG127" s="141"/>
      <c r="GH127" s="134"/>
      <c r="GI127" s="134"/>
      <c r="GJ127" s="134"/>
      <c r="GK127" s="135"/>
      <c r="GL127" s="134"/>
      <c r="GM127" s="138"/>
      <c r="GN127" s="138"/>
      <c r="GO127" s="134"/>
      <c r="GP127" s="134"/>
      <c r="GQ127" s="134"/>
      <c r="GR127" s="134"/>
      <c r="GS127" s="134"/>
      <c r="GT127" s="141"/>
      <c r="GU127" s="134"/>
      <c r="GV127" s="134"/>
      <c r="GW127" s="134"/>
      <c r="GX127" s="135"/>
      <c r="GY127" s="134"/>
      <c r="GZ127" s="138"/>
      <c r="HA127" s="138"/>
      <c r="HB127" s="134"/>
      <c r="HC127" s="134"/>
      <c r="HD127" s="134"/>
      <c r="HE127" s="134"/>
    </row>
    <row r="128" spans="1:213" ht="57" x14ac:dyDescent="0.2">
      <c r="A128" s="274"/>
      <c r="B128" s="277"/>
      <c r="C128" s="280"/>
      <c r="D128" s="280"/>
      <c r="E128" s="277"/>
      <c r="F128" s="291"/>
      <c r="G128" s="291"/>
      <c r="H128" s="349"/>
      <c r="I128" s="277"/>
      <c r="J128" s="282"/>
      <c r="K128" s="259"/>
      <c r="L128" s="262"/>
      <c r="M128" s="265"/>
      <c r="N128" s="259"/>
      <c r="O128" s="268"/>
      <c r="P128" s="268"/>
      <c r="Q128" s="271"/>
      <c r="R128" s="173"/>
      <c r="S128" s="174"/>
      <c r="T128" s="203">
        <f>VLOOKUP(U128,FORMULAS!$A$15:$B$18,2,0)</f>
        <v>0</v>
      </c>
      <c r="U128" s="54" t="s">
        <v>157</v>
      </c>
      <c r="V128" s="55">
        <f>+IF(U128='Tabla Valoración controles'!$D$4,'Tabla Valoración controles'!$F$4,IF('208-PLA-Ft-78 Mapa Gestión'!U128='Tabla Valoración controles'!$D$5,'Tabla Valoración controles'!$F$5,IF(U128=FORMULAS!$A$10,0,'Tabla Valoración controles'!$F$6)))</f>
        <v>0</v>
      </c>
      <c r="W128" s="54"/>
      <c r="X128" s="56">
        <f>+IF(W128='Tabla Valoración controles'!$D$7,'Tabla Valoración controles'!$F$7,IF(U128=FORMULAS!$A$10,0,'Tabla Valoración controles'!$F$8))</f>
        <v>0</v>
      </c>
      <c r="Y128" s="54"/>
      <c r="Z128" s="55">
        <f>+IF(Y128='Tabla Valoración controles'!$D$9,'Tabla Valoración controles'!$F$9,IF(U128=FORMULAS!$A$10,0,'Tabla Valoración controles'!$F$10))</f>
        <v>0</v>
      </c>
      <c r="AA128" s="54"/>
      <c r="AB128" s="55">
        <f>+IF(AA128='Tabla Valoración controles'!$D$9,'Tabla Valoración controles'!$F$9,IF(W128=FORMULAS!$A$10,0,'Tabla Valoración controles'!$F$10))</f>
        <v>0</v>
      </c>
      <c r="AC128" s="54"/>
      <c r="AD128" s="55">
        <f>+IF(AC128='Tabla Valoración controles'!$D$13,'Tabla Valoración controles'!$F$13,'Tabla Valoración controles'!$F$14)</f>
        <v>0</v>
      </c>
      <c r="AE128" s="99">
        <f t="shared" si="52"/>
        <v>0</v>
      </c>
      <c r="AF128" s="99">
        <f t="shared" si="101"/>
        <v>0</v>
      </c>
      <c r="AG128" s="99">
        <f t="shared" si="71"/>
        <v>0.48</v>
      </c>
      <c r="AH128" s="54"/>
      <c r="AI128" s="50">
        <f>+IF(AH128=CONTROLES!$C$50,CONTROLES!$D$50,CONTROLES!$D$51)</f>
        <v>0</v>
      </c>
      <c r="AJ128" s="182"/>
      <c r="AK128" s="182">
        <f>+IF(AJ128=CONTROLES!$C$52,CONTROLES!$D$52,CONTROLES!$D$53)</f>
        <v>0</v>
      </c>
      <c r="AL128" s="182"/>
      <c r="AM128" s="182">
        <f>+IF(AL128=CONTROLES!$C$54,CONTROLES!$D$54,CONTROLES!$D$55)</f>
        <v>0</v>
      </c>
      <c r="AN128" s="183" t="str">
        <f t="shared" si="54"/>
        <v>Tipo Control</v>
      </c>
      <c r="AO128" s="183" t="str">
        <f>+IF(AN128=CONTROLES!$F$54,CONTROLES!$G$54,CONTROLES!$G$55)</f>
        <v>Detectar</v>
      </c>
      <c r="AP128" s="182">
        <f>+IF(AO128=CONTROLES!$C$56,CONTROLES!$D$56,IF(AO128=CONTROLES!$C$57,CONTROLES!$D$57,CONTROLES!$D$58))</f>
        <v>10</v>
      </c>
      <c r="AQ128" s="182"/>
      <c r="AR128" s="182">
        <f>+IF(AQ128=CONTROLES!$C$59,CONTROLES!$D$59,CONTROLES!$D$60)</f>
        <v>0</v>
      </c>
      <c r="AS128" s="182"/>
      <c r="AT128" s="182">
        <f>+IF(AS128=CONTROLES!$C$61,CONTROLES!$D$61,CONTROLES!$D$62)</f>
        <v>0</v>
      </c>
      <c r="AU128" s="182"/>
      <c r="AV128" s="50">
        <f>+IF(AU128=CONTROLES!$C$63,CONTROLES!$D$63,IF(AU128=CONTROLES!$C$64,CONTROLES!$D$64,CONTROLES!$D$65))</f>
        <v>0</v>
      </c>
      <c r="AW128" s="50">
        <f t="shared" si="53"/>
        <v>10</v>
      </c>
      <c r="AX128" s="50" t="str">
        <f t="shared" si="55"/>
        <v>Débil</v>
      </c>
      <c r="AY128" s="254"/>
      <c r="AZ128" s="254"/>
      <c r="BA128" s="254"/>
      <c r="BB128" s="254"/>
      <c r="BC128" s="255"/>
      <c r="BD128" s="257"/>
      <c r="BE128" s="246"/>
      <c r="BF128" s="137"/>
      <c r="BG128" s="137"/>
      <c r="BH128" s="189"/>
      <c r="BI128" s="137"/>
      <c r="BJ128" s="137"/>
      <c r="BK128" s="137"/>
      <c r="BL128" s="137"/>
      <c r="BM128" s="190" t="s">
        <v>234</v>
      </c>
      <c r="BN128" s="243"/>
      <c r="BO128" s="141"/>
      <c r="BP128" s="132"/>
      <c r="BQ128" s="132"/>
      <c r="BR128" s="132"/>
      <c r="BS128" s="138"/>
      <c r="BT128" s="138"/>
      <c r="BU128" s="138"/>
      <c r="BV128" s="138"/>
      <c r="BW128" s="138"/>
      <c r="BX128" s="141"/>
      <c r="BY128" s="132"/>
      <c r="BZ128" s="132"/>
      <c r="CA128" s="132"/>
      <c r="CB128" s="138"/>
      <c r="CC128" s="138"/>
      <c r="CD128" s="138"/>
      <c r="CE128" s="138"/>
      <c r="CF128" s="138"/>
      <c r="CG128" s="141"/>
      <c r="CH128" s="132"/>
      <c r="CI128" s="132"/>
      <c r="CJ128" s="132"/>
      <c r="CK128" s="138"/>
      <c r="CL128" s="138"/>
      <c r="CM128" s="138"/>
      <c r="CN128" s="138"/>
      <c r="CO128" s="138"/>
      <c r="CP128" s="141"/>
      <c r="CQ128" s="132"/>
      <c r="CR128" s="132"/>
      <c r="CS128" s="132"/>
      <c r="CT128" s="138"/>
      <c r="CU128" s="138"/>
      <c r="CV128" s="138"/>
      <c r="CW128" s="138"/>
      <c r="CX128" s="138"/>
      <c r="CY128" s="141"/>
      <c r="CZ128" s="132"/>
      <c r="DA128" s="132"/>
      <c r="DB128" s="132"/>
      <c r="DC128" s="138"/>
      <c r="DD128" s="138"/>
      <c r="DE128" s="138"/>
      <c r="DF128" s="138"/>
      <c r="DG128" s="138"/>
      <c r="DH128" s="141"/>
      <c r="DI128" s="132"/>
      <c r="DJ128" s="132"/>
      <c r="DK128" s="132"/>
      <c r="DL128" s="138"/>
      <c r="DM128" s="138"/>
      <c r="DN128" s="138"/>
      <c r="DO128" s="138"/>
      <c r="DP128" s="138"/>
      <c r="DQ128" s="141"/>
      <c r="DR128" s="132"/>
      <c r="DS128" s="132"/>
      <c r="DT128" s="132"/>
      <c r="DU128" s="138"/>
      <c r="DV128" s="138"/>
      <c r="DW128" s="138"/>
      <c r="DX128" s="138"/>
      <c r="DY128" s="138"/>
      <c r="DZ128" s="141"/>
      <c r="EA128" s="132"/>
      <c r="EB128" s="132"/>
      <c r="EC128" s="132"/>
      <c r="ED128" s="138"/>
      <c r="EE128" s="138"/>
      <c r="EF128" s="138"/>
      <c r="EG128" s="138"/>
      <c r="EH128" s="138"/>
      <c r="EI128" s="141"/>
      <c r="EJ128" s="132"/>
      <c r="EK128" s="132"/>
      <c r="EL128" s="132"/>
      <c r="EM128" s="138"/>
      <c r="EN128" s="138"/>
      <c r="EO128" s="138"/>
      <c r="EP128" s="138"/>
      <c r="EQ128" s="138"/>
      <c r="ER128" s="141"/>
      <c r="ES128" s="132"/>
      <c r="ET128" s="132"/>
      <c r="EU128" s="132"/>
      <c r="EV128" s="138"/>
      <c r="EW128" s="138"/>
      <c r="EX128" s="138"/>
      <c r="EY128" s="138"/>
      <c r="EZ128" s="138"/>
      <c r="FA128" s="141"/>
      <c r="FB128" s="132"/>
      <c r="FC128" s="132"/>
      <c r="FD128" s="132"/>
      <c r="FE128" s="138"/>
      <c r="FF128" s="138"/>
      <c r="FG128" s="138"/>
      <c r="FH128" s="138"/>
      <c r="FI128" s="138"/>
      <c r="FJ128" s="141"/>
      <c r="FK128" s="132"/>
      <c r="FL128" s="132"/>
      <c r="FM128" s="132"/>
      <c r="FN128" s="138"/>
      <c r="FO128" s="138"/>
      <c r="FP128" s="138"/>
      <c r="FQ128" s="138"/>
      <c r="FR128" s="138"/>
      <c r="FS128" s="138"/>
      <c r="FT128" s="141"/>
      <c r="FU128" s="134"/>
      <c r="FV128" s="134"/>
      <c r="FW128" s="134"/>
      <c r="FX128" s="135"/>
      <c r="FY128" s="134"/>
      <c r="FZ128" s="138"/>
      <c r="GA128" s="138"/>
      <c r="GB128" s="134"/>
      <c r="GC128" s="134"/>
      <c r="GD128" s="134"/>
      <c r="GE128" s="134"/>
      <c r="GF128" s="134"/>
      <c r="GG128" s="141"/>
      <c r="GH128" s="134"/>
      <c r="GI128" s="134"/>
      <c r="GJ128" s="134"/>
      <c r="GK128" s="135"/>
      <c r="GL128" s="134"/>
      <c r="GM128" s="138"/>
      <c r="GN128" s="138"/>
      <c r="GO128" s="134"/>
      <c r="GP128" s="134"/>
      <c r="GQ128" s="134"/>
      <c r="GR128" s="134"/>
      <c r="GS128" s="134"/>
      <c r="GT128" s="141"/>
      <c r="GU128" s="134"/>
      <c r="GV128" s="134"/>
      <c r="GW128" s="134"/>
      <c r="GX128" s="135"/>
      <c r="GY128" s="134"/>
      <c r="GZ128" s="138"/>
      <c r="HA128" s="138"/>
      <c r="HB128" s="134"/>
      <c r="HC128" s="134"/>
      <c r="HD128" s="134"/>
      <c r="HE128" s="134"/>
    </row>
    <row r="129" spans="1:213" ht="57" x14ac:dyDescent="0.2">
      <c r="A129" s="275"/>
      <c r="B129" s="278"/>
      <c r="C129" s="281"/>
      <c r="D129" s="281"/>
      <c r="E129" s="278"/>
      <c r="F129" s="291"/>
      <c r="G129" s="291"/>
      <c r="H129" s="349"/>
      <c r="I129" s="278"/>
      <c r="J129" s="282"/>
      <c r="K129" s="260"/>
      <c r="L129" s="263"/>
      <c r="M129" s="266"/>
      <c r="N129" s="260"/>
      <c r="O129" s="269"/>
      <c r="P129" s="269"/>
      <c r="Q129" s="272"/>
      <c r="R129" s="173"/>
      <c r="S129" s="174"/>
      <c r="T129" s="203">
        <f>VLOOKUP(U129,FORMULAS!$A$15:$B$18,2,0)</f>
        <v>0</v>
      </c>
      <c r="U129" s="54" t="s">
        <v>157</v>
      </c>
      <c r="V129" s="55">
        <f>+IF(U129='Tabla Valoración controles'!$D$4,'Tabla Valoración controles'!$F$4,IF('208-PLA-Ft-78 Mapa Gestión'!U129='Tabla Valoración controles'!$D$5,'Tabla Valoración controles'!$F$5,IF(U129=FORMULAS!$A$10,0,'Tabla Valoración controles'!$F$6)))</f>
        <v>0</v>
      </c>
      <c r="W129" s="54"/>
      <c r="X129" s="56">
        <f>+IF(W129='Tabla Valoración controles'!$D$7,'Tabla Valoración controles'!$F$7,IF(U129=FORMULAS!$A$10,0,'Tabla Valoración controles'!$F$8))</f>
        <v>0</v>
      </c>
      <c r="Y129" s="54"/>
      <c r="Z129" s="55">
        <f>+IF(Y129='Tabla Valoración controles'!$D$9,'Tabla Valoración controles'!$F$9,IF(U129=FORMULAS!$A$10,0,'Tabla Valoración controles'!$F$10))</f>
        <v>0</v>
      </c>
      <c r="AA129" s="54"/>
      <c r="AB129" s="55">
        <f>+IF(AA129='Tabla Valoración controles'!$D$9,'Tabla Valoración controles'!$F$9,IF(W129=FORMULAS!$A$10,0,'Tabla Valoración controles'!$F$10))</f>
        <v>0</v>
      </c>
      <c r="AC129" s="54"/>
      <c r="AD129" s="55">
        <f>+IF(AC129='Tabla Valoración controles'!$D$13,'Tabla Valoración controles'!$F$13,'Tabla Valoración controles'!$F$14)</f>
        <v>0</v>
      </c>
      <c r="AE129" s="99">
        <f t="shared" si="52"/>
        <v>0</v>
      </c>
      <c r="AF129" s="99">
        <f t="shared" si="101"/>
        <v>0</v>
      </c>
      <c r="AG129" s="99">
        <f t="shared" si="71"/>
        <v>0.48</v>
      </c>
      <c r="AH129" s="54"/>
      <c r="AI129" s="50">
        <f>+IF(AH129=CONTROLES!$C$50,CONTROLES!$D$50,CONTROLES!$D$51)</f>
        <v>0</v>
      </c>
      <c r="AJ129" s="182"/>
      <c r="AK129" s="182">
        <f>+IF(AJ129=CONTROLES!$C$52,CONTROLES!$D$52,CONTROLES!$D$53)</f>
        <v>0</v>
      </c>
      <c r="AL129" s="182"/>
      <c r="AM129" s="182">
        <f>+IF(AL129=CONTROLES!$C$54,CONTROLES!$D$54,CONTROLES!$D$55)</f>
        <v>0</v>
      </c>
      <c r="AN129" s="183" t="str">
        <f t="shared" si="54"/>
        <v>Tipo Control</v>
      </c>
      <c r="AO129" s="183" t="str">
        <f>+IF(AN129=CONTROLES!$F$54,CONTROLES!$G$54,CONTROLES!$G$55)</f>
        <v>Detectar</v>
      </c>
      <c r="AP129" s="182">
        <f>+IF(AO129=CONTROLES!$C$56,CONTROLES!$D$56,IF(AO129=CONTROLES!$C$57,CONTROLES!$D$57,CONTROLES!$D$58))</f>
        <v>10</v>
      </c>
      <c r="AQ129" s="182"/>
      <c r="AR129" s="182">
        <f>+IF(AQ129=CONTROLES!$C$59,CONTROLES!$D$59,CONTROLES!$D$60)</f>
        <v>0</v>
      </c>
      <c r="AS129" s="182"/>
      <c r="AT129" s="182">
        <f>+IF(AS129=CONTROLES!$C$61,CONTROLES!$D$61,CONTROLES!$D$62)</f>
        <v>0</v>
      </c>
      <c r="AU129" s="182"/>
      <c r="AV129" s="50">
        <f>+IF(AU129=CONTROLES!$C$63,CONTROLES!$D$63,IF(AU129=CONTROLES!$C$64,CONTROLES!$D$64,CONTROLES!$D$65))</f>
        <v>0</v>
      </c>
      <c r="AW129" s="50">
        <f t="shared" si="53"/>
        <v>10</v>
      </c>
      <c r="AX129" s="50" t="str">
        <f t="shared" si="55"/>
        <v>Débil</v>
      </c>
      <c r="AY129" s="254"/>
      <c r="AZ129" s="254"/>
      <c r="BA129" s="254"/>
      <c r="BB129" s="254"/>
      <c r="BC129" s="255"/>
      <c r="BD129" s="292"/>
      <c r="BE129" s="247"/>
      <c r="BF129" s="137"/>
      <c r="BG129" s="137"/>
      <c r="BH129" s="189"/>
      <c r="BI129" s="137"/>
      <c r="BJ129" s="137"/>
      <c r="BK129" s="137"/>
      <c r="BL129" s="137"/>
      <c r="BM129" s="190" t="s">
        <v>234</v>
      </c>
      <c r="BN129" s="243"/>
      <c r="BO129" s="141"/>
      <c r="BP129" s="132"/>
      <c r="BQ129" s="132"/>
      <c r="BR129" s="132"/>
      <c r="BS129" s="138"/>
      <c r="BT129" s="138"/>
      <c r="BU129" s="138"/>
      <c r="BV129" s="138"/>
      <c r="BW129" s="138"/>
      <c r="BX129" s="141"/>
      <c r="BY129" s="132"/>
      <c r="BZ129" s="132"/>
      <c r="CA129" s="132"/>
      <c r="CB129" s="138"/>
      <c r="CC129" s="138"/>
      <c r="CD129" s="138"/>
      <c r="CE129" s="138"/>
      <c r="CF129" s="138"/>
      <c r="CG129" s="141"/>
      <c r="CH129" s="132"/>
      <c r="CI129" s="132"/>
      <c r="CJ129" s="132"/>
      <c r="CK129" s="138"/>
      <c r="CL129" s="138"/>
      <c r="CM129" s="138"/>
      <c r="CN129" s="138"/>
      <c r="CO129" s="138"/>
      <c r="CP129" s="141"/>
      <c r="CQ129" s="132"/>
      <c r="CR129" s="132"/>
      <c r="CS129" s="132"/>
      <c r="CT129" s="138"/>
      <c r="CU129" s="138"/>
      <c r="CV129" s="138"/>
      <c r="CW129" s="138"/>
      <c r="CX129" s="138"/>
      <c r="CY129" s="141"/>
      <c r="CZ129" s="132"/>
      <c r="DA129" s="132"/>
      <c r="DB129" s="132"/>
      <c r="DC129" s="138"/>
      <c r="DD129" s="138"/>
      <c r="DE129" s="138"/>
      <c r="DF129" s="138"/>
      <c r="DG129" s="138"/>
      <c r="DH129" s="141"/>
      <c r="DI129" s="132"/>
      <c r="DJ129" s="132"/>
      <c r="DK129" s="132"/>
      <c r="DL129" s="138"/>
      <c r="DM129" s="138"/>
      <c r="DN129" s="138"/>
      <c r="DO129" s="138"/>
      <c r="DP129" s="138"/>
      <c r="DQ129" s="141"/>
      <c r="DR129" s="132"/>
      <c r="DS129" s="132"/>
      <c r="DT129" s="132"/>
      <c r="DU129" s="138"/>
      <c r="DV129" s="138"/>
      <c r="DW129" s="138"/>
      <c r="DX129" s="138"/>
      <c r="DY129" s="138"/>
      <c r="DZ129" s="141"/>
      <c r="EA129" s="132"/>
      <c r="EB129" s="132"/>
      <c r="EC129" s="132"/>
      <c r="ED129" s="138"/>
      <c r="EE129" s="138"/>
      <c r="EF129" s="138"/>
      <c r="EG129" s="138"/>
      <c r="EH129" s="138"/>
      <c r="EI129" s="141"/>
      <c r="EJ129" s="132"/>
      <c r="EK129" s="132"/>
      <c r="EL129" s="132"/>
      <c r="EM129" s="138"/>
      <c r="EN129" s="138"/>
      <c r="EO129" s="138"/>
      <c r="EP129" s="138"/>
      <c r="EQ129" s="138"/>
      <c r="ER129" s="141"/>
      <c r="ES129" s="132"/>
      <c r="ET129" s="132"/>
      <c r="EU129" s="132"/>
      <c r="EV129" s="138"/>
      <c r="EW129" s="138"/>
      <c r="EX129" s="138"/>
      <c r="EY129" s="138"/>
      <c r="EZ129" s="138"/>
      <c r="FA129" s="141"/>
      <c r="FB129" s="132"/>
      <c r="FC129" s="132"/>
      <c r="FD129" s="132"/>
      <c r="FE129" s="138"/>
      <c r="FF129" s="138"/>
      <c r="FG129" s="138"/>
      <c r="FH129" s="138"/>
      <c r="FI129" s="138"/>
      <c r="FJ129" s="141"/>
      <c r="FK129" s="132"/>
      <c r="FL129" s="132"/>
      <c r="FM129" s="132"/>
      <c r="FN129" s="138"/>
      <c r="FO129" s="138"/>
      <c r="FP129" s="138"/>
      <c r="FQ129" s="138"/>
      <c r="FR129" s="138"/>
      <c r="FS129" s="138"/>
      <c r="FT129" s="141"/>
      <c r="FU129" s="134"/>
      <c r="FV129" s="134"/>
      <c r="FW129" s="134"/>
      <c r="FX129" s="135"/>
      <c r="FY129" s="134"/>
      <c r="FZ129" s="138"/>
      <c r="GA129" s="138"/>
      <c r="GB129" s="134"/>
      <c r="GC129" s="134"/>
      <c r="GD129" s="134"/>
      <c r="GE129" s="134"/>
      <c r="GF129" s="134"/>
      <c r="GG129" s="141"/>
      <c r="GH129" s="134"/>
      <c r="GI129" s="134"/>
      <c r="GJ129" s="134"/>
      <c r="GK129" s="135"/>
      <c r="GL129" s="134"/>
      <c r="GM129" s="138"/>
      <c r="GN129" s="138"/>
      <c r="GO129" s="134"/>
      <c r="GP129" s="134"/>
      <c r="GQ129" s="134"/>
      <c r="GR129" s="134"/>
      <c r="GS129" s="134"/>
      <c r="GT129" s="141"/>
      <c r="GU129" s="134"/>
      <c r="GV129" s="134"/>
      <c r="GW129" s="134"/>
      <c r="GX129" s="135"/>
      <c r="GY129" s="134"/>
      <c r="GZ129" s="138"/>
      <c r="HA129" s="138"/>
      <c r="HB129" s="134"/>
      <c r="HC129" s="134"/>
      <c r="HD129" s="134"/>
      <c r="HE129" s="134"/>
    </row>
    <row r="130" spans="1:213" ht="185.25" x14ac:dyDescent="0.2">
      <c r="A130" s="273">
        <v>21</v>
      </c>
      <c r="B130" s="276" t="s">
        <v>183</v>
      </c>
      <c r="C130" s="279" t="str">
        <f>VLOOKUP(B130,FORMULAS!$A$30:$B$52,2,0)</f>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
      <c r="D130" s="279" t="e">
        <f>VLOOKUP(B130,FORMULAS!$A$30:$C$46,3,0)</f>
        <v>#N/A</v>
      </c>
      <c r="E130" s="276" t="s">
        <v>258</v>
      </c>
      <c r="F130" s="291" t="s">
        <v>428</v>
      </c>
      <c r="G130" s="291" t="s">
        <v>429</v>
      </c>
      <c r="H130" s="349" t="s">
        <v>771</v>
      </c>
      <c r="I130" s="276" t="s">
        <v>262</v>
      </c>
      <c r="J130" s="282">
        <v>1500</v>
      </c>
      <c r="K130" s="258" t="str">
        <f>+IF(L130=FORMULAS!$N$2,FORMULAS!$O$2,IF('208-PLA-Ft-78 Mapa Gestión'!L130:L135=FORMULAS!$N$3,FORMULAS!$O$3,IF('208-PLA-Ft-78 Mapa Gestión'!L130:L135=FORMULAS!$N$4,FORMULAS!$O$4,IF('208-PLA-Ft-78 Mapa Gestión'!L130:L135=FORMULAS!$N$5,FORMULAS!$O$5,IF('208-PLA-Ft-78 Mapa Gestión'!L130:L135=FORMULAS!$N$6,FORMULAS!$O$6)))))</f>
        <v>Alta</v>
      </c>
      <c r="L130" s="261">
        <f>+IF(J130&lt;=FORMULAS!$M$2,FORMULAS!$N$2,IF('208-PLA-Ft-78 Mapa Gestión'!J130&lt;=FORMULAS!$M$3,FORMULAS!$N$3,IF('208-PLA-Ft-78 Mapa Gestión'!J130&lt;=FORMULAS!$M$4,FORMULAS!$N$4,IF('208-PLA-Ft-78 Mapa Gestión'!J130&lt;=FORMULAS!$M$5,FORMULAS!$N$5,FORMULAS!$N$6))))</f>
        <v>0.8</v>
      </c>
      <c r="M130" s="264" t="s">
        <v>261</v>
      </c>
      <c r="N130" s="258" t="str">
        <f>+IF(M130=FORMULAS!$H$2,FORMULAS!$I$2,IF('208-PLA-Ft-78 Mapa Gestión'!M130:M135=FORMULAS!$H$3,FORMULAS!$I$3,IF('208-PLA-Ft-78 Mapa Gestión'!M130:M135=FORMULAS!$H$4,FORMULAS!$I$4,IF('208-PLA-Ft-78 Mapa Gestión'!M130:M135=FORMULAS!$H$5,FORMULAS!$I$5,IF('208-PLA-Ft-78 Mapa Gestión'!M130:M135=FORMULAS!$H$6,FORMULAS!$I$6,IF('208-PLA-Ft-78 Mapa Gestión'!M130:M135=FORMULAS!$H$7,FORMULAS!$I$7,IF('208-PLA-Ft-78 Mapa Gestión'!M130:M135=FORMULAS!$H$8,FORMULAS!$I$8,IF('208-PLA-Ft-78 Mapa Gestión'!M130:M135=FORMULAS!$H$9,FORMULAS!$I$9,IF('208-PLA-Ft-78 Mapa Gestión'!M130:M135=FORMULAS!$H$10,FORMULAS!$I$10,IF('208-PLA-Ft-78 Mapa Gestión'!M130:M135=FORMULAS!$H$11,FORMULAS!$I$11))))))))))</f>
        <v>Mayor</v>
      </c>
      <c r="O130" s="267">
        <f>VLOOKUP(N130,FORMULAS!$I$1:$J$6,2,0)</f>
        <v>0.8</v>
      </c>
      <c r="P130" s="267" t="str">
        <f t="shared" ref="P130" si="102">CONCATENATE(N130,K130)</f>
        <v>MayorAlta</v>
      </c>
      <c r="Q130" s="270" t="str">
        <f>VLOOKUP(P130,FORMULAS!$K$17:$L$42,2,0)</f>
        <v>Alto</v>
      </c>
      <c r="R130" s="173">
        <v>1</v>
      </c>
      <c r="S130" s="174" t="s">
        <v>506</v>
      </c>
      <c r="T130" s="203" t="str">
        <f>VLOOKUP(U130,FORMULAS!$A$15:$B$18,2,0)</f>
        <v>Probabilidad</v>
      </c>
      <c r="U130" s="54" t="s">
        <v>13</v>
      </c>
      <c r="V130" s="55">
        <f>+IF(U130='Tabla Valoración controles'!$D$4,'Tabla Valoración controles'!$F$4,IF('208-PLA-Ft-78 Mapa Gestión'!U130='Tabla Valoración controles'!$D$5,'Tabla Valoración controles'!$F$5,IF(U130=FORMULAS!$A$10,0,'Tabla Valoración controles'!$F$6)))</f>
        <v>0.25</v>
      </c>
      <c r="W130" s="54" t="s">
        <v>8</v>
      </c>
      <c r="X130" s="56">
        <f>+IF(W130='Tabla Valoración controles'!$D$7,'Tabla Valoración controles'!$F$7,IF(U130=FORMULAS!$A$10,0,'Tabla Valoración controles'!$F$8))</f>
        <v>0.15</v>
      </c>
      <c r="Y130" s="54" t="s">
        <v>19</v>
      </c>
      <c r="Z130" s="55">
        <f>+IF(Y130='Tabla Valoración controles'!$D$9,'Tabla Valoración controles'!$F$9,IF(U130=FORMULAS!$A$10,0,'Tabla Valoración controles'!$F$10))</f>
        <v>0</v>
      </c>
      <c r="AA130" s="54" t="s">
        <v>21</v>
      </c>
      <c r="AB130" s="55">
        <f>+IF(AA130='Tabla Valoración controles'!$D$9,'Tabla Valoración controles'!$F$9,IF(W130=FORMULAS!$A$10,0,'Tabla Valoración controles'!$F$10))</f>
        <v>0</v>
      </c>
      <c r="AC130" s="54" t="s">
        <v>101</v>
      </c>
      <c r="AD130" s="55">
        <f>+IF(AC130='Tabla Valoración controles'!$D$13,'Tabla Valoración controles'!$F$13,'Tabla Valoración controles'!$F$14)</f>
        <v>0</v>
      </c>
      <c r="AE130" s="99">
        <f t="shared" si="52"/>
        <v>0.4</v>
      </c>
      <c r="AF130" s="99">
        <f>+IF(T130=FORMULAS!$A$8,'208-PLA-Ft-78 Mapa Gestión'!AE130*'208-PLA-Ft-78 Mapa Gestión'!L130:L135,'208-PLA-Ft-78 Mapa Gestión'!AE130*'208-PLA-Ft-78 Mapa Gestión'!O130:O135)</f>
        <v>0.32000000000000006</v>
      </c>
      <c r="AG130" s="99">
        <f>+IF(T130=FORMULAS!$A$8,'208-PLA-Ft-78 Mapa Gestión'!L130:L135-'208-PLA-Ft-78 Mapa Gestión'!AF130,0)</f>
        <v>0.48</v>
      </c>
      <c r="AH130" s="54" t="s">
        <v>349</v>
      </c>
      <c r="AI130" s="50">
        <f>+IF(AH130=CONTROLES!$C$50,CONTROLES!$D$50,CONTROLES!$D$51)</f>
        <v>15</v>
      </c>
      <c r="AJ130" s="182" t="s">
        <v>355</v>
      </c>
      <c r="AK130" s="182">
        <f>+IF(AJ130=CONTROLES!$C$52,CONTROLES!$D$52,CONTROLES!$D$53)</f>
        <v>15</v>
      </c>
      <c r="AL130" s="182" t="s">
        <v>358</v>
      </c>
      <c r="AM130" s="182">
        <f>+IF(AL130=CONTROLES!$C$54,CONTROLES!$D$54,CONTROLES!$D$55)</f>
        <v>15</v>
      </c>
      <c r="AN130" s="183" t="str">
        <f t="shared" si="54"/>
        <v>Preventivo</v>
      </c>
      <c r="AO130" s="183" t="str">
        <f>+IF(AN130=CONTROLES!$F$54,CONTROLES!$G$54,CONTROLES!$G$55)</f>
        <v>Prevenir</v>
      </c>
      <c r="AP130" s="182">
        <f>+IF(AO130=CONTROLES!$C$56,CONTROLES!$D$56,IF(AO130=CONTROLES!$C$57,CONTROLES!$D$57,CONTROLES!$D$58))</f>
        <v>15</v>
      </c>
      <c r="AQ130" s="182" t="s">
        <v>365</v>
      </c>
      <c r="AR130" s="182">
        <f>+IF(AQ130=CONTROLES!$C$59,CONTROLES!$D$59,CONTROLES!$D$60)</f>
        <v>15</v>
      </c>
      <c r="AS130" s="182" t="s">
        <v>368</v>
      </c>
      <c r="AT130" s="182">
        <f>+IF(AS130=CONTROLES!$C$61,CONTROLES!$D$61,CONTROLES!$D$62)</f>
        <v>15</v>
      </c>
      <c r="AU130" s="182" t="s">
        <v>371</v>
      </c>
      <c r="AV130" s="50">
        <f>+IF(AU130=CONTROLES!$C$63,CONTROLES!$D$63,IF(AU130=CONTROLES!$C$64,CONTROLES!$D$64,CONTROLES!$D$65))</f>
        <v>10</v>
      </c>
      <c r="AW130" s="50">
        <f t="shared" si="53"/>
        <v>100</v>
      </c>
      <c r="AX130" s="50" t="str">
        <f t="shared" si="55"/>
        <v>Fuerte</v>
      </c>
      <c r="AY130" s="253">
        <f>+AG135</f>
        <v>0.48</v>
      </c>
      <c r="AZ130" s="253" t="str">
        <f>+IF(AY130&lt;=FORMULAS!$N$2,FORMULAS!$O$2,IF(AY130&lt;=FORMULAS!$N$3,FORMULAS!$O$3,IF(AY130&lt;=FORMULAS!$N$4,FORMULAS!$O$4,IF(AY130&lt;=FORMULAS!$N$5,FORMULAS!$O$5,FORMULAS!O126))))</f>
        <v>Media</v>
      </c>
      <c r="BA130" s="253" t="str">
        <f>+IF(T130=FORMULAS!$A$9,AG135,'208-PLA-Ft-78 Mapa Gestión'!N130:N135)</f>
        <v>Mayor</v>
      </c>
      <c r="BB130" s="253">
        <f>+IF(T130=FORMULAS!B129,'208-PLA-Ft-78 Mapa Gestión'!AG135,'208-PLA-Ft-78 Mapa Gestión'!O130:O135)</f>
        <v>0.8</v>
      </c>
      <c r="BC130" s="255" t="str">
        <f t="shared" ref="BC130" si="103">CONCATENATE(BA130,AZ130)</f>
        <v>MayorMedia</v>
      </c>
      <c r="BD130" s="256" t="str">
        <f>VLOOKUP(BC130,FORMULAS!$K$17:$L$42,2,0)</f>
        <v>Alto</v>
      </c>
      <c r="BE130" s="245" t="s">
        <v>163</v>
      </c>
      <c r="BF130" s="137" t="s">
        <v>575</v>
      </c>
      <c r="BG130" s="137" t="s">
        <v>574</v>
      </c>
      <c r="BH130" s="189" t="s">
        <v>325</v>
      </c>
      <c r="BI130" s="192">
        <v>44986</v>
      </c>
      <c r="BJ130" s="192">
        <v>45291</v>
      </c>
      <c r="BK130" s="137" t="s">
        <v>663</v>
      </c>
      <c r="BL130" s="137" t="s">
        <v>664</v>
      </c>
      <c r="BM130" s="190" t="s">
        <v>236</v>
      </c>
      <c r="BN130" s="243"/>
      <c r="BO130" s="141"/>
      <c r="BP130" s="132"/>
      <c r="BQ130" s="132"/>
      <c r="BR130" s="132"/>
      <c r="BS130" s="132"/>
      <c r="BT130" s="132"/>
      <c r="BU130" s="132"/>
      <c r="BV130" s="132"/>
      <c r="BW130" s="132"/>
      <c r="BX130" s="141"/>
      <c r="BY130" s="132"/>
      <c r="BZ130" s="132"/>
      <c r="CA130" s="132"/>
      <c r="CB130" s="132"/>
      <c r="CC130" s="132"/>
      <c r="CD130" s="132"/>
      <c r="CE130" s="132"/>
      <c r="CF130" s="132"/>
      <c r="CG130" s="141"/>
      <c r="CH130" s="132"/>
      <c r="CI130" s="132"/>
      <c r="CJ130" s="132"/>
      <c r="CK130" s="132"/>
      <c r="CL130" s="132"/>
      <c r="CM130" s="132"/>
      <c r="CN130" s="132"/>
      <c r="CO130" s="132"/>
      <c r="CP130" s="141"/>
      <c r="CQ130" s="132"/>
      <c r="CR130" s="132"/>
      <c r="CS130" s="132"/>
      <c r="CT130" s="132"/>
      <c r="CU130" s="132"/>
      <c r="CV130" s="132"/>
      <c r="CW130" s="132"/>
      <c r="CX130" s="132"/>
      <c r="CY130" s="141"/>
      <c r="CZ130" s="132"/>
      <c r="DA130" s="132"/>
      <c r="DB130" s="132"/>
      <c r="DC130" s="132"/>
      <c r="DD130" s="132"/>
      <c r="DE130" s="132"/>
      <c r="DF130" s="132"/>
      <c r="DG130" s="132"/>
      <c r="DH130" s="141"/>
      <c r="DI130" s="132"/>
      <c r="DJ130" s="132"/>
      <c r="DK130" s="132"/>
      <c r="DL130" s="132"/>
      <c r="DM130" s="132"/>
      <c r="DN130" s="132"/>
      <c r="DO130" s="132"/>
      <c r="DP130" s="132"/>
      <c r="DQ130" s="141"/>
      <c r="DR130" s="132"/>
      <c r="DS130" s="132"/>
      <c r="DT130" s="132"/>
      <c r="DU130" s="132"/>
      <c r="DV130" s="132"/>
      <c r="DW130" s="132"/>
      <c r="DX130" s="132"/>
      <c r="DY130" s="132"/>
      <c r="DZ130" s="141"/>
      <c r="EA130" s="132"/>
      <c r="EB130" s="132"/>
      <c r="EC130" s="132"/>
      <c r="ED130" s="132"/>
      <c r="EE130" s="132"/>
      <c r="EF130" s="132"/>
      <c r="EG130" s="132"/>
      <c r="EH130" s="132"/>
      <c r="EI130" s="141"/>
      <c r="EJ130" s="132"/>
      <c r="EK130" s="132"/>
      <c r="EL130" s="132"/>
      <c r="EM130" s="132"/>
      <c r="EN130" s="132"/>
      <c r="EO130" s="132"/>
      <c r="EP130" s="132"/>
      <c r="EQ130" s="132"/>
      <c r="ER130" s="141"/>
      <c r="ES130" s="132"/>
      <c r="ET130" s="132"/>
      <c r="EU130" s="132"/>
      <c r="EV130" s="132"/>
      <c r="EW130" s="132"/>
      <c r="EX130" s="132"/>
      <c r="EY130" s="132"/>
      <c r="EZ130" s="132"/>
      <c r="FA130" s="141"/>
      <c r="FB130" s="132"/>
      <c r="FC130" s="132"/>
      <c r="FD130" s="132"/>
      <c r="FE130" s="132"/>
      <c r="FF130" s="132"/>
      <c r="FG130" s="132"/>
      <c r="FH130" s="132"/>
      <c r="FI130" s="132"/>
      <c r="FJ130" s="141"/>
      <c r="FK130" s="132"/>
      <c r="FL130" s="132"/>
      <c r="FM130" s="132"/>
      <c r="FN130" s="132"/>
      <c r="FO130" s="132"/>
      <c r="FP130" s="132"/>
      <c r="FQ130" s="132"/>
      <c r="FR130" s="132"/>
      <c r="FS130" s="132"/>
      <c r="FT130" s="141"/>
      <c r="FU130" s="134"/>
      <c r="FV130" s="134"/>
      <c r="FW130" s="134"/>
      <c r="FX130" s="135"/>
      <c r="FY130" s="134"/>
      <c r="FZ130" s="132"/>
      <c r="GA130" s="132"/>
      <c r="GB130" s="134"/>
      <c r="GC130" s="134"/>
      <c r="GD130" s="134"/>
      <c r="GE130" s="134"/>
      <c r="GF130" s="134"/>
      <c r="GG130" s="141"/>
      <c r="GH130" s="134"/>
      <c r="GI130" s="134"/>
      <c r="GJ130" s="134"/>
      <c r="GK130" s="135"/>
      <c r="GL130" s="134"/>
      <c r="GM130" s="132"/>
      <c r="GN130" s="132"/>
      <c r="GO130" s="134"/>
      <c r="GP130" s="134"/>
      <c r="GQ130" s="134"/>
      <c r="GR130" s="134"/>
      <c r="GS130" s="134"/>
      <c r="GT130" s="141"/>
      <c r="GU130" s="134"/>
      <c r="GV130" s="134"/>
      <c r="GW130" s="134"/>
      <c r="GX130" s="135"/>
      <c r="GY130" s="134"/>
      <c r="GZ130" s="132"/>
      <c r="HA130" s="132"/>
      <c r="HB130" s="134"/>
      <c r="HC130" s="134"/>
      <c r="HD130" s="134"/>
      <c r="HE130" s="134"/>
    </row>
    <row r="131" spans="1:213" ht="57" x14ac:dyDescent="0.2">
      <c r="A131" s="274"/>
      <c r="B131" s="277"/>
      <c r="C131" s="280"/>
      <c r="D131" s="280"/>
      <c r="E131" s="277"/>
      <c r="F131" s="291"/>
      <c r="G131" s="291"/>
      <c r="H131" s="349"/>
      <c r="I131" s="277"/>
      <c r="J131" s="282"/>
      <c r="K131" s="259"/>
      <c r="L131" s="262"/>
      <c r="M131" s="265"/>
      <c r="N131" s="259"/>
      <c r="O131" s="268"/>
      <c r="P131" s="268"/>
      <c r="Q131" s="271"/>
      <c r="R131" s="173"/>
      <c r="S131" s="174"/>
      <c r="T131" s="203">
        <f>VLOOKUP(U131,FORMULAS!$A$15:$B$18,2,0)</f>
        <v>0</v>
      </c>
      <c r="U131" s="54" t="s">
        <v>157</v>
      </c>
      <c r="V131" s="55">
        <f>+IF(U131='Tabla Valoración controles'!$D$4,'Tabla Valoración controles'!$F$4,IF('208-PLA-Ft-78 Mapa Gestión'!U131='Tabla Valoración controles'!$D$5,'Tabla Valoración controles'!$F$5,IF(U131=FORMULAS!$A$10,0,'Tabla Valoración controles'!$F$6)))</f>
        <v>0</v>
      </c>
      <c r="W131" s="54"/>
      <c r="X131" s="56">
        <f>+IF(W131='Tabla Valoración controles'!$D$7,'Tabla Valoración controles'!$F$7,IF(U131=FORMULAS!$A$10,0,'Tabla Valoración controles'!$F$8))</f>
        <v>0</v>
      </c>
      <c r="Y131" s="54"/>
      <c r="Z131" s="55">
        <f>+IF(Y131='Tabla Valoración controles'!$D$9,'Tabla Valoración controles'!$F$9,IF(U131=FORMULAS!$A$10,0,'Tabla Valoración controles'!$F$10))</f>
        <v>0</v>
      </c>
      <c r="AA131" s="54"/>
      <c r="AB131" s="55">
        <f>+IF(AA131='Tabla Valoración controles'!$D$9,'Tabla Valoración controles'!$F$9,IF(W131=FORMULAS!$A$10,0,'Tabla Valoración controles'!$F$10))</f>
        <v>0</v>
      </c>
      <c r="AC131" s="54"/>
      <c r="AD131" s="55">
        <f>+IF(AC131='Tabla Valoración controles'!$D$13,'Tabla Valoración controles'!$F$13,'Tabla Valoración controles'!$F$14)</f>
        <v>0</v>
      </c>
      <c r="AE131" s="99">
        <f t="shared" si="52"/>
        <v>0</v>
      </c>
      <c r="AF131" s="99">
        <f t="shared" ref="AF131" si="104">+AE131*AG130</f>
        <v>0</v>
      </c>
      <c r="AG131" s="99">
        <f t="shared" ref="AG131" si="105">+AG130-AF131</f>
        <v>0.48</v>
      </c>
      <c r="AH131" s="54"/>
      <c r="AI131" s="50">
        <f>+IF(AH131=CONTROLES!$C$50,CONTROLES!$D$50,CONTROLES!$D$51)</f>
        <v>0</v>
      </c>
      <c r="AJ131" s="182"/>
      <c r="AK131" s="182">
        <f>+IF(AJ131=CONTROLES!$C$52,CONTROLES!$D$52,CONTROLES!$D$53)</f>
        <v>0</v>
      </c>
      <c r="AL131" s="182"/>
      <c r="AM131" s="182">
        <f>+IF(AL131=CONTROLES!$C$54,CONTROLES!$D$54,CONTROLES!$D$55)</f>
        <v>0</v>
      </c>
      <c r="AN131" s="183" t="str">
        <f t="shared" si="54"/>
        <v>Tipo Control</v>
      </c>
      <c r="AO131" s="183" t="str">
        <f>+IF(AN131=CONTROLES!$F$54,CONTROLES!$G$54,CONTROLES!$G$55)</f>
        <v>Detectar</v>
      </c>
      <c r="AP131" s="182">
        <f>+IF(AO131=CONTROLES!$C$56,CONTROLES!$D$56,IF(AO131=CONTROLES!$C$57,CONTROLES!$D$57,CONTROLES!$D$58))</f>
        <v>10</v>
      </c>
      <c r="AQ131" s="182"/>
      <c r="AR131" s="182">
        <f>+IF(AQ131=CONTROLES!$C$59,CONTROLES!$D$59,CONTROLES!$D$60)</f>
        <v>0</v>
      </c>
      <c r="AS131" s="182"/>
      <c r="AT131" s="182">
        <f>+IF(AS131=CONTROLES!$C$61,CONTROLES!$D$61,CONTROLES!$D$62)</f>
        <v>0</v>
      </c>
      <c r="AU131" s="182"/>
      <c r="AV131" s="50">
        <f>+IF(AU131=CONTROLES!$C$63,CONTROLES!$D$63,IF(AU131=CONTROLES!$C$64,CONTROLES!$D$64,CONTROLES!$D$65))</f>
        <v>0</v>
      </c>
      <c r="AW131" s="50">
        <f t="shared" si="53"/>
        <v>10</v>
      </c>
      <c r="AX131" s="50" t="str">
        <f t="shared" si="55"/>
        <v>Débil</v>
      </c>
      <c r="AY131" s="254"/>
      <c r="AZ131" s="254"/>
      <c r="BA131" s="254"/>
      <c r="BB131" s="254"/>
      <c r="BC131" s="255"/>
      <c r="BD131" s="257"/>
      <c r="BE131" s="246"/>
      <c r="BF131" s="137"/>
      <c r="BG131" s="137"/>
      <c r="BH131" s="189"/>
      <c r="BI131" s="137"/>
      <c r="BJ131" s="137"/>
      <c r="BK131" s="137"/>
      <c r="BL131" s="137"/>
      <c r="BM131" s="190" t="s">
        <v>234</v>
      </c>
      <c r="BN131" s="243"/>
      <c r="BO131" s="141"/>
      <c r="BP131" s="132"/>
      <c r="BQ131" s="132"/>
      <c r="BR131" s="132"/>
      <c r="BS131" s="132"/>
      <c r="BT131" s="132"/>
      <c r="BU131" s="132"/>
      <c r="BV131" s="132"/>
      <c r="BW131" s="132"/>
      <c r="BX131" s="141"/>
      <c r="BY131" s="132"/>
      <c r="BZ131" s="132"/>
      <c r="CA131" s="132"/>
      <c r="CB131" s="132"/>
      <c r="CC131" s="132"/>
      <c r="CD131" s="132"/>
      <c r="CE131" s="132"/>
      <c r="CF131" s="132"/>
      <c r="CG131" s="141"/>
      <c r="CH131" s="132"/>
      <c r="CI131" s="132"/>
      <c r="CJ131" s="132"/>
      <c r="CK131" s="132"/>
      <c r="CL131" s="132"/>
      <c r="CM131" s="132"/>
      <c r="CN131" s="132"/>
      <c r="CO131" s="132"/>
      <c r="CP131" s="141"/>
      <c r="CQ131" s="132"/>
      <c r="CR131" s="132"/>
      <c r="CS131" s="132"/>
      <c r="CT131" s="132"/>
      <c r="CU131" s="132"/>
      <c r="CV131" s="132"/>
      <c r="CW131" s="132"/>
      <c r="CX131" s="132"/>
      <c r="CY131" s="141"/>
      <c r="CZ131" s="132"/>
      <c r="DA131" s="132"/>
      <c r="DB131" s="132"/>
      <c r="DC131" s="132"/>
      <c r="DD131" s="132"/>
      <c r="DE131" s="132"/>
      <c r="DF131" s="132"/>
      <c r="DG131" s="132"/>
      <c r="DH131" s="141"/>
      <c r="DI131" s="132"/>
      <c r="DJ131" s="132"/>
      <c r="DK131" s="132"/>
      <c r="DL131" s="132"/>
      <c r="DM131" s="132"/>
      <c r="DN131" s="132"/>
      <c r="DO131" s="132"/>
      <c r="DP131" s="132"/>
      <c r="DQ131" s="141"/>
      <c r="DR131" s="132"/>
      <c r="DS131" s="132"/>
      <c r="DT131" s="132"/>
      <c r="DU131" s="132"/>
      <c r="DV131" s="132"/>
      <c r="DW131" s="132"/>
      <c r="DX131" s="132"/>
      <c r="DY131" s="132"/>
      <c r="DZ131" s="141"/>
      <c r="EA131" s="132"/>
      <c r="EB131" s="132"/>
      <c r="EC131" s="132"/>
      <c r="ED131" s="132"/>
      <c r="EE131" s="132"/>
      <c r="EF131" s="132"/>
      <c r="EG131" s="132"/>
      <c r="EH131" s="132"/>
      <c r="EI131" s="141"/>
      <c r="EJ131" s="132"/>
      <c r="EK131" s="132"/>
      <c r="EL131" s="132"/>
      <c r="EM131" s="132"/>
      <c r="EN131" s="132"/>
      <c r="EO131" s="132"/>
      <c r="EP131" s="132"/>
      <c r="EQ131" s="132"/>
      <c r="ER131" s="141"/>
      <c r="ES131" s="132"/>
      <c r="ET131" s="132"/>
      <c r="EU131" s="132"/>
      <c r="EV131" s="132"/>
      <c r="EW131" s="132"/>
      <c r="EX131" s="132"/>
      <c r="EY131" s="132"/>
      <c r="EZ131" s="132"/>
      <c r="FA131" s="141"/>
      <c r="FB131" s="132"/>
      <c r="FC131" s="132"/>
      <c r="FD131" s="132"/>
      <c r="FE131" s="132"/>
      <c r="FF131" s="132"/>
      <c r="FG131" s="132"/>
      <c r="FH131" s="132"/>
      <c r="FI131" s="132"/>
      <c r="FJ131" s="141"/>
      <c r="FK131" s="132"/>
      <c r="FL131" s="132"/>
      <c r="FM131" s="132"/>
      <c r="FN131" s="132"/>
      <c r="FO131" s="132"/>
      <c r="FP131" s="132"/>
      <c r="FQ131" s="132"/>
      <c r="FR131" s="132"/>
      <c r="FS131" s="132"/>
      <c r="FT131" s="141"/>
      <c r="FU131" s="134"/>
      <c r="FV131" s="134"/>
      <c r="FW131" s="134"/>
      <c r="FX131" s="135"/>
      <c r="FY131" s="134"/>
      <c r="FZ131" s="132"/>
      <c r="GA131" s="132"/>
      <c r="GB131" s="134"/>
      <c r="GC131" s="134"/>
      <c r="GD131" s="134"/>
      <c r="GE131" s="134"/>
      <c r="GF131" s="134"/>
      <c r="GG131" s="141"/>
      <c r="GH131" s="134"/>
      <c r="GI131" s="134"/>
      <c r="GJ131" s="134"/>
      <c r="GK131" s="135"/>
      <c r="GL131" s="134"/>
      <c r="GM131" s="132"/>
      <c r="GN131" s="132"/>
      <c r="GO131" s="134"/>
      <c r="GP131" s="134"/>
      <c r="GQ131" s="134"/>
      <c r="GR131" s="134"/>
      <c r="GS131" s="134"/>
      <c r="GT131" s="141"/>
      <c r="GU131" s="134"/>
      <c r="GV131" s="134"/>
      <c r="GW131" s="134"/>
      <c r="GX131" s="135"/>
      <c r="GY131" s="134"/>
      <c r="GZ131" s="132"/>
      <c r="HA131" s="132"/>
      <c r="HB131" s="134"/>
      <c r="HC131" s="134"/>
      <c r="HD131" s="134"/>
      <c r="HE131" s="134"/>
    </row>
    <row r="132" spans="1:213" ht="57" x14ac:dyDescent="0.2">
      <c r="A132" s="274"/>
      <c r="B132" s="277"/>
      <c r="C132" s="280"/>
      <c r="D132" s="280"/>
      <c r="E132" s="277"/>
      <c r="F132" s="291"/>
      <c r="G132" s="291"/>
      <c r="H132" s="349"/>
      <c r="I132" s="277"/>
      <c r="J132" s="282"/>
      <c r="K132" s="259"/>
      <c r="L132" s="262"/>
      <c r="M132" s="265"/>
      <c r="N132" s="259"/>
      <c r="O132" s="268"/>
      <c r="P132" s="268"/>
      <c r="Q132" s="271"/>
      <c r="R132" s="173"/>
      <c r="S132" s="174"/>
      <c r="T132" s="203">
        <f>VLOOKUP(U132,FORMULAS!$A$15:$B$18,2,0)</f>
        <v>0</v>
      </c>
      <c r="U132" s="54" t="s">
        <v>157</v>
      </c>
      <c r="V132" s="55">
        <f>+IF(U132='Tabla Valoración controles'!$D$4,'Tabla Valoración controles'!$F$4,IF('208-PLA-Ft-78 Mapa Gestión'!U132='Tabla Valoración controles'!$D$5,'Tabla Valoración controles'!$F$5,IF(U132=FORMULAS!$A$10,0,'Tabla Valoración controles'!$F$6)))</f>
        <v>0</v>
      </c>
      <c r="W132" s="54"/>
      <c r="X132" s="56">
        <f>+IF(W132='Tabla Valoración controles'!$D$7,'Tabla Valoración controles'!$F$7,IF(U132=FORMULAS!$A$10,0,'Tabla Valoración controles'!$F$8))</f>
        <v>0</v>
      </c>
      <c r="Y132" s="54"/>
      <c r="Z132" s="55">
        <f>+IF(Y132='Tabla Valoración controles'!$D$9,'Tabla Valoración controles'!$F$9,IF(U132=FORMULAS!$A$10,0,'Tabla Valoración controles'!$F$10))</f>
        <v>0</v>
      </c>
      <c r="AA132" s="54"/>
      <c r="AB132" s="55">
        <f>+IF(AA132='Tabla Valoración controles'!$D$9,'Tabla Valoración controles'!$F$9,IF(W132=FORMULAS!$A$10,0,'Tabla Valoración controles'!$F$10))</f>
        <v>0</v>
      </c>
      <c r="AC132" s="54"/>
      <c r="AD132" s="55">
        <f>+IF(AC132='Tabla Valoración controles'!$D$13,'Tabla Valoración controles'!$F$13,'Tabla Valoración controles'!$F$14)</f>
        <v>0</v>
      </c>
      <c r="AE132" s="99">
        <f t="shared" si="52"/>
        <v>0</v>
      </c>
      <c r="AF132" s="99">
        <f t="shared" ref="AF132:AF135" si="106">+AF131*AE132</f>
        <v>0</v>
      </c>
      <c r="AG132" s="99">
        <f t="shared" si="71"/>
        <v>0.48</v>
      </c>
      <c r="AH132" s="54"/>
      <c r="AI132" s="50">
        <f>+IF(AH132=CONTROLES!$C$50,CONTROLES!$D$50,CONTROLES!$D$51)</f>
        <v>0</v>
      </c>
      <c r="AJ132" s="182"/>
      <c r="AK132" s="182">
        <f>+IF(AJ132=CONTROLES!$C$52,CONTROLES!$D$52,CONTROLES!$D$53)</f>
        <v>0</v>
      </c>
      <c r="AL132" s="182"/>
      <c r="AM132" s="182">
        <f>+IF(AL132=CONTROLES!$C$54,CONTROLES!$D$54,CONTROLES!$D$55)</f>
        <v>0</v>
      </c>
      <c r="AN132" s="183" t="str">
        <f t="shared" si="54"/>
        <v>Tipo Control</v>
      </c>
      <c r="AO132" s="183" t="str">
        <f>+IF(AN132=CONTROLES!$F$54,CONTROLES!$G$54,CONTROLES!$G$55)</f>
        <v>Detectar</v>
      </c>
      <c r="AP132" s="182">
        <f>+IF(AO132=CONTROLES!$C$56,CONTROLES!$D$56,IF(AO132=CONTROLES!$C$57,CONTROLES!$D$57,CONTROLES!$D$58))</f>
        <v>10</v>
      </c>
      <c r="AQ132" s="182"/>
      <c r="AR132" s="182">
        <f>+IF(AQ132=CONTROLES!$C$59,CONTROLES!$D$59,CONTROLES!$D$60)</f>
        <v>0</v>
      </c>
      <c r="AS132" s="182"/>
      <c r="AT132" s="182">
        <f>+IF(AS132=CONTROLES!$C$61,CONTROLES!$D$61,CONTROLES!$D$62)</f>
        <v>0</v>
      </c>
      <c r="AU132" s="182"/>
      <c r="AV132" s="50">
        <f>+IF(AU132=CONTROLES!$C$63,CONTROLES!$D$63,IF(AU132=CONTROLES!$C$64,CONTROLES!$D$64,CONTROLES!$D$65))</f>
        <v>0</v>
      </c>
      <c r="AW132" s="50">
        <f t="shared" si="53"/>
        <v>10</v>
      </c>
      <c r="AX132" s="50" t="str">
        <f t="shared" si="55"/>
        <v>Débil</v>
      </c>
      <c r="AY132" s="254"/>
      <c r="AZ132" s="254"/>
      <c r="BA132" s="254"/>
      <c r="BB132" s="254"/>
      <c r="BC132" s="255"/>
      <c r="BD132" s="257"/>
      <c r="BE132" s="246"/>
      <c r="BF132" s="137"/>
      <c r="BG132" s="137"/>
      <c r="BH132" s="189"/>
      <c r="BI132" s="137"/>
      <c r="BJ132" s="137"/>
      <c r="BK132" s="137"/>
      <c r="BL132" s="137"/>
      <c r="BM132" s="190" t="s">
        <v>234</v>
      </c>
      <c r="BN132" s="243"/>
      <c r="BO132" s="141"/>
      <c r="BP132" s="132"/>
      <c r="BQ132" s="132"/>
      <c r="BR132" s="132"/>
      <c r="BS132" s="132"/>
      <c r="BT132" s="132"/>
      <c r="BU132" s="132"/>
      <c r="BV132" s="132"/>
      <c r="BW132" s="132"/>
      <c r="BX132" s="141"/>
      <c r="BY132" s="132"/>
      <c r="BZ132" s="132"/>
      <c r="CA132" s="132"/>
      <c r="CB132" s="132"/>
      <c r="CC132" s="132"/>
      <c r="CD132" s="132"/>
      <c r="CE132" s="132"/>
      <c r="CF132" s="132"/>
      <c r="CG132" s="141"/>
      <c r="CH132" s="132"/>
      <c r="CI132" s="132"/>
      <c r="CJ132" s="132"/>
      <c r="CK132" s="132"/>
      <c r="CL132" s="132"/>
      <c r="CM132" s="132"/>
      <c r="CN132" s="132"/>
      <c r="CO132" s="132"/>
      <c r="CP132" s="141"/>
      <c r="CQ132" s="132"/>
      <c r="CR132" s="132"/>
      <c r="CS132" s="132"/>
      <c r="CT132" s="132"/>
      <c r="CU132" s="132"/>
      <c r="CV132" s="132"/>
      <c r="CW132" s="132"/>
      <c r="CX132" s="132"/>
      <c r="CY132" s="141"/>
      <c r="CZ132" s="132"/>
      <c r="DA132" s="132"/>
      <c r="DB132" s="132"/>
      <c r="DC132" s="132"/>
      <c r="DD132" s="132"/>
      <c r="DE132" s="132"/>
      <c r="DF132" s="132"/>
      <c r="DG132" s="132"/>
      <c r="DH132" s="141"/>
      <c r="DI132" s="132"/>
      <c r="DJ132" s="132"/>
      <c r="DK132" s="132"/>
      <c r="DL132" s="132"/>
      <c r="DM132" s="132"/>
      <c r="DN132" s="132"/>
      <c r="DO132" s="132"/>
      <c r="DP132" s="132"/>
      <c r="DQ132" s="141"/>
      <c r="DR132" s="132"/>
      <c r="DS132" s="132"/>
      <c r="DT132" s="132"/>
      <c r="DU132" s="132"/>
      <c r="DV132" s="132"/>
      <c r="DW132" s="132"/>
      <c r="DX132" s="132"/>
      <c r="DY132" s="132"/>
      <c r="DZ132" s="141"/>
      <c r="EA132" s="132"/>
      <c r="EB132" s="132"/>
      <c r="EC132" s="132"/>
      <c r="ED132" s="132"/>
      <c r="EE132" s="132"/>
      <c r="EF132" s="132"/>
      <c r="EG132" s="132"/>
      <c r="EH132" s="132"/>
      <c r="EI132" s="141"/>
      <c r="EJ132" s="132"/>
      <c r="EK132" s="132"/>
      <c r="EL132" s="132"/>
      <c r="EM132" s="132"/>
      <c r="EN132" s="132"/>
      <c r="EO132" s="132"/>
      <c r="EP132" s="132"/>
      <c r="EQ132" s="132"/>
      <c r="ER132" s="141"/>
      <c r="ES132" s="132"/>
      <c r="ET132" s="132"/>
      <c r="EU132" s="132"/>
      <c r="EV132" s="132"/>
      <c r="EW132" s="132"/>
      <c r="EX132" s="132"/>
      <c r="EY132" s="132"/>
      <c r="EZ132" s="132"/>
      <c r="FA132" s="141"/>
      <c r="FB132" s="132"/>
      <c r="FC132" s="132"/>
      <c r="FD132" s="132"/>
      <c r="FE132" s="132"/>
      <c r="FF132" s="132"/>
      <c r="FG132" s="132"/>
      <c r="FH132" s="132"/>
      <c r="FI132" s="132"/>
      <c r="FJ132" s="141"/>
      <c r="FK132" s="132"/>
      <c r="FL132" s="132"/>
      <c r="FM132" s="132"/>
      <c r="FN132" s="132"/>
      <c r="FO132" s="132"/>
      <c r="FP132" s="132"/>
      <c r="FQ132" s="132"/>
      <c r="FR132" s="132"/>
      <c r="FS132" s="132"/>
      <c r="FT132" s="141"/>
      <c r="FU132" s="134"/>
      <c r="FV132" s="134"/>
      <c r="FW132" s="134"/>
      <c r="FX132" s="135"/>
      <c r="FY132" s="134"/>
      <c r="FZ132" s="132"/>
      <c r="GA132" s="132"/>
      <c r="GB132" s="134"/>
      <c r="GC132" s="134"/>
      <c r="GD132" s="134"/>
      <c r="GE132" s="134"/>
      <c r="GF132" s="134"/>
      <c r="GG132" s="141"/>
      <c r="GH132" s="134"/>
      <c r="GI132" s="134"/>
      <c r="GJ132" s="134"/>
      <c r="GK132" s="135"/>
      <c r="GL132" s="134"/>
      <c r="GM132" s="132"/>
      <c r="GN132" s="132"/>
      <c r="GO132" s="134"/>
      <c r="GP132" s="134"/>
      <c r="GQ132" s="134"/>
      <c r="GR132" s="134"/>
      <c r="GS132" s="134"/>
      <c r="GT132" s="141"/>
      <c r="GU132" s="134"/>
      <c r="GV132" s="134"/>
      <c r="GW132" s="134"/>
      <c r="GX132" s="135"/>
      <c r="GY132" s="134"/>
      <c r="GZ132" s="132"/>
      <c r="HA132" s="132"/>
      <c r="HB132" s="134"/>
      <c r="HC132" s="134"/>
      <c r="HD132" s="134"/>
      <c r="HE132" s="134"/>
    </row>
    <row r="133" spans="1:213" ht="57" x14ac:dyDescent="0.2">
      <c r="A133" s="274"/>
      <c r="B133" s="277"/>
      <c r="C133" s="280"/>
      <c r="D133" s="280"/>
      <c r="E133" s="277"/>
      <c r="F133" s="291"/>
      <c r="G133" s="291"/>
      <c r="H133" s="349"/>
      <c r="I133" s="277"/>
      <c r="J133" s="282"/>
      <c r="K133" s="259"/>
      <c r="L133" s="262"/>
      <c r="M133" s="265"/>
      <c r="N133" s="259"/>
      <c r="O133" s="268"/>
      <c r="P133" s="268"/>
      <c r="Q133" s="271"/>
      <c r="R133" s="173"/>
      <c r="S133" s="174"/>
      <c r="T133" s="203">
        <f>VLOOKUP(U133,FORMULAS!$A$15:$B$18,2,0)</f>
        <v>0</v>
      </c>
      <c r="U133" s="54" t="s">
        <v>157</v>
      </c>
      <c r="V133" s="55">
        <f>+IF(U133='Tabla Valoración controles'!$D$4,'Tabla Valoración controles'!$F$4,IF('208-PLA-Ft-78 Mapa Gestión'!U133='Tabla Valoración controles'!$D$5,'Tabla Valoración controles'!$F$5,IF(U133=FORMULAS!$A$10,0,'Tabla Valoración controles'!$F$6)))</f>
        <v>0</v>
      </c>
      <c r="W133" s="54"/>
      <c r="X133" s="56">
        <f>+IF(W133='Tabla Valoración controles'!$D$7,'Tabla Valoración controles'!$F$7,IF(U133=FORMULAS!$A$10,0,'Tabla Valoración controles'!$F$8))</f>
        <v>0</v>
      </c>
      <c r="Y133" s="54"/>
      <c r="Z133" s="55">
        <f>+IF(Y133='Tabla Valoración controles'!$D$9,'Tabla Valoración controles'!$F$9,IF(U133=FORMULAS!$A$10,0,'Tabla Valoración controles'!$F$10))</f>
        <v>0</v>
      </c>
      <c r="AA133" s="54"/>
      <c r="AB133" s="55">
        <f>+IF(AA133='Tabla Valoración controles'!$D$9,'Tabla Valoración controles'!$F$9,IF(W133=FORMULAS!$A$10,0,'Tabla Valoración controles'!$F$10))</f>
        <v>0</v>
      </c>
      <c r="AC133" s="54"/>
      <c r="AD133" s="55">
        <f>+IF(AC133='Tabla Valoración controles'!$D$13,'Tabla Valoración controles'!$F$13,'Tabla Valoración controles'!$F$14)</f>
        <v>0</v>
      </c>
      <c r="AE133" s="99">
        <f t="shared" si="52"/>
        <v>0</v>
      </c>
      <c r="AF133" s="99">
        <f t="shared" si="106"/>
        <v>0</v>
      </c>
      <c r="AG133" s="99">
        <f t="shared" si="71"/>
        <v>0.48</v>
      </c>
      <c r="AH133" s="54"/>
      <c r="AI133" s="50">
        <f>+IF(AH133=CONTROLES!$C$50,CONTROLES!$D$50,CONTROLES!$D$51)</f>
        <v>0</v>
      </c>
      <c r="AJ133" s="182"/>
      <c r="AK133" s="182">
        <f>+IF(AJ133=CONTROLES!$C$52,CONTROLES!$D$52,CONTROLES!$D$53)</f>
        <v>0</v>
      </c>
      <c r="AL133" s="182"/>
      <c r="AM133" s="182">
        <f>+IF(AL133=CONTROLES!$C$54,CONTROLES!$D$54,CONTROLES!$D$55)</f>
        <v>0</v>
      </c>
      <c r="AN133" s="183" t="str">
        <f t="shared" si="54"/>
        <v>Tipo Control</v>
      </c>
      <c r="AO133" s="183" t="str">
        <f>+IF(AN133=CONTROLES!$F$54,CONTROLES!$G$54,CONTROLES!$G$55)</f>
        <v>Detectar</v>
      </c>
      <c r="AP133" s="182">
        <f>+IF(AO133=CONTROLES!$C$56,CONTROLES!$D$56,IF(AO133=CONTROLES!$C$57,CONTROLES!$D$57,CONTROLES!$D$58))</f>
        <v>10</v>
      </c>
      <c r="AQ133" s="182"/>
      <c r="AR133" s="182">
        <f>+IF(AQ133=CONTROLES!$C$59,CONTROLES!$D$59,CONTROLES!$D$60)</f>
        <v>0</v>
      </c>
      <c r="AS133" s="182"/>
      <c r="AT133" s="182">
        <f>+IF(AS133=CONTROLES!$C$61,CONTROLES!$D$61,CONTROLES!$D$62)</f>
        <v>0</v>
      </c>
      <c r="AU133" s="182"/>
      <c r="AV133" s="50">
        <f>+IF(AU133=CONTROLES!$C$63,CONTROLES!$D$63,IF(AU133=CONTROLES!$C$64,CONTROLES!$D$64,CONTROLES!$D$65))</f>
        <v>0</v>
      </c>
      <c r="AW133" s="50">
        <f t="shared" si="53"/>
        <v>10</v>
      </c>
      <c r="AX133" s="50" t="str">
        <f t="shared" si="55"/>
        <v>Débil</v>
      </c>
      <c r="AY133" s="254"/>
      <c r="AZ133" s="254"/>
      <c r="BA133" s="254"/>
      <c r="BB133" s="254"/>
      <c r="BC133" s="255"/>
      <c r="BD133" s="257"/>
      <c r="BE133" s="246"/>
      <c r="BF133" s="137"/>
      <c r="BG133" s="137"/>
      <c r="BH133" s="189"/>
      <c r="BI133" s="137"/>
      <c r="BJ133" s="137"/>
      <c r="BK133" s="137"/>
      <c r="BL133" s="137"/>
      <c r="BM133" s="190" t="s">
        <v>234</v>
      </c>
      <c r="BN133" s="243"/>
      <c r="BO133" s="141"/>
      <c r="BP133" s="132"/>
      <c r="BQ133" s="132"/>
      <c r="BR133" s="132"/>
      <c r="BS133" s="132"/>
      <c r="BT133" s="132"/>
      <c r="BU133" s="132"/>
      <c r="BV133" s="132"/>
      <c r="BW133" s="132"/>
      <c r="BX133" s="141"/>
      <c r="BY133" s="132"/>
      <c r="BZ133" s="132"/>
      <c r="CA133" s="132"/>
      <c r="CB133" s="132"/>
      <c r="CC133" s="132"/>
      <c r="CD133" s="132"/>
      <c r="CE133" s="132"/>
      <c r="CF133" s="132"/>
      <c r="CG133" s="141"/>
      <c r="CH133" s="132"/>
      <c r="CI133" s="132"/>
      <c r="CJ133" s="132"/>
      <c r="CK133" s="132"/>
      <c r="CL133" s="132"/>
      <c r="CM133" s="132"/>
      <c r="CN133" s="132"/>
      <c r="CO133" s="132"/>
      <c r="CP133" s="141"/>
      <c r="CQ133" s="132"/>
      <c r="CR133" s="132"/>
      <c r="CS133" s="132"/>
      <c r="CT133" s="132"/>
      <c r="CU133" s="132"/>
      <c r="CV133" s="132"/>
      <c r="CW133" s="132"/>
      <c r="CX133" s="132"/>
      <c r="CY133" s="141"/>
      <c r="CZ133" s="132"/>
      <c r="DA133" s="132"/>
      <c r="DB133" s="132"/>
      <c r="DC133" s="132"/>
      <c r="DD133" s="132"/>
      <c r="DE133" s="132"/>
      <c r="DF133" s="132"/>
      <c r="DG133" s="132"/>
      <c r="DH133" s="141"/>
      <c r="DI133" s="132"/>
      <c r="DJ133" s="132"/>
      <c r="DK133" s="132"/>
      <c r="DL133" s="132"/>
      <c r="DM133" s="132"/>
      <c r="DN133" s="132"/>
      <c r="DO133" s="132"/>
      <c r="DP133" s="132"/>
      <c r="DQ133" s="141"/>
      <c r="DR133" s="132"/>
      <c r="DS133" s="132"/>
      <c r="DT133" s="132"/>
      <c r="DU133" s="132"/>
      <c r="DV133" s="132"/>
      <c r="DW133" s="132"/>
      <c r="DX133" s="132"/>
      <c r="DY133" s="132"/>
      <c r="DZ133" s="141"/>
      <c r="EA133" s="132"/>
      <c r="EB133" s="132"/>
      <c r="EC133" s="132"/>
      <c r="ED133" s="132"/>
      <c r="EE133" s="132"/>
      <c r="EF133" s="132"/>
      <c r="EG133" s="132"/>
      <c r="EH133" s="132"/>
      <c r="EI133" s="141"/>
      <c r="EJ133" s="132"/>
      <c r="EK133" s="132"/>
      <c r="EL133" s="132"/>
      <c r="EM133" s="132"/>
      <c r="EN133" s="132"/>
      <c r="EO133" s="132"/>
      <c r="EP133" s="132"/>
      <c r="EQ133" s="132"/>
      <c r="ER133" s="141"/>
      <c r="ES133" s="132"/>
      <c r="ET133" s="132"/>
      <c r="EU133" s="132"/>
      <c r="EV133" s="132"/>
      <c r="EW133" s="132"/>
      <c r="EX133" s="132"/>
      <c r="EY133" s="132"/>
      <c r="EZ133" s="132"/>
      <c r="FA133" s="141"/>
      <c r="FB133" s="132"/>
      <c r="FC133" s="132"/>
      <c r="FD133" s="132"/>
      <c r="FE133" s="132"/>
      <c r="FF133" s="132"/>
      <c r="FG133" s="132"/>
      <c r="FH133" s="132"/>
      <c r="FI133" s="132"/>
      <c r="FJ133" s="141"/>
      <c r="FK133" s="132"/>
      <c r="FL133" s="132"/>
      <c r="FM133" s="132"/>
      <c r="FN133" s="132"/>
      <c r="FO133" s="132"/>
      <c r="FP133" s="132"/>
      <c r="FQ133" s="132"/>
      <c r="FR133" s="132"/>
      <c r="FS133" s="132"/>
      <c r="FT133" s="141"/>
      <c r="FU133" s="134"/>
      <c r="FV133" s="134"/>
      <c r="FW133" s="134"/>
      <c r="FX133" s="135"/>
      <c r="FY133" s="134"/>
      <c r="FZ133" s="132"/>
      <c r="GA133" s="132"/>
      <c r="GB133" s="134"/>
      <c r="GC133" s="134"/>
      <c r="GD133" s="134"/>
      <c r="GE133" s="134"/>
      <c r="GF133" s="134"/>
      <c r="GG133" s="141"/>
      <c r="GH133" s="134"/>
      <c r="GI133" s="134"/>
      <c r="GJ133" s="134"/>
      <c r="GK133" s="135"/>
      <c r="GL133" s="134"/>
      <c r="GM133" s="132"/>
      <c r="GN133" s="132"/>
      <c r="GO133" s="134"/>
      <c r="GP133" s="134"/>
      <c r="GQ133" s="134"/>
      <c r="GR133" s="134"/>
      <c r="GS133" s="134"/>
      <c r="GT133" s="141"/>
      <c r="GU133" s="134"/>
      <c r="GV133" s="134"/>
      <c r="GW133" s="134"/>
      <c r="GX133" s="135"/>
      <c r="GY133" s="134"/>
      <c r="GZ133" s="132"/>
      <c r="HA133" s="132"/>
      <c r="HB133" s="134"/>
      <c r="HC133" s="134"/>
      <c r="HD133" s="134"/>
      <c r="HE133" s="134"/>
    </row>
    <row r="134" spans="1:213" ht="57" x14ac:dyDescent="0.2">
      <c r="A134" s="274"/>
      <c r="B134" s="277"/>
      <c r="C134" s="280"/>
      <c r="D134" s="280"/>
      <c r="E134" s="277"/>
      <c r="F134" s="291"/>
      <c r="G134" s="291"/>
      <c r="H134" s="349"/>
      <c r="I134" s="277"/>
      <c r="J134" s="282"/>
      <c r="K134" s="259"/>
      <c r="L134" s="262"/>
      <c r="M134" s="265"/>
      <c r="N134" s="259"/>
      <c r="O134" s="268"/>
      <c r="P134" s="268"/>
      <c r="Q134" s="271"/>
      <c r="R134" s="173"/>
      <c r="S134" s="174"/>
      <c r="T134" s="203">
        <f>VLOOKUP(U134,FORMULAS!$A$15:$B$18,2,0)</f>
        <v>0</v>
      </c>
      <c r="U134" s="54" t="s">
        <v>157</v>
      </c>
      <c r="V134" s="55">
        <f>+IF(U134='Tabla Valoración controles'!$D$4,'Tabla Valoración controles'!$F$4,IF('208-PLA-Ft-78 Mapa Gestión'!U134='Tabla Valoración controles'!$D$5,'Tabla Valoración controles'!$F$5,IF(U134=FORMULAS!$A$10,0,'Tabla Valoración controles'!$F$6)))</f>
        <v>0</v>
      </c>
      <c r="W134" s="54"/>
      <c r="X134" s="56">
        <f>+IF(W134='Tabla Valoración controles'!$D$7,'Tabla Valoración controles'!$F$7,IF(U134=FORMULAS!$A$10,0,'Tabla Valoración controles'!$F$8))</f>
        <v>0</v>
      </c>
      <c r="Y134" s="54"/>
      <c r="Z134" s="55">
        <f>+IF(Y134='Tabla Valoración controles'!$D$9,'Tabla Valoración controles'!$F$9,IF(U134=FORMULAS!$A$10,0,'Tabla Valoración controles'!$F$10))</f>
        <v>0</v>
      </c>
      <c r="AA134" s="54"/>
      <c r="AB134" s="55">
        <f>+IF(AA134='Tabla Valoración controles'!$D$9,'Tabla Valoración controles'!$F$9,IF(W134=FORMULAS!$A$10,0,'Tabla Valoración controles'!$F$10))</f>
        <v>0</v>
      </c>
      <c r="AC134" s="54"/>
      <c r="AD134" s="55">
        <f>+IF(AC134='Tabla Valoración controles'!$D$13,'Tabla Valoración controles'!$F$13,'Tabla Valoración controles'!$F$14)</f>
        <v>0</v>
      </c>
      <c r="AE134" s="99">
        <f t="shared" si="52"/>
        <v>0</v>
      </c>
      <c r="AF134" s="99">
        <f t="shared" si="106"/>
        <v>0</v>
      </c>
      <c r="AG134" s="99">
        <f t="shared" si="71"/>
        <v>0.48</v>
      </c>
      <c r="AH134" s="54"/>
      <c r="AI134" s="50">
        <f>+IF(AH134=CONTROLES!$C$50,CONTROLES!$D$50,CONTROLES!$D$51)</f>
        <v>0</v>
      </c>
      <c r="AJ134" s="182"/>
      <c r="AK134" s="182">
        <f>+IF(AJ134=CONTROLES!$C$52,CONTROLES!$D$52,CONTROLES!$D$53)</f>
        <v>0</v>
      </c>
      <c r="AL134" s="182"/>
      <c r="AM134" s="182">
        <f>+IF(AL134=CONTROLES!$C$54,CONTROLES!$D$54,CONTROLES!$D$55)</f>
        <v>0</v>
      </c>
      <c r="AN134" s="183" t="str">
        <f t="shared" si="54"/>
        <v>Tipo Control</v>
      </c>
      <c r="AO134" s="183" t="str">
        <f>+IF(AN134=CONTROLES!$F$54,CONTROLES!$G$54,CONTROLES!$G$55)</f>
        <v>Detectar</v>
      </c>
      <c r="AP134" s="182">
        <f>+IF(AO134=CONTROLES!$C$56,CONTROLES!$D$56,IF(AO134=CONTROLES!$C$57,CONTROLES!$D$57,CONTROLES!$D$58))</f>
        <v>10</v>
      </c>
      <c r="AQ134" s="182"/>
      <c r="AR134" s="182">
        <f>+IF(AQ134=CONTROLES!$C$59,CONTROLES!$D$59,CONTROLES!$D$60)</f>
        <v>0</v>
      </c>
      <c r="AS134" s="182"/>
      <c r="AT134" s="182">
        <f>+IF(AS134=CONTROLES!$C$61,CONTROLES!$D$61,CONTROLES!$D$62)</f>
        <v>0</v>
      </c>
      <c r="AU134" s="182"/>
      <c r="AV134" s="50">
        <f>+IF(AU134=CONTROLES!$C$63,CONTROLES!$D$63,IF(AU134=CONTROLES!$C$64,CONTROLES!$D$64,CONTROLES!$D$65))</f>
        <v>0</v>
      </c>
      <c r="AW134" s="50">
        <f t="shared" si="53"/>
        <v>10</v>
      </c>
      <c r="AX134" s="50" t="str">
        <f t="shared" si="55"/>
        <v>Débil</v>
      </c>
      <c r="AY134" s="254"/>
      <c r="AZ134" s="254"/>
      <c r="BA134" s="254"/>
      <c r="BB134" s="254"/>
      <c r="BC134" s="255"/>
      <c r="BD134" s="257"/>
      <c r="BE134" s="246"/>
      <c r="BF134" s="137"/>
      <c r="BG134" s="137"/>
      <c r="BH134" s="189"/>
      <c r="BI134" s="137"/>
      <c r="BJ134" s="137"/>
      <c r="BK134" s="137"/>
      <c r="BL134" s="137"/>
      <c r="BM134" s="190" t="s">
        <v>234</v>
      </c>
      <c r="BN134" s="243"/>
      <c r="BO134" s="141"/>
      <c r="BP134" s="132"/>
      <c r="BQ134" s="132"/>
      <c r="BR134" s="132"/>
      <c r="BS134" s="132"/>
      <c r="BT134" s="132"/>
      <c r="BU134" s="132"/>
      <c r="BV134" s="132"/>
      <c r="BW134" s="132"/>
      <c r="BX134" s="141"/>
      <c r="BY134" s="132"/>
      <c r="BZ134" s="132"/>
      <c r="CA134" s="132"/>
      <c r="CB134" s="132"/>
      <c r="CC134" s="132"/>
      <c r="CD134" s="132"/>
      <c r="CE134" s="132"/>
      <c r="CF134" s="132"/>
      <c r="CG134" s="141"/>
      <c r="CH134" s="132"/>
      <c r="CI134" s="132"/>
      <c r="CJ134" s="132"/>
      <c r="CK134" s="132"/>
      <c r="CL134" s="132"/>
      <c r="CM134" s="132"/>
      <c r="CN134" s="132"/>
      <c r="CO134" s="132"/>
      <c r="CP134" s="141"/>
      <c r="CQ134" s="132"/>
      <c r="CR134" s="132"/>
      <c r="CS134" s="132"/>
      <c r="CT134" s="132"/>
      <c r="CU134" s="132"/>
      <c r="CV134" s="132"/>
      <c r="CW134" s="132"/>
      <c r="CX134" s="132"/>
      <c r="CY134" s="141"/>
      <c r="CZ134" s="132"/>
      <c r="DA134" s="132"/>
      <c r="DB134" s="132"/>
      <c r="DC134" s="132"/>
      <c r="DD134" s="132"/>
      <c r="DE134" s="132"/>
      <c r="DF134" s="132"/>
      <c r="DG134" s="132"/>
      <c r="DH134" s="141"/>
      <c r="DI134" s="132"/>
      <c r="DJ134" s="132"/>
      <c r="DK134" s="132"/>
      <c r="DL134" s="132"/>
      <c r="DM134" s="132"/>
      <c r="DN134" s="132"/>
      <c r="DO134" s="132"/>
      <c r="DP134" s="132"/>
      <c r="DQ134" s="141"/>
      <c r="DR134" s="132"/>
      <c r="DS134" s="132"/>
      <c r="DT134" s="132"/>
      <c r="DU134" s="132"/>
      <c r="DV134" s="132"/>
      <c r="DW134" s="132"/>
      <c r="DX134" s="132"/>
      <c r="DY134" s="132"/>
      <c r="DZ134" s="141"/>
      <c r="EA134" s="132"/>
      <c r="EB134" s="132"/>
      <c r="EC134" s="132"/>
      <c r="ED134" s="132"/>
      <c r="EE134" s="132"/>
      <c r="EF134" s="132"/>
      <c r="EG134" s="132"/>
      <c r="EH134" s="132"/>
      <c r="EI134" s="141"/>
      <c r="EJ134" s="132"/>
      <c r="EK134" s="132"/>
      <c r="EL134" s="132"/>
      <c r="EM134" s="132"/>
      <c r="EN134" s="132"/>
      <c r="EO134" s="132"/>
      <c r="EP134" s="132"/>
      <c r="EQ134" s="132"/>
      <c r="ER134" s="141"/>
      <c r="ES134" s="132"/>
      <c r="ET134" s="132"/>
      <c r="EU134" s="132"/>
      <c r="EV134" s="132"/>
      <c r="EW134" s="132"/>
      <c r="EX134" s="132"/>
      <c r="EY134" s="132"/>
      <c r="EZ134" s="132"/>
      <c r="FA134" s="141"/>
      <c r="FB134" s="132"/>
      <c r="FC134" s="132"/>
      <c r="FD134" s="132"/>
      <c r="FE134" s="132"/>
      <c r="FF134" s="132"/>
      <c r="FG134" s="132"/>
      <c r="FH134" s="132"/>
      <c r="FI134" s="132"/>
      <c r="FJ134" s="141"/>
      <c r="FK134" s="132"/>
      <c r="FL134" s="132"/>
      <c r="FM134" s="132"/>
      <c r="FN134" s="132"/>
      <c r="FO134" s="132"/>
      <c r="FP134" s="132"/>
      <c r="FQ134" s="132"/>
      <c r="FR134" s="132"/>
      <c r="FS134" s="132"/>
      <c r="FT134" s="141"/>
      <c r="FU134" s="134"/>
      <c r="FV134" s="134"/>
      <c r="FW134" s="134"/>
      <c r="FX134" s="135"/>
      <c r="FY134" s="134"/>
      <c r="FZ134" s="132"/>
      <c r="GA134" s="132"/>
      <c r="GB134" s="134"/>
      <c r="GC134" s="134"/>
      <c r="GD134" s="134"/>
      <c r="GE134" s="134"/>
      <c r="GF134" s="134"/>
      <c r="GG134" s="141"/>
      <c r="GH134" s="134"/>
      <c r="GI134" s="134"/>
      <c r="GJ134" s="134"/>
      <c r="GK134" s="135"/>
      <c r="GL134" s="134"/>
      <c r="GM134" s="132"/>
      <c r="GN134" s="132"/>
      <c r="GO134" s="134"/>
      <c r="GP134" s="134"/>
      <c r="GQ134" s="134"/>
      <c r="GR134" s="134"/>
      <c r="GS134" s="134"/>
      <c r="GT134" s="141"/>
      <c r="GU134" s="134"/>
      <c r="GV134" s="134"/>
      <c r="GW134" s="134"/>
      <c r="GX134" s="135"/>
      <c r="GY134" s="134"/>
      <c r="GZ134" s="132"/>
      <c r="HA134" s="132"/>
      <c r="HB134" s="134"/>
      <c r="HC134" s="134"/>
      <c r="HD134" s="134"/>
      <c r="HE134" s="134"/>
    </row>
    <row r="135" spans="1:213" ht="57" x14ac:dyDescent="0.2">
      <c r="A135" s="275"/>
      <c r="B135" s="278"/>
      <c r="C135" s="281"/>
      <c r="D135" s="281"/>
      <c r="E135" s="278"/>
      <c r="F135" s="291"/>
      <c r="G135" s="291"/>
      <c r="H135" s="349"/>
      <c r="I135" s="278"/>
      <c r="J135" s="282"/>
      <c r="K135" s="260"/>
      <c r="L135" s="263"/>
      <c r="M135" s="266"/>
      <c r="N135" s="260"/>
      <c r="O135" s="269"/>
      <c r="P135" s="269"/>
      <c r="Q135" s="272"/>
      <c r="R135" s="173"/>
      <c r="S135" s="174"/>
      <c r="T135" s="203">
        <f>VLOOKUP(U135,FORMULAS!$A$15:$B$18,2,0)</f>
        <v>0</v>
      </c>
      <c r="U135" s="54" t="s">
        <v>157</v>
      </c>
      <c r="V135" s="55">
        <f>+IF(U135='Tabla Valoración controles'!$D$4,'Tabla Valoración controles'!$F$4,IF('208-PLA-Ft-78 Mapa Gestión'!U135='Tabla Valoración controles'!$D$5,'Tabla Valoración controles'!$F$5,IF(U135=FORMULAS!$A$10,0,'Tabla Valoración controles'!$F$6)))</f>
        <v>0</v>
      </c>
      <c r="W135" s="54"/>
      <c r="X135" s="56">
        <f>+IF(W135='Tabla Valoración controles'!$D$7,'Tabla Valoración controles'!$F$7,IF(U135=FORMULAS!$A$10,0,'Tabla Valoración controles'!$F$8))</f>
        <v>0</v>
      </c>
      <c r="Y135" s="54"/>
      <c r="Z135" s="55">
        <f>+IF(Y135='Tabla Valoración controles'!$D$9,'Tabla Valoración controles'!$F$9,IF(U135=FORMULAS!$A$10,0,'Tabla Valoración controles'!$F$10))</f>
        <v>0</v>
      </c>
      <c r="AA135" s="54"/>
      <c r="AB135" s="55">
        <f>+IF(AA135='Tabla Valoración controles'!$D$9,'Tabla Valoración controles'!$F$9,IF(W135=FORMULAS!$A$10,0,'Tabla Valoración controles'!$F$10))</f>
        <v>0</v>
      </c>
      <c r="AC135" s="54"/>
      <c r="AD135" s="55">
        <f>+IF(AC135='Tabla Valoración controles'!$D$13,'Tabla Valoración controles'!$F$13,'Tabla Valoración controles'!$F$14)</f>
        <v>0</v>
      </c>
      <c r="AE135" s="99">
        <f t="shared" si="52"/>
        <v>0</v>
      </c>
      <c r="AF135" s="99">
        <f t="shared" si="106"/>
        <v>0</v>
      </c>
      <c r="AG135" s="99">
        <f t="shared" si="71"/>
        <v>0.48</v>
      </c>
      <c r="AH135" s="54"/>
      <c r="AI135" s="50">
        <f>+IF(AH135=CONTROLES!$C$50,CONTROLES!$D$50,CONTROLES!$D$51)</f>
        <v>0</v>
      </c>
      <c r="AJ135" s="182"/>
      <c r="AK135" s="182">
        <f>+IF(AJ135=CONTROLES!$C$52,CONTROLES!$D$52,CONTROLES!$D$53)</f>
        <v>0</v>
      </c>
      <c r="AL135" s="182"/>
      <c r="AM135" s="182">
        <f>+IF(AL135=CONTROLES!$C$54,CONTROLES!$D$54,CONTROLES!$D$55)</f>
        <v>0</v>
      </c>
      <c r="AN135" s="183" t="str">
        <f t="shared" si="54"/>
        <v>Tipo Control</v>
      </c>
      <c r="AO135" s="183" t="str">
        <f>+IF(AN135=CONTROLES!$F$54,CONTROLES!$G$54,CONTROLES!$G$55)</f>
        <v>Detectar</v>
      </c>
      <c r="AP135" s="182">
        <f>+IF(AO135=CONTROLES!$C$56,CONTROLES!$D$56,IF(AO135=CONTROLES!$C$57,CONTROLES!$D$57,CONTROLES!$D$58))</f>
        <v>10</v>
      </c>
      <c r="AQ135" s="182"/>
      <c r="AR135" s="182">
        <f>+IF(AQ135=CONTROLES!$C$59,CONTROLES!$D$59,CONTROLES!$D$60)</f>
        <v>0</v>
      </c>
      <c r="AS135" s="182"/>
      <c r="AT135" s="182">
        <f>+IF(AS135=CONTROLES!$C$61,CONTROLES!$D$61,CONTROLES!$D$62)</f>
        <v>0</v>
      </c>
      <c r="AU135" s="182"/>
      <c r="AV135" s="50">
        <f>+IF(AU135=CONTROLES!$C$63,CONTROLES!$D$63,IF(AU135=CONTROLES!$C$64,CONTROLES!$D$64,CONTROLES!$D$65))</f>
        <v>0</v>
      </c>
      <c r="AW135" s="50">
        <f t="shared" si="53"/>
        <v>10</v>
      </c>
      <c r="AX135" s="50" t="str">
        <f t="shared" si="55"/>
        <v>Débil</v>
      </c>
      <c r="AY135" s="254"/>
      <c r="AZ135" s="254"/>
      <c r="BA135" s="254"/>
      <c r="BB135" s="254"/>
      <c r="BC135" s="255"/>
      <c r="BD135" s="292"/>
      <c r="BE135" s="247"/>
      <c r="BF135" s="137"/>
      <c r="BG135" s="137"/>
      <c r="BH135" s="189"/>
      <c r="BI135" s="137"/>
      <c r="BJ135" s="137"/>
      <c r="BK135" s="137"/>
      <c r="BL135" s="137"/>
      <c r="BM135" s="190" t="s">
        <v>234</v>
      </c>
      <c r="BN135" s="243"/>
      <c r="BO135" s="141"/>
      <c r="BP135" s="132"/>
      <c r="BQ135" s="132"/>
      <c r="BR135" s="132"/>
      <c r="BS135" s="132"/>
      <c r="BT135" s="132"/>
      <c r="BU135" s="132"/>
      <c r="BV135" s="132"/>
      <c r="BW135" s="132"/>
      <c r="BX135" s="141"/>
      <c r="BY135" s="132"/>
      <c r="BZ135" s="132"/>
      <c r="CA135" s="132"/>
      <c r="CB135" s="132"/>
      <c r="CC135" s="132"/>
      <c r="CD135" s="132"/>
      <c r="CE135" s="132"/>
      <c r="CF135" s="132"/>
      <c r="CG135" s="141"/>
      <c r="CH135" s="132"/>
      <c r="CI135" s="132"/>
      <c r="CJ135" s="132"/>
      <c r="CK135" s="132"/>
      <c r="CL135" s="132"/>
      <c r="CM135" s="132"/>
      <c r="CN135" s="132"/>
      <c r="CO135" s="132"/>
      <c r="CP135" s="141"/>
      <c r="CQ135" s="132"/>
      <c r="CR135" s="132"/>
      <c r="CS135" s="132"/>
      <c r="CT135" s="132"/>
      <c r="CU135" s="132"/>
      <c r="CV135" s="132"/>
      <c r="CW135" s="132"/>
      <c r="CX135" s="132"/>
      <c r="CY135" s="141"/>
      <c r="CZ135" s="132"/>
      <c r="DA135" s="132"/>
      <c r="DB135" s="132"/>
      <c r="DC135" s="132"/>
      <c r="DD135" s="132"/>
      <c r="DE135" s="132"/>
      <c r="DF135" s="132"/>
      <c r="DG135" s="132"/>
      <c r="DH135" s="141"/>
      <c r="DI135" s="132"/>
      <c r="DJ135" s="132"/>
      <c r="DK135" s="132"/>
      <c r="DL135" s="132"/>
      <c r="DM135" s="132"/>
      <c r="DN135" s="132"/>
      <c r="DO135" s="132"/>
      <c r="DP135" s="132"/>
      <c r="DQ135" s="141"/>
      <c r="DR135" s="132"/>
      <c r="DS135" s="132"/>
      <c r="DT135" s="132"/>
      <c r="DU135" s="132"/>
      <c r="DV135" s="132"/>
      <c r="DW135" s="132"/>
      <c r="DX135" s="132"/>
      <c r="DY135" s="132"/>
      <c r="DZ135" s="141"/>
      <c r="EA135" s="132"/>
      <c r="EB135" s="132"/>
      <c r="EC135" s="132"/>
      <c r="ED135" s="132"/>
      <c r="EE135" s="132"/>
      <c r="EF135" s="132"/>
      <c r="EG135" s="132"/>
      <c r="EH135" s="132"/>
      <c r="EI135" s="141"/>
      <c r="EJ135" s="132"/>
      <c r="EK135" s="132"/>
      <c r="EL135" s="132"/>
      <c r="EM135" s="132"/>
      <c r="EN135" s="132"/>
      <c r="EO135" s="132"/>
      <c r="EP135" s="132"/>
      <c r="EQ135" s="132"/>
      <c r="ER135" s="141"/>
      <c r="ES135" s="132"/>
      <c r="ET135" s="132"/>
      <c r="EU135" s="132"/>
      <c r="EV135" s="132"/>
      <c r="EW135" s="132"/>
      <c r="EX135" s="132"/>
      <c r="EY135" s="132"/>
      <c r="EZ135" s="132"/>
      <c r="FA135" s="141"/>
      <c r="FB135" s="132"/>
      <c r="FC135" s="132"/>
      <c r="FD135" s="132"/>
      <c r="FE135" s="132"/>
      <c r="FF135" s="132"/>
      <c r="FG135" s="132"/>
      <c r="FH135" s="132"/>
      <c r="FI135" s="132"/>
      <c r="FJ135" s="141"/>
      <c r="FK135" s="132"/>
      <c r="FL135" s="132"/>
      <c r="FM135" s="132"/>
      <c r="FN135" s="132"/>
      <c r="FO135" s="132"/>
      <c r="FP135" s="132"/>
      <c r="FQ135" s="132"/>
      <c r="FR135" s="132"/>
      <c r="FS135" s="132"/>
      <c r="FT135" s="141"/>
      <c r="FU135" s="134"/>
      <c r="FV135" s="134"/>
      <c r="FW135" s="134"/>
      <c r="FX135" s="135"/>
      <c r="FY135" s="134"/>
      <c r="FZ135" s="132"/>
      <c r="GA135" s="132"/>
      <c r="GB135" s="134"/>
      <c r="GC135" s="134"/>
      <c r="GD135" s="134"/>
      <c r="GE135" s="134"/>
      <c r="GF135" s="134"/>
      <c r="GG135" s="141"/>
      <c r="GH135" s="134"/>
      <c r="GI135" s="134"/>
      <c r="GJ135" s="134"/>
      <c r="GK135" s="135"/>
      <c r="GL135" s="134"/>
      <c r="GM135" s="132"/>
      <c r="GN135" s="132"/>
      <c r="GO135" s="134"/>
      <c r="GP135" s="134"/>
      <c r="GQ135" s="134"/>
      <c r="GR135" s="134"/>
      <c r="GS135" s="134"/>
      <c r="GT135" s="141"/>
      <c r="GU135" s="134"/>
      <c r="GV135" s="134"/>
      <c r="GW135" s="134"/>
      <c r="GX135" s="135"/>
      <c r="GY135" s="134"/>
      <c r="GZ135" s="132"/>
      <c r="HA135" s="132"/>
      <c r="HB135" s="134"/>
      <c r="HC135" s="134"/>
      <c r="HD135" s="134"/>
      <c r="HE135" s="134"/>
    </row>
    <row r="136" spans="1:213" ht="185.25" x14ac:dyDescent="0.2">
      <c r="A136" s="273">
        <v>22</v>
      </c>
      <c r="B136" s="276" t="s">
        <v>175</v>
      </c>
      <c r="C136" s="279" t="str">
        <f>VLOOKUP(B136,FORMULAS!$A$30:$B$52,2,0)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36" s="279" t="str">
        <f>VLOOKUP(B136,FORMULAS!$A$30:$C$46,3,0)</f>
        <v xml:space="preserve">Subdirector Administrativo </v>
      </c>
      <c r="E136" s="276" t="s">
        <v>113</v>
      </c>
      <c r="F136" s="290" t="s">
        <v>430</v>
      </c>
      <c r="G136" s="290" t="s">
        <v>431</v>
      </c>
      <c r="H136" s="290" t="s">
        <v>744</v>
      </c>
      <c r="I136" s="276" t="s">
        <v>262</v>
      </c>
      <c r="J136" s="282">
        <v>1600</v>
      </c>
      <c r="K136" s="258" t="str">
        <f>+IF(L136=FORMULAS!$N$2,FORMULAS!$O$2,IF('208-PLA-Ft-78 Mapa Gestión'!L136:L141=FORMULAS!$N$3,FORMULAS!$O$3,IF('208-PLA-Ft-78 Mapa Gestión'!L136:L141=FORMULAS!$N$4,FORMULAS!$O$4,IF('208-PLA-Ft-78 Mapa Gestión'!L136:L141=FORMULAS!$N$5,FORMULAS!$O$5,IF('208-PLA-Ft-78 Mapa Gestión'!L136:L141=FORMULAS!$N$6,FORMULAS!$O$6)))))</f>
        <v>Alta</v>
      </c>
      <c r="L136" s="261">
        <f>+IF(J136&lt;=FORMULAS!$M$2,FORMULAS!$N$2,IF('208-PLA-Ft-78 Mapa Gestión'!J136&lt;=FORMULAS!$M$3,FORMULAS!$N$3,IF('208-PLA-Ft-78 Mapa Gestión'!J136&lt;=FORMULAS!$M$4,FORMULAS!$N$4,IF('208-PLA-Ft-78 Mapa Gestión'!J136&lt;=FORMULAS!$M$5,FORMULAS!$N$5,FORMULAS!$N$6))))</f>
        <v>0.8</v>
      </c>
      <c r="M136" s="264" t="s">
        <v>260</v>
      </c>
      <c r="N136" s="258" t="str">
        <f>+IF(M136=FORMULAS!$H$2,FORMULAS!$I$2,IF('208-PLA-Ft-78 Mapa Gestión'!M136:M141=FORMULAS!$H$3,FORMULAS!$I$3,IF('208-PLA-Ft-78 Mapa Gestión'!M136:M141=FORMULAS!$H$4,FORMULAS!$I$4,IF('208-PLA-Ft-78 Mapa Gestión'!M136:M141=FORMULAS!$H$5,FORMULAS!$I$5,IF('208-PLA-Ft-78 Mapa Gestión'!M136:M141=FORMULAS!$H$6,FORMULAS!$I$6,IF('208-PLA-Ft-78 Mapa Gestión'!M136:M141=FORMULAS!$H$7,FORMULAS!$I$7,IF('208-PLA-Ft-78 Mapa Gestión'!M136:M141=FORMULAS!$H$8,FORMULAS!$I$8,IF('208-PLA-Ft-78 Mapa Gestión'!M136:M141=FORMULAS!$H$9,FORMULAS!$I$9,IF('208-PLA-Ft-78 Mapa Gestión'!M136:M141=FORMULAS!$H$10,FORMULAS!$I$10,IF('208-PLA-Ft-78 Mapa Gestión'!M136:M141=FORMULAS!$H$11,FORMULAS!$I$11))))))))))</f>
        <v>Menor</v>
      </c>
      <c r="O136" s="267">
        <f>VLOOKUP(N136,FORMULAS!$I$1:$J$6,2,0)</f>
        <v>0.4</v>
      </c>
      <c r="P136" s="267" t="str">
        <f t="shared" ref="P136" si="107">CONCATENATE(N136,K136)</f>
        <v>MenorAlta</v>
      </c>
      <c r="Q136" s="270" t="str">
        <f>VLOOKUP(P136,FORMULAS!$K$17:$L$42,2,0)</f>
        <v>Moderado</v>
      </c>
      <c r="R136" s="176">
        <v>1</v>
      </c>
      <c r="S136" s="177" t="s">
        <v>507</v>
      </c>
      <c r="T136" s="203" t="str">
        <f>VLOOKUP(U136,FORMULAS!$A$15:$B$18,2,0)</f>
        <v>Probabilidad</v>
      </c>
      <c r="U136" s="54" t="s">
        <v>14</v>
      </c>
      <c r="V136" s="55">
        <f>+IF(U136='Tabla Valoración controles'!$D$4,'Tabla Valoración controles'!$F$4,IF('208-PLA-Ft-78 Mapa Gestión'!U136='Tabla Valoración controles'!$D$5,'Tabla Valoración controles'!$F$5,IF(U136=FORMULAS!$A$10,0,'Tabla Valoración controles'!$F$6)))</f>
        <v>0.15</v>
      </c>
      <c r="W136" s="54" t="s">
        <v>8</v>
      </c>
      <c r="X136" s="56">
        <f>+IF(W136='Tabla Valoración controles'!$D$7,'Tabla Valoración controles'!$F$7,IF(U136=FORMULAS!$A$10,0,'Tabla Valoración controles'!$F$8))</f>
        <v>0.15</v>
      </c>
      <c r="Y136" s="54" t="s">
        <v>18</v>
      </c>
      <c r="Z136" s="55">
        <f>+IF(Y136='Tabla Valoración controles'!$D$9,'Tabla Valoración controles'!$F$9,IF(U136=FORMULAS!$A$10,0,'Tabla Valoración controles'!$F$10))</f>
        <v>0</v>
      </c>
      <c r="AA136" s="54" t="s">
        <v>21</v>
      </c>
      <c r="AB136" s="55">
        <f>+IF(AA136='Tabla Valoración controles'!$D$9,'Tabla Valoración controles'!$F$9,IF(W136=FORMULAS!$A$10,0,'Tabla Valoración controles'!$F$10))</f>
        <v>0</v>
      </c>
      <c r="AC136" s="54" t="s">
        <v>100</v>
      </c>
      <c r="AD136" s="55">
        <f>+IF(AC136='Tabla Valoración controles'!$D$13,'Tabla Valoración controles'!$F$13,'Tabla Valoración controles'!$F$14)</f>
        <v>0</v>
      </c>
      <c r="AE136" s="99">
        <f t="shared" si="52"/>
        <v>0.3</v>
      </c>
      <c r="AF136" s="99">
        <f>+IF(T136=FORMULAS!$A$8,'208-PLA-Ft-78 Mapa Gestión'!AE136*'208-PLA-Ft-78 Mapa Gestión'!L136:L141,'208-PLA-Ft-78 Mapa Gestión'!AE136*'208-PLA-Ft-78 Mapa Gestión'!O136:O141)</f>
        <v>0.24</v>
      </c>
      <c r="AG136" s="99">
        <f>+IF(T136=FORMULAS!$A$8,'208-PLA-Ft-78 Mapa Gestión'!L136:L141-'208-PLA-Ft-78 Mapa Gestión'!AF136,0)</f>
        <v>0.56000000000000005</v>
      </c>
      <c r="AH136" s="54" t="s">
        <v>349</v>
      </c>
      <c r="AI136" s="50">
        <f>+IF(AH136=CONTROLES!$C$50,CONTROLES!$D$50,CONTROLES!$D$51)</f>
        <v>15</v>
      </c>
      <c r="AJ136" s="182" t="s">
        <v>355</v>
      </c>
      <c r="AK136" s="182">
        <f>+IF(AJ136=CONTROLES!$C$52,CONTROLES!$D$52,CONTROLES!$D$53)</f>
        <v>15</v>
      </c>
      <c r="AL136" s="182" t="s">
        <v>358</v>
      </c>
      <c r="AM136" s="182">
        <f>+IF(AL136=CONTROLES!$C$54,CONTROLES!$D$54,CONTROLES!$D$55)</f>
        <v>15</v>
      </c>
      <c r="AN136" s="183" t="str">
        <f t="shared" si="54"/>
        <v>Detectivo</v>
      </c>
      <c r="AO136" s="183" t="str">
        <f>+IF(AN136=CONTROLES!$F$54,CONTROLES!$G$54,CONTROLES!$G$55)</f>
        <v>Detectar</v>
      </c>
      <c r="AP136" s="182">
        <f>+IF(AO136=CONTROLES!$C$56,CONTROLES!$D$56,IF(AO136=CONTROLES!$C$57,CONTROLES!$D$57,CONTROLES!$D$58))</f>
        <v>10</v>
      </c>
      <c r="AQ136" s="182" t="s">
        <v>365</v>
      </c>
      <c r="AR136" s="182">
        <f>+IF(AQ136=CONTROLES!$C$59,CONTROLES!$D$59,CONTROLES!$D$60)</f>
        <v>15</v>
      </c>
      <c r="AS136" s="182" t="s">
        <v>368</v>
      </c>
      <c r="AT136" s="182">
        <f>+IF(AS136=CONTROLES!$C$61,CONTROLES!$D$61,CONTROLES!$D$62)</f>
        <v>15</v>
      </c>
      <c r="AU136" s="182" t="s">
        <v>371</v>
      </c>
      <c r="AV136" s="50">
        <f>+IF(AU136=CONTROLES!$C$63,CONTROLES!$D$63,IF(AU136=CONTROLES!$C$64,CONTROLES!$D$64,CONTROLES!$D$65))</f>
        <v>10</v>
      </c>
      <c r="AW136" s="50">
        <f t="shared" si="53"/>
        <v>95</v>
      </c>
      <c r="AX136" s="50" t="str">
        <f t="shared" si="55"/>
        <v>Moderado</v>
      </c>
      <c r="AY136" s="253">
        <f>+AG141</f>
        <v>0.39200000000000002</v>
      </c>
      <c r="AZ136" s="253" t="str">
        <f>+IF(AY136&lt;=FORMULAS!$N$2,FORMULAS!$O$2,IF(AY136&lt;=FORMULAS!$N$3,FORMULAS!$O$3,IF(AY136&lt;=FORMULAS!$N$4,FORMULAS!$O$4,IF(AY136&lt;=FORMULAS!$N$5,FORMULAS!$O$5,FORMULAS!O132))))</f>
        <v>Baja</v>
      </c>
      <c r="BA136" s="253" t="str">
        <f>+IF(T136=FORMULAS!$A$9,AG141,'208-PLA-Ft-78 Mapa Gestión'!N136:N141)</f>
        <v>Menor</v>
      </c>
      <c r="BB136" s="253">
        <f>+IF(T136=FORMULAS!B135,'208-PLA-Ft-78 Mapa Gestión'!AG141,'208-PLA-Ft-78 Mapa Gestión'!O136:O141)</f>
        <v>0.4</v>
      </c>
      <c r="BC136" s="255" t="str">
        <f t="shared" ref="BC136" si="108">CONCATENATE(BA136,AZ136)</f>
        <v>MenorBaja</v>
      </c>
      <c r="BD136" s="256" t="str">
        <f>VLOOKUP(BC136,FORMULAS!$K$17:$L$42,2,0)</f>
        <v>Moderado</v>
      </c>
      <c r="BE136" s="245" t="s">
        <v>163</v>
      </c>
      <c r="BF136" s="137" t="s">
        <v>576</v>
      </c>
      <c r="BG136" s="137" t="s">
        <v>572</v>
      </c>
      <c r="BH136" s="189" t="s">
        <v>326</v>
      </c>
      <c r="BI136" s="192">
        <v>44927</v>
      </c>
      <c r="BJ136" s="192">
        <v>45291</v>
      </c>
      <c r="BK136" s="137" t="s">
        <v>665</v>
      </c>
      <c r="BL136" s="137" t="s">
        <v>666</v>
      </c>
      <c r="BM136" s="190" t="s">
        <v>236</v>
      </c>
      <c r="BN136" s="243"/>
      <c r="BO136" s="141"/>
      <c r="BP136" s="137"/>
      <c r="BQ136" s="137"/>
      <c r="BR136" s="137"/>
      <c r="BS136" s="131"/>
      <c r="BT136" s="131"/>
      <c r="BU136" s="131"/>
      <c r="BV136" s="131"/>
      <c r="BW136" s="131"/>
      <c r="BX136" s="141"/>
      <c r="BY136" s="137"/>
      <c r="BZ136" s="137"/>
      <c r="CA136" s="137"/>
      <c r="CB136" s="131"/>
      <c r="CC136" s="131"/>
      <c r="CD136" s="131"/>
      <c r="CE136" s="131"/>
      <c r="CF136" s="131"/>
      <c r="CG136" s="141"/>
      <c r="CH136" s="137"/>
      <c r="CI136" s="137"/>
      <c r="CJ136" s="137"/>
      <c r="CK136" s="131"/>
      <c r="CL136" s="131"/>
      <c r="CM136" s="131"/>
      <c r="CN136" s="131"/>
      <c r="CO136" s="131"/>
      <c r="CP136" s="141"/>
      <c r="CQ136" s="137"/>
      <c r="CR136" s="137"/>
      <c r="CS136" s="137"/>
      <c r="CT136" s="131"/>
      <c r="CU136" s="131"/>
      <c r="CV136" s="131"/>
      <c r="CW136" s="131"/>
      <c r="CX136" s="131"/>
      <c r="CY136" s="141"/>
      <c r="CZ136" s="137"/>
      <c r="DA136" s="137"/>
      <c r="DB136" s="137"/>
      <c r="DC136" s="131"/>
      <c r="DD136" s="131"/>
      <c r="DE136" s="131"/>
      <c r="DF136" s="131"/>
      <c r="DG136" s="131"/>
      <c r="DH136" s="141"/>
      <c r="DI136" s="137"/>
      <c r="DJ136" s="137"/>
      <c r="DK136" s="137"/>
      <c r="DL136" s="131"/>
      <c r="DM136" s="131"/>
      <c r="DN136" s="131"/>
      <c r="DO136" s="131"/>
      <c r="DP136" s="131"/>
      <c r="DQ136" s="141"/>
      <c r="DR136" s="137"/>
      <c r="DS136" s="137"/>
      <c r="DT136" s="137"/>
      <c r="DU136" s="131"/>
      <c r="DV136" s="131"/>
      <c r="DW136" s="131"/>
      <c r="DX136" s="131"/>
      <c r="DY136" s="131"/>
      <c r="DZ136" s="141"/>
      <c r="EA136" s="137"/>
      <c r="EB136" s="137"/>
      <c r="EC136" s="137"/>
      <c r="ED136" s="131"/>
      <c r="EE136" s="131"/>
      <c r="EF136" s="131"/>
      <c r="EG136" s="131"/>
      <c r="EH136" s="131"/>
      <c r="EI136" s="141"/>
      <c r="EJ136" s="137"/>
      <c r="EK136" s="137"/>
      <c r="EL136" s="137"/>
      <c r="EM136" s="131"/>
      <c r="EN136" s="131"/>
      <c r="EO136" s="131"/>
      <c r="EP136" s="131"/>
      <c r="EQ136" s="131"/>
      <c r="ER136" s="141"/>
      <c r="ES136" s="137"/>
      <c r="ET136" s="137"/>
      <c r="EU136" s="137"/>
      <c r="EV136" s="131"/>
      <c r="EW136" s="131"/>
      <c r="EX136" s="131"/>
      <c r="EY136" s="131"/>
      <c r="EZ136" s="131"/>
      <c r="FA136" s="141"/>
      <c r="FB136" s="137"/>
      <c r="FC136" s="137"/>
      <c r="FD136" s="137"/>
      <c r="FE136" s="131"/>
      <c r="FF136" s="131"/>
      <c r="FG136" s="131"/>
      <c r="FH136" s="131"/>
      <c r="FI136" s="131"/>
      <c r="FJ136" s="141"/>
      <c r="FK136" s="137"/>
      <c r="FL136" s="137"/>
      <c r="FM136" s="137"/>
      <c r="FN136" s="131"/>
      <c r="FO136" s="131"/>
      <c r="FP136" s="131"/>
      <c r="FQ136" s="131"/>
      <c r="FR136" s="131"/>
      <c r="FS136" s="131"/>
      <c r="FT136" s="141"/>
      <c r="FU136" s="134"/>
      <c r="FV136" s="134"/>
      <c r="FW136" s="134"/>
      <c r="FX136" s="135"/>
      <c r="FY136" s="134"/>
      <c r="FZ136" s="131"/>
      <c r="GA136" s="131"/>
      <c r="GB136" s="134"/>
      <c r="GC136" s="134"/>
      <c r="GD136" s="134"/>
      <c r="GE136" s="134"/>
      <c r="GF136" s="134"/>
      <c r="GG136" s="141"/>
      <c r="GH136" s="134"/>
      <c r="GI136" s="134"/>
      <c r="GJ136" s="134"/>
      <c r="GK136" s="135"/>
      <c r="GL136" s="134"/>
      <c r="GM136" s="131"/>
      <c r="GN136" s="131"/>
      <c r="GO136" s="134"/>
      <c r="GP136" s="134"/>
      <c r="GQ136" s="134"/>
      <c r="GR136" s="134"/>
      <c r="GS136" s="134"/>
      <c r="GT136" s="141"/>
      <c r="GU136" s="134"/>
      <c r="GV136" s="134"/>
      <c r="GW136" s="134"/>
      <c r="GX136" s="135"/>
      <c r="GY136" s="134"/>
      <c r="GZ136" s="131"/>
      <c r="HA136" s="131"/>
      <c r="HB136" s="134"/>
      <c r="HC136" s="134"/>
      <c r="HD136" s="134"/>
      <c r="HE136" s="134"/>
    </row>
    <row r="137" spans="1:213" ht="185.25" x14ac:dyDescent="0.2">
      <c r="A137" s="274"/>
      <c r="B137" s="277"/>
      <c r="C137" s="280"/>
      <c r="D137" s="280"/>
      <c r="E137" s="277"/>
      <c r="F137" s="290"/>
      <c r="G137" s="290"/>
      <c r="H137" s="290"/>
      <c r="I137" s="277"/>
      <c r="J137" s="282"/>
      <c r="K137" s="259"/>
      <c r="L137" s="262"/>
      <c r="M137" s="265"/>
      <c r="N137" s="259"/>
      <c r="O137" s="268"/>
      <c r="P137" s="268"/>
      <c r="Q137" s="271"/>
      <c r="R137" s="176">
        <v>2</v>
      </c>
      <c r="S137" s="177" t="s">
        <v>508</v>
      </c>
      <c r="T137" s="203" t="str">
        <f>VLOOKUP(U137,FORMULAS!$A$15:$B$18,2,0)</f>
        <v>Probabilidad</v>
      </c>
      <c r="U137" s="54" t="s">
        <v>14</v>
      </c>
      <c r="V137" s="55">
        <f>+IF(U137='Tabla Valoración controles'!$D$4,'Tabla Valoración controles'!$F$4,IF('208-PLA-Ft-78 Mapa Gestión'!U137='Tabla Valoración controles'!$D$5,'Tabla Valoración controles'!$F$5,IF(U137=FORMULAS!$A$10,0,'Tabla Valoración controles'!$F$6)))</f>
        <v>0.15</v>
      </c>
      <c r="W137" s="54" t="s">
        <v>8</v>
      </c>
      <c r="X137" s="56">
        <f>+IF(W137='Tabla Valoración controles'!$D$7,'Tabla Valoración controles'!$F$7,IF(U137=FORMULAS!$A$10,0,'Tabla Valoración controles'!$F$8))</f>
        <v>0.15</v>
      </c>
      <c r="Y137" s="54" t="s">
        <v>18</v>
      </c>
      <c r="Z137" s="55">
        <f>+IF(Y137='Tabla Valoración controles'!$D$9,'Tabla Valoración controles'!$F$9,IF(U137=FORMULAS!$A$10,0,'Tabla Valoración controles'!$F$10))</f>
        <v>0</v>
      </c>
      <c r="AA137" s="54" t="s">
        <v>21</v>
      </c>
      <c r="AB137" s="55">
        <f>+IF(AA137='Tabla Valoración controles'!$D$9,'Tabla Valoración controles'!$F$9,IF(W137=FORMULAS!$A$10,0,'Tabla Valoración controles'!$F$10))</f>
        <v>0</v>
      </c>
      <c r="AC137" s="54" t="s">
        <v>100</v>
      </c>
      <c r="AD137" s="55">
        <f>+IF(AC137='Tabla Valoración controles'!$D$13,'Tabla Valoración controles'!$F$13,'Tabla Valoración controles'!$F$14)</f>
        <v>0</v>
      </c>
      <c r="AE137" s="99">
        <f t="shared" si="52"/>
        <v>0.3</v>
      </c>
      <c r="AF137" s="99">
        <f t="shared" ref="AF137" si="109">+AE137*AG136</f>
        <v>0.16800000000000001</v>
      </c>
      <c r="AG137" s="99">
        <f t="shared" ref="AG137" si="110">+AG136-AF137</f>
        <v>0.39200000000000002</v>
      </c>
      <c r="AH137" s="54" t="s">
        <v>349</v>
      </c>
      <c r="AI137" s="50">
        <f>+IF(AH137=CONTROLES!$C$50,CONTROLES!$D$50,CONTROLES!$D$51)</f>
        <v>15</v>
      </c>
      <c r="AJ137" s="182" t="s">
        <v>355</v>
      </c>
      <c r="AK137" s="182">
        <f>+IF(AJ137=CONTROLES!$C$52,CONTROLES!$D$52,CONTROLES!$D$53)</f>
        <v>15</v>
      </c>
      <c r="AL137" s="182" t="s">
        <v>358</v>
      </c>
      <c r="AM137" s="182">
        <f>+IF(AL137=CONTROLES!$C$54,CONTROLES!$D$54,CONTROLES!$D$55)</f>
        <v>15</v>
      </c>
      <c r="AN137" s="183" t="str">
        <f>+U137</f>
        <v>Detectivo</v>
      </c>
      <c r="AO137" s="183" t="str">
        <f>+IF(AN137=CONTROLES!$F$54,CONTROLES!$G$54,CONTROLES!$G$55)</f>
        <v>Detectar</v>
      </c>
      <c r="AP137" s="182">
        <f>+IF(AO137=CONTROLES!$C$56,CONTROLES!$D$56,IF(AO137=CONTROLES!$C$57,CONTROLES!$D$57,CONTROLES!$D$58))</f>
        <v>10</v>
      </c>
      <c r="AQ137" s="182" t="s">
        <v>365</v>
      </c>
      <c r="AR137" s="182">
        <f>+IF(AQ137=CONTROLES!$C$59,CONTROLES!$D$59,CONTROLES!$D$60)</f>
        <v>15</v>
      </c>
      <c r="AS137" s="182" t="s">
        <v>368</v>
      </c>
      <c r="AT137" s="182">
        <f>+IF(AS137=CONTROLES!$C$61,CONTROLES!$D$61,CONTROLES!$D$62)</f>
        <v>15</v>
      </c>
      <c r="AU137" s="182" t="s">
        <v>371</v>
      </c>
      <c r="AV137" s="50">
        <f>+IF(AU137=CONTROLES!$C$63,CONTROLES!$D$63,IF(AU137=CONTROLES!$C$64,CONTROLES!$D$64,CONTROLES!$D$65))</f>
        <v>10</v>
      </c>
      <c r="AW137" s="50">
        <f t="shared" si="53"/>
        <v>95</v>
      </c>
      <c r="AX137" s="50" t="str">
        <f t="shared" si="55"/>
        <v>Moderado</v>
      </c>
      <c r="AY137" s="254"/>
      <c r="AZ137" s="254"/>
      <c r="BA137" s="254"/>
      <c r="BB137" s="254"/>
      <c r="BC137" s="255"/>
      <c r="BD137" s="257"/>
      <c r="BE137" s="246"/>
      <c r="BF137" s="134"/>
      <c r="BG137" s="134"/>
      <c r="BH137" s="189"/>
      <c r="BI137" s="134"/>
      <c r="BJ137" s="134"/>
      <c r="BK137" s="134"/>
      <c r="BL137" s="134"/>
      <c r="BM137" s="190" t="s">
        <v>234</v>
      </c>
      <c r="BN137" s="243"/>
      <c r="BO137" s="141"/>
      <c r="BP137" s="137"/>
      <c r="BQ137" s="137"/>
      <c r="BR137" s="131"/>
      <c r="BS137" s="131"/>
      <c r="BT137" s="131"/>
      <c r="BU137" s="131"/>
      <c r="BV137" s="131"/>
      <c r="BW137" s="131"/>
      <c r="BX137" s="141"/>
      <c r="BY137" s="137"/>
      <c r="BZ137" s="137"/>
      <c r="CA137" s="131"/>
      <c r="CB137" s="131"/>
      <c r="CC137" s="131"/>
      <c r="CD137" s="131"/>
      <c r="CE137" s="131"/>
      <c r="CF137" s="131"/>
      <c r="CG137" s="141"/>
      <c r="CH137" s="137"/>
      <c r="CI137" s="137"/>
      <c r="CJ137" s="131"/>
      <c r="CK137" s="131"/>
      <c r="CL137" s="131"/>
      <c r="CM137" s="131"/>
      <c r="CN137" s="131"/>
      <c r="CO137" s="131"/>
      <c r="CP137" s="141"/>
      <c r="CQ137" s="137"/>
      <c r="CR137" s="137"/>
      <c r="CS137" s="131"/>
      <c r="CT137" s="131"/>
      <c r="CU137" s="131"/>
      <c r="CV137" s="131"/>
      <c r="CW137" s="131"/>
      <c r="CX137" s="131"/>
      <c r="CY137" s="141"/>
      <c r="CZ137" s="137"/>
      <c r="DA137" s="137"/>
      <c r="DB137" s="131"/>
      <c r="DC137" s="131"/>
      <c r="DD137" s="131"/>
      <c r="DE137" s="131"/>
      <c r="DF137" s="131"/>
      <c r="DG137" s="131"/>
      <c r="DH137" s="141"/>
      <c r="DI137" s="137"/>
      <c r="DJ137" s="137"/>
      <c r="DK137" s="131"/>
      <c r="DL137" s="131"/>
      <c r="DM137" s="131"/>
      <c r="DN137" s="131"/>
      <c r="DO137" s="131"/>
      <c r="DP137" s="131"/>
      <c r="DQ137" s="141"/>
      <c r="DR137" s="137"/>
      <c r="DS137" s="137"/>
      <c r="DT137" s="131"/>
      <c r="DU137" s="131"/>
      <c r="DV137" s="131"/>
      <c r="DW137" s="131"/>
      <c r="DX137" s="131"/>
      <c r="DY137" s="131"/>
      <c r="DZ137" s="141"/>
      <c r="EA137" s="137"/>
      <c r="EB137" s="137"/>
      <c r="EC137" s="131"/>
      <c r="ED137" s="131"/>
      <c r="EE137" s="131"/>
      <c r="EF137" s="131"/>
      <c r="EG137" s="131"/>
      <c r="EH137" s="131"/>
      <c r="EI137" s="141"/>
      <c r="EJ137" s="137"/>
      <c r="EK137" s="137"/>
      <c r="EL137" s="131"/>
      <c r="EM137" s="131"/>
      <c r="EN137" s="131"/>
      <c r="EO137" s="131"/>
      <c r="EP137" s="131"/>
      <c r="EQ137" s="131"/>
      <c r="ER137" s="141"/>
      <c r="ES137" s="137"/>
      <c r="ET137" s="137"/>
      <c r="EU137" s="131"/>
      <c r="EV137" s="131"/>
      <c r="EW137" s="131"/>
      <c r="EX137" s="131"/>
      <c r="EY137" s="131"/>
      <c r="EZ137" s="131"/>
      <c r="FA137" s="141"/>
      <c r="FB137" s="137"/>
      <c r="FC137" s="137"/>
      <c r="FD137" s="131"/>
      <c r="FE137" s="131"/>
      <c r="FF137" s="131"/>
      <c r="FG137" s="131"/>
      <c r="FH137" s="131"/>
      <c r="FI137" s="131"/>
      <c r="FJ137" s="141"/>
      <c r="FK137" s="137"/>
      <c r="FL137" s="137"/>
      <c r="FM137" s="131"/>
      <c r="FN137" s="131"/>
      <c r="FO137" s="131"/>
      <c r="FP137" s="131"/>
      <c r="FQ137" s="131"/>
      <c r="FR137" s="131"/>
      <c r="FS137" s="131"/>
      <c r="FT137" s="141"/>
      <c r="FU137" s="134"/>
      <c r="FV137" s="134"/>
      <c r="FW137" s="134"/>
      <c r="FX137" s="135"/>
      <c r="FY137" s="134"/>
      <c r="FZ137" s="131"/>
      <c r="GA137" s="131"/>
      <c r="GB137" s="134"/>
      <c r="GC137" s="134"/>
      <c r="GD137" s="134"/>
      <c r="GE137" s="134"/>
      <c r="GF137" s="134"/>
      <c r="GG137" s="141"/>
      <c r="GH137" s="134"/>
      <c r="GI137" s="134"/>
      <c r="GJ137" s="134"/>
      <c r="GK137" s="135"/>
      <c r="GL137" s="134"/>
      <c r="GM137" s="131"/>
      <c r="GN137" s="131"/>
      <c r="GO137" s="134"/>
      <c r="GP137" s="134"/>
      <c r="GQ137" s="134"/>
      <c r="GR137" s="134"/>
      <c r="GS137" s="134"/>
      <c r="GT137" s="141"/>
      <c r="GU137" s="134"/>
      <c r="GV137" s="134"/>
      <c r="GW137" s="134"/>
      <c r="GX137" s="135"/>
      <c r="GY137" s="134"/>
      <c r="GZ137" s="131"/>
      <c r="HA137" s="131"/>
      <c r="HB137" s="134"/>
      <c r="HC137" s="134"/>
      <c r="HD137" s="134"/>
      <c r="HE137" s="134"/>
    </row>
    <row r="138" spans="1:213" ht="57" x14ac:dyDescent="0.2">
      <c r="A138" s="274"/>
      <c r="B138" s="277"/>
      <c r="C138" s="280"/>
      <c r="D138" s="280"/>
      <c r="E138" s="277"/>
      <c r="F138" s="290"/>
      <c r="G138" s="290"/>
      <c r="H138" s="290"/>
      <c r="I138" s="277"/>
      <c r="J138" s="282"/>
      <c r="K138" s="259"/>
      <c r="L138" s="262"/>
      <c r="M138" s="265"/>
      <c r="N138" s="259"/>
      <c r="O138" s="268"/>
      <c r="P138" s="268"/>
      <c r="Q138" s="271"/>
      <c r="R138" s="173"/>
      <c r="S138" s="174"/>
      <c r="T138" s="203">
        <f>VLOOKUP(U138,FORMULAS!$A$15:$B$18,2,0)</f>
        <v>0</v>
      </c>
      <c r="U138" s="54" t="s">
        <v>157</v>
      </c>
      <c r="V138" s="55">
        <f>+IF(U138='Tabla Valoración controles'!$D$4,'Tabla Valoración controles'!$F$4,IF('208-PLA-Ft-78 Mapa Gestión'!U138='Tabla Valoración controles'!$D$5,'Tabla Valoración controles'!$F$5,IF(U138=FORMULAS!$A$10,0,'Tabla Valoración controles'!$F$6)))</f>
        <v>0</v>
      </c>
      <c r="W138" s="54"/>
      <c r="X138" s="56">
        <f>+IF(W138='Tabla Valoración controles'!$D$7,'Tabla Valoración controles'!$F$7,IF(U138=FORMULAS!$A$10,0,'Tabla Valoración controles'!$F$8))</f>
        <v>0</v>
      </c>
      <c r="Y138" s="54"/>
      <c r="Z138" s="55">
        <f>+IF(Y138='Tabla Valoración controles'!$D$9,'Tabla Valoración controles'!$F$9,IF(U138=FORMULAS!$A$10,0,'Tabla Valoración controles'!$F$10))</f>
        <v>0</v>
      </c>
      <c r="AA138" s="54"/>
      <c r="AB138" s="55">
        <f>+IF(AA138='Tabla Valoración controles'!$D$9,'Tabla Valoración controles'!$F$9,IF(W138=FORMULAS!$A$10,0,'Tabla Valoración controles'!$F$10))</f>
        <v>0</v>
      </c>
      <c r="AC138" s="54"/>
      <c r="AD138" s="55">
        <f>+IF(AC138='Tabla Valoración controles'!$D$13,'Tabla Valoración controles'!$F$13,'Tabla Valoración controles'!$F$14)</f>
        <v>0</v>
      </c>
      <c r="AE138" s="99">
        <f t="shared" ref="AE138:AE201" si="111">+V138+X138+Z138</f>
        <v>0</v>
      </c>
      <c r="AF138" s="99">
        <f t="shared" ref="AF138:AF141" si="112">+AF137*AE138</f>
        <v>0</v>
      </c>
      <c r="AG138" s="99">
        <f t="shared" si="71"/>
        <v>0.39200000000000002</v>
      </c>
      <c r="AH138" s="54"/>
      <c r="AI138" s="50">
        <f>+IF(AH138=CONTROLES!$C$50,CONTROLES!$D$50,CONTROLES!$D$51)</f>
        <v>0</v>
      </c>
      <c r="AJ138" s="182"/>
      <c r="AK138" s="182">
        <f>+IF(AJ138=CONTROLES!$C$52,CONTROLES!$D$52,CONTROLES!$D$53)</f>
        <v>0</v>
      </c>
      <c r="AL138" s="182"/>
      <c r="AM138" s="182">
        <f>+IF(AL138=CONTROLES!$C$54,CONTROLES!$D$54,CONTROLES!$D$55)</f>
        <v>0</v>
      </c>
      <c r="AN138" s="183" t="str">
        <f t="shared" si="54"/>
        <v>Tipo Control</v>
      </c>
      <c r="AO138" s="183" t="str">
        <f>+IF(AN138=CONTROLES!$F$54,CONTROLES!$G$54,CONTROLES!$G$55)</f>
        <v>Detectar</v>
      </c>
      <c r="AP138" s="182">
        <f>+IF(AO138=CONTROLES!$C$56,CONTROLES!$D$56,IF(AO138=CONTROLES!$C$57,CONTROLES!$D$57,CONTROLES!$D$58))</f>
        <v>10</v>
      </c>
      <c r="AQ138" s="182"/>
      <c r="AR138" s="182">
        <f>+IF(AQ138=CONTROLES!$C$59,CONTROLES!$D$59,CONTROLES!$D$60)</f>
        <v>0</v>
      </c>
      <c r="AS138" s="182"/>
      <c r="AT138" s="182">
        <f>+IF(AS138=CONTROLES!$C$61,CONTROLES!$D$61,CONTROLES!$D$62)</f>
        <v>0</v>
      </c>
      <c r="AU138" s="182"/>
      <c r="AV138" s="50">
        <f>+IF(AU138=CONTROLES!$C$63,CONTROLES!$D$63,IF(AU138=CONTROLES!$C$64,CONTROLES!$D$64,CONTROLES!$D$65))</f>
        <v>0</v>
      </c>
      <c r="AW138" s="50">
        <f t="shared" ref="AW138:AW201" si="113">+AI138+AK138+AM138+AP138+AR138+AT138+AV138</f>
        <v>10</v>
      </c>
      <c r="AX138" s="50" t="str">
        <f t="shared" si="55"/>
        <v>Débil</v>
      </c>
      <c r="AY138" s="254"/>
      <c r="AZ138" s="254"/>
      <c r="BA138" s="254"/>
      <c r="BB138" s="254"/>
      <c r="BC138" s="255"/>
      <c r="BD138" s="257"/>
      <c r="BE138" s="246"/>
      <c r="BF138" s="134"/>
      <c r="BG138" s="134"/>
      <c r="BH138" s="189"/>
      <c r="BI138" s="134"/>
      <c r="BJ138" s="134"/>
      <c r="BK138" s="134"/>
      <c r="BL138" s="134"/>
      <c r="BM138" s="190" t="s">
        <v>234</v>
      </c>
      <c r="BN138" s="243"/>
      <c r="BO138" s="141"/>
      <c r="BP138" s="137"/>
      <c r="BQ138" s="137"/>
      <c r="BR138" s="137"/>
      <c r="BS138" s="137"/>
      <c r="BT138" s="137"/>
      <c r="BU138" s="137"/>
      <c r="BV138" s="137"/>
      <c r="BW138" s="137"/>
      <c r="BX138" s="141"/>
      <c r="BY138" s="137"/>
      <c r="BZ138" s="137"/>
      <c r="CA138" s="137"/>
      <c r="CB138" s="137"/>
      <c r="CC138" s="137"/>
      <c r="CD138" s="137"/>
      <c r="CE138" s="137"/>
      <c r="CF138" s="137"/>
      <c r="CG138" s="141"/>
      <c r="CH138" s="137"/>
      <c r="CI138" s="137"/>
      <c r="CJ138" s="137"/>
      <c r="CK138" s="137"/>
      <c r="CL138" s="137"/>
      <c r="CM138" s="137"/>
      <c r="CN138" s="137"/>
      <c r="CO138" s="137"/>
      <c r="CP138" s="141"/>
      <c r="CQ138" s="137"/>
      <c r="CR138" s="137"/>
      <c r="CS138" s="137"/>
      <c r="CT138" s="137"/>
      <c r="CU138" s="137"/>
      <c r="CV138" s="137"/>
      <c r="CW138" s="137"/>
      <c r="CX138" s="137"/>
      <c r="CY138" s="141"/>
      <c r="CZ138" s="137"/>
      <c r="DA138" s="137"/>
      <c r="DB138" s="137"/>
      <c r="DC138" s="137"/>
      <c r="DD138" s="137"/>
      <c r="DE138" s="137"/>
      <c r="DF138" s="137"/>
      <c r="DG138" s="137"/>
      <c r="DH138" s="141"/>
      <c r="DI138" s="137"/>
      <c r="DJ138" s="137"/>
      <c r="DK138" s="137"/>
      <c r="DL138" s="137"/>
      <c r="DM138" s="137"/>
      <c r="DN138" s="137"/>
      <c r="DO138" s="137"/>
      <c r="DP138" s="137"/>
      <c r="DQ138" s="141"/>
      <c r="DR138" s="137"/>
      <c r="DS138" s="137"/>
      <c r="DT138" s="137"/>
      <c r="DU138" s="137"/>
      <c r="DV138" s="137"/>
      <c r="DW138" s="137"/>
      <c r="DX138" s="137"/>
      <c r="DY138" s="137"/>
      <c r="DZ138" s="141"/>
      <c r="EA138" s="137"/>
      <c r="EB138" s="137"/>
      <c r="EC138" s="137"/>
      <c r="ED138" s="137"/>
      <c r="EE138" s="137"/>
      <c r="EF138" s="137"/>
      <c r="EG138" s="137"/>
      <c r="EH138" s="137"/>
      <c r="EI138" s="141"/>
      <c r="EJ138" s="137"/>
      <c r="EK138" s="137"/>
      <c r="EL138" s="137"/>
      <c r="EM138" s="137"/>
      <c r="EN138" s="137"/>
      <c r="EO138" s="137"/>
      <c r="EP138" s="137"/>
      <c r="EQ138" s="137"/>
      <c r="ER138" s="141"/>
      <c r="ES138" s="137"/>
      <c r="ET138" s="137"/>
      <c r="EU138" s="137"/>
      <c r="EV138" s="137"/>
      <c r="EW138" s="137"/>
      <c r="EX138" s="137"/>
      <c r="EY138" s="137"/>
      <c r="EZ138" s="137"/>
      <c r="FA138" s="141"/>
      <c r="FB138" s="137"/>
      <c r="FC138" s="137"/>
      <c r="FD138" s="137"/>
      <c r="FE138" s="137"/>
      <c r="FF138" s="137"/>
      <c r="FG138" s="137"/>
      <c r="FH138" s="137"/>
      <c r="FI138" s="137"/>
      <c r="FJ138" s="141"/>
      <c r="FK138" s="137"/>
      <c r="FL138" s="137"/>
      <c r="FM138" s="137"/>
      <c r="FN138" s="137"/>
      <c r="FO138" s="137"/>
      <c r="FP138" s="137"/>
      <c r="FQ138" s="137"/>
      <c r="FR138" s="137"/>
      <c r="FS138" s="137"/>
      <c r="FT138" s="141"/>
      <c r="FU138" s="134"/>
      <c r="FV138" s="134"/>
      <c r="FW138" s="134"/>
      <c r="FX138" s="135"/>
      <c r="FY138" s="134"/>
      <c r="FZ138" s="137"/>
      <c r="GA138" s="137"/>
      <c r="GB138" s="134"/>
      <c r="GC138" s="134"/>
      <c r="GD138" s="134"/>
      <c r="GE138" s="134"/>
      <c r="GF138" s="134"/>
      <c r="GG138" s="141"/>
      <c r="GH138" s="134"/>
      <c r="GI138" s="134"/>
      <c r="GJ138" s="134"/>
      <c r="GK138" s="135"/>
      <c r="GL138" s="134"/>
      <c r="GM138" s="137"/>
      <c r="GN138" s="137"/>
      <c r="GO138" s="134"/>
      <c r="GP138" s="134"/>
      <c r="GQ138" s="134"/>
      <c r="GR138" s="134"/>
      <c r="GS138" s="134"/>
      <c r="GT138" s="141"/>
      <c r="GU138" s="134"/>
      <c r="GV138" s="134"/>
      <c r="GW138" s="134"/>
      <c r="GX138" s="135"/>
      <c r="GY138" s="134"/>
      <c r="GZ138" s="137"/>
      <c r="HA138" s="137"/>
      <c r="HB138" s="134"/>
      <c r="HC138" s="134"/>
      <c r="HD138" s="134"/>
      <c r="HE138" s="134"/>
    </row>
    <row r="139" spans="1:213" ht="57" x14ac:dyDescent="0.2">
      <c r="A139" s="274"/>
      <c r="B139" s="277"/>
      <c r="C139" s="280"/>
      <c r="D139" s="280"/>
      <c r="E139" s="277"/>
      <c r="F139" s="290"/>
      <c r="G139" s="290"/>
      <c r="H139" s="290"/>
      <c r="I139" s="277"/>
      <c r="J139" s="282"/>
      <c r="K139" s="259"/>
      <c r="L139" s="262"/>
      <c r="M139" s="265"/>
      <c r="N139" s="259"/>
      <c r="O139" s="268"/>
      <c r="P139" s="268"/>
      <c r="Q139" s="271"/>
      <c r="R139" s="173"/>
      <c r="S139" s="174"/>
      <c r="T139" s="203">
        <f>VLOOKUP(U139,FORMULAS!$A$15:$B$18,2,0)</f>
        <v>0</v>
      </c>
      <c r="U139" s="54" t="s">
        <v>157</v>
      </c>
      <c r="V139" s="55">
        <f>+IF(U139='Tabla Valoración controles'!$D$4,'Tabla Valoración controles'!$F$4,IF('208-PLA-Ft-78 Mapa Gestión'!U139='Tabla Valoración controles'!$D$5,'Tabla Valoración controles'!$F$5,IF(U139=FORMULAS!$A$10,0,'Tabla Valoración controles'!$F$6)))</f>
        <v>0</v>
      </c>
      <c r="W139" s="54"/>
      <c r="X139" s="56">
        <f>+IF(W139='Tabla Valoración controles'!$D$7,'Tabla Valoración controles'!$F$7,IF(U139=FORMULAS!$A$10,0,'Tabla Valoración controles'!$F$8))</f>
        <v>0</v>
      </c>
      <c r="Y139" s="54"/>
      <c r="Z139" s="55">
        <f>+IF(Y139='Tabla Valoración controles'!$D$9,'Tabla Valoración controles'!$F$9,IF(U139=FORMULAS!$A$10,0,'Tabla Valoración controles'!$F$10))</f>
        <v>0</v>
      </c>
      <c r="AA139" s="54"/>
      <c r="AB139" s="55">
        <f>+IF(AA139='Tabla Valoración controles'!$D$9,'Tabla Valoración controles'!$F$9,IF(W139=FORMULAS!$A$10,0,'Tabla Valoración controles'!$F$10))</f>
        <v>0</v>
      </c>
      <c r="AC139" s="54"/>
      <c r="AD139" s="55">
        <f>+IF(AC139='Tabla Valoración controles'!$D$13,'Tabla Valoración controles'!$F$13,'Tabla Valoración controles'!$F$14)</f>
        <v>0</v>
      </c>
      <c r="AE139" s="99">
        <f t="shared" si="111"/>
        <v>0</v>
      </c>
      <c r="AF139" s="99">
        <f t="shared" si="112"/>
        <v>0</v>
      </c>
      <c r="AG139" s="99">
        <f t="shared" si="71"/>
        <v>0.39200000000000002</v>
      </c>
      <c r="AH139" s="54"/>
      <c r="AI139" s="50">
        <f>+IF(AH139=CONTROLES!$C$50,CONTROLES!$D$50,CONTROLES!$D$51)</f>
        <v>0</v>
      </c>
      <c r="AJ139" s="182"/>
      <c r="AK139" s="182">
        <f>+IF(AJ139=CONTROLES!$C$52,CONTROLES!$D$52,CONTROLES!$D$53)</f>
        <v>0</v>
      </c>
      <c r="AL139" s="182"/>
      <c r="AM139" s="182">
        <f>+IF(AL139=CONTROLES!$C$54,CONTROLES!$D$54,CONTROLES!$D$55)</f>
        <v>0</v>
      </c>
      <c r="AN139" s="183" t="str">
        <f t="shared" ref="AN139:AN202" si="114">+U139</f>
        <v>Tipo Control</v>
      </c>
      <c r="AO139" s="183" t="str">
        <f>+IF(AN139=CONTROLES!$F$54,CONTROLES!$G$54,CONTROLES!$G$55)</f>
        <v>Detectar</v>
      </c>
      <c r="AP139" s="182">
        <f>+IF(AO139=CONTROLES!$C$56,CONTROLES!$D$56,IF(AO139=CONTROLES!$C$57,CONTROLES!$D$57,CONTROLES!$D$58))</f>
        <v>10</v>
      </c>
      <c r="AQ139" s="182"/>
      <c r="AR139" s="182">
        <f>+IF(AQ139=CONTROLES!$C$59,CONTROLES!$D$59,CONTROLES!$D$60)</f>
        <v>0</v>
      </c>
      <c r="AS139" s="182"/>
      <c r="AT139" s="182">
        <f>+IF(AS139=CONTROLES!$C$61,CONTROLES!$D$61,CONTROLES!$D$62)</f>
        <v>0</v>
      </c>
      <c r="AU139" s="182"/>
      <c r="AV139" s="50">
        <f>+IF(AU139=CONTROLES!$C$63,CONTROLES!$D$63,IF(AU139=CONTROLES!$C$64,CONTROLES!$D$64,CONTROLES!$D$65))</f>
        <v>0</v>
      </c>
      <c r="AW139" s="50">
        <f t="shared" si="113"/>
        <v>10</v>
      </c>
      <c r="AX139" s="50" t="str">
        <f t="shared" ref="AX139:AX202" si="115">IF(ISERROR(AW139)=TRUE,"",IF(AND(AW139&lt;=85),"Débil",IF(AND(AW139&gt;=85.01,AW139&lt;=95),"Moderado",IF(AND(AW139&gt;=95.1,AW139&lt;=100),"Fuerte",""))))</f>
        <v>Débil</v>
      </c>
      <c r="AY139" s="254"/>
      <c r="AZ139" s="254"/>
      <c r="BA139" s="254"/>
      <c r="BB139" s="254"/>
      <c r="BC139" s="255"/>
      <c r="BD139" s="257"/>
      <c r="BE139" s="246"/>
      <c r="BF139" s="134"/>
      <c r="BG139" s="134"/>
      <c r="BH139" s="189"/>
      <c r="BI139" s="134"/>
      <c r="BJ139" s="134"/>
      <c r="BK139" s="134"/>
      <c r="BL139" s="134"/>
      <c r="BM139" s="190" t="s">
        <v>234</v>
      </c>
      <c r="BN139" s="243"/>
      <c r="BO139" s="141"/>
      <c r="BP139" s="137"/>
      <c r="BQ139" s="137"/>
      <c r="BR139" s="137"/>
      <c r="BS139" s="137"/>
      <c r="BT139" s="137"/>
      <c r="BU139" s="137"/>
      <c r="BV139" s="137"/>
      <c r="BW139" s="137"/>
      <c r="BX139" s="141"/>
      <c r="BY139" s="137"/>
      <c r="BZ139" s="137"/>
      <c r="CA139" s="137"/>
      <c r="CB139" s="137"/>
      <c r="CC139" s="137"/>
      <c r="CD139" s="137"/>
      <c r="CE139" s="137"/>
      <c r="CF139" s="137"/>
      <c r="CG139" s="141"/>
      <c r="CH139" s="137"/>
      <c r="CI139" s="137"/>
      <c r="CJ139" s="137"/>
      <c r="CK139" s="137"/>
      <c r="CL139" s="137"/>
      <c r="CM139" s="137"/>
      <c r="CN139" s="137"/>
      <c r="CO139" s="137"/>
      <c r="CP139" s="141"/>
      <c r="CQ139" s="137"/>
      <c r="CR139" s="137"/>
      <c r="CS139" s="137"/>
      <c r="CT139" s="137"/>
      <c r="CU139" s="137"/>
      <c r="CV139" s="137"/>
      <c r="CW139" s="137"/>
      <c r="CX139" s="137"/>
      <c r="CY139" s="141"/>
      <c r="CZ139" s="137"/>
      <c r="DA139" s="137"/>
      <c r="DB139" s="137"/>
      <c r="DC139" s="137"/>
      <c r="DD139" s="137"/>
      <c r="DE139" s="137"/>
      <c r="DF139" s="137"/>
      <c r="DG139" s="137"/>
      <c r="DH139" s="141"/>
      <c r="DI139" s="137"/>
      <c r="DJ139" s="137"/>
      <c r="DK139" s="137"/>
      <c r="DL139" s="137"/>
      <c r="DM139" s="137"/>
      <c r="DN139" s="137"/>
      <c r="DO139" s="137"/>
      <c r="DP139" s="137"/>
      <c r="DQ139" s="141"/>
      <c r="DR139" s="137"/>
      <c r="DS139" s="137"/>
      <c r="DT139" s="137"/>
      <c r="DU139" s="137"/>
      <c r="DV139" s="137"/>
      <c r="DW139" s="137"/>
      <c r="DX139" s="137"/>
      <c r="DY139" s="137"/>
      <c r="DZ139" s="141"/>
      <c r="EA139" s="137"/>
      <c r="EB139" s="137"/>
      <c r="EC139" s="137"/>
      <c r="ED139" s="137"/>
      <c r="EE139" s="137"/>
      <c r="EF139" s="137"/>
      <c r="EG139" s="137"/>
      <c r="EH139" s="137"/>
      <c r="EI139" s="141"/>
      <c r="EJ139" s="137"/>
      <c r="EK139" s="137"/>
      <c r="EL139" s="137"/>
      <c r="EM139" s="137"/>
      <c r="EN139" s="137"/>
      <c r="EO139" s="137"/>
      <c r="EP139" s="137"/>
      <c r="EQ139" s="137"/>
      <c r="ER139" s="141"/>
      <c r="ES139" s="137"/>
      <c r="ET139" s="137"/>
      <c r="EU139" s="137"/>
      <c r="EV139" s="137"/>
      <c r="EW139" s="137"/>
      <c r="EX139" s="137"/>
      <c r="EY139" s="137"/>
      <c r="EZ139" s="137"/>
      <c r="FA139" s="141"/>
      <c r="FB139" s="137"/>
      <c r="FC139" s="137"/>
      <c r="FD139" s="137"/>
      <c r="FE139" s="137"/>
      <c r="FF139" s="137"/>
      <c r="FG139" s="137"/>
      <c r="FH139" s="137"/>
      <c r="FI139" s="137"/>
      <c r="FJ139" s="141"/>
      <c r="FK139" s="137"/>
      <c r="FL139" s="137"/>
      <c r="FM139" s="137"/>
      <c r="FN139" s="137"/>
      <c r="FO139" s="137"/>
      <c r="FP139" s="137"/>
      <c r="FQ139" s="137"/>
      <c r="FR139" s="137"/>
      <c r="FS139" s="137"/>
      <c r="FT139" s="141"/>
      <c r="FU139" s="134"/>
      <c r="FV139" s="134"/>
      <c r="FW139" s="134"/>
      <c r="FX139" s="135"/>
      <c r="FY139" s="134"/>
      <c r="FZ139" s="137"/>
      <c r="GA139" s="137"/>
      <c r="GB139" s="134"/>
      <c r="GC139" s="134"/>
      <c r="GD139" s="134"/>
      <c r="GE139" s="134"/>
      <c r="GF139" s="134"/>
      <c r="GG139" s="141"/>
      <c r="GH139" s="134"/>
      <c r="GI139" s="134"/>
      <c r="GJ139" s="134"/>
      <c r="GK139" s="135"/>
      <c r="GL139" s="134"/>
      <c r="GM139" s="137"/>
      <c r="GN139" s="137"/>
      <c r="GO139" s="134"/>
      <c r="GP139" s="134"/>
      <c r="GQ139" s="134"/>
      <c r="GR139" s="134"/>
      <c r="GS139" s="134"/>
      <c r="GT139" s="141"/>
      <c r="GU139" s="134"/>
      <c r="GV139" s="134"/>
      <c r="GW139" s="134"/>
      <c r="GX139" s="135"/>
      <c r="GY139" s="134"/>
      <c r="GZ139" s="137"/>
      <c r="HA139" s="137"/>
      <c r="HB139" s="134"/>
      <c r="HC139" s="134"/>
      <c r="HD139" s="134"/>
      <c r="HE139" s="134"/>
    </row>
    <row r="140" spans="1:213" ht="57" x14ac:dyDescent="0.2">
      <c r="A140" s="274"/>
      <c r="B140" s="277"/>
      <c r="C140" s="280"/>
      <c r="D140" s="280"/>
      <c r="E140" s="277"/>
      <c r="F140" s="290"/>
      <c r="G140" s="290"/>
      <c r="H140" s="290"/>
      <c r="I140" s="277"/>
      <c r="J140" s="282"/>
      <c r="K140" s="259"/>
      <c r="L140" s="262"/>
      <c r="M140" s="265"/>
      <c r="N140" s="259"/>
      <c r="O140" s="268"/>
      <c r="P140" s="268"/>
      <c r="Q140" s="271"/>
      <c r="R140" s="173"/>
      <c r="S140" s="174"/>
      <c r="T140" s="203">
        <f>VLOOKUP(U140,FORMULAS!$A$15:$B$18,2,0)</f>
        <v>0</v>
      </c>
      <c r="U140" s="54" t="s">
        <v>157</v>
      </c>
      <c r="V140" s="55">
        <f>+IF(U140='Tabla Valoración controles'!$D$4,'Tabla Valoración controles'!$F$4,IF('208-PLA-Ft-78 Mapa Gestión'!U140='Tabla Valoración controles'!$D$5,'Tabla Valoración controles'!$F$5,IF(U140=FORMULAS!$A$10,0,'Tabla Valoración controles'!$F$6)))</f>
        <v>0</v>
      </c>
      <c r="W140" s="54"/>
      <c r="X140" s="56">
        <f>+IF(W140='Tabla Valoración controles'!$D$7,'Tabla Valoración controles'!$F$7,IF(U140=FORMULAS!$A$10,0,'Tabla Valoración controles'!$F$8))</f>
        <v>0</v>
      </c>
      <c r="Y140" s="54"/>
      <c r="Z140" s="55">
        <f>+IF(Y140='Tabla Valoración controles'!$D$9,'Tabla Valoración controles'!$F$9,IF(U140=FORMULAS!$A$10,0,'Tabla Valoración controles'!$F$10))</f>
        <v>0</v>
      </c>
      <c r="AA140" s="54"/>
      <c r="AB140" s="55">
        <f>+IF(AA140='Tabla Valoración controles'!$D$9,'Tabla Valoración controles'!$F$9,IF(W140=FORMULAS!$A$10,0,'Tabla Valoración controles'!$F$10))</f>
        <v>0</v>
      </c>
      <c r="AC140" s="54"/>
      <c r="AD140" s="55">
        <f>+IF(AC140='Tabla Valoración controles'!$D$13,'Tabla Valoración controles'!$F$13,'Tabla Valoración controles'!$F$14)</f>
        <v>0</v>
      </c>
      <c r="AE140" s="99">
        <f t="shared" si="111"/>
        <v>0</v>
      </c>
      <c r="AF140" s="99">
        <f t="shared" si="112"/>
        <v>0</v>
      </c>
      <c r="AG140" s="99">
        <f t="shared" si="71"/>
        <v>0.39200000000000002</v>
      </c>
      <c r="AH140" s="54"/>
      <c r="AI140" s="50">
        <f>+IF(AH140=CONTROLES!$C$50,CONTROLES!$D$50,CONTROLES!$D$51)</f>
        <v>0</v>
      </c>
      <c r="AJ140" s="182"/>
      <c r="AK140" s="182">
        <f>+IF(AJ140=CONTROLES!$C$52,CONTROLES!$D$52,CONTROLES!$D$53)</f>
        <v>0</v>
      </c>
      <c r="AL140" s="182"/>
      <c r="AM140" s="182">
        <f>+IF(AL140=CONTROLES!$C$54,CONTROLES!$D$54,CONTROLES!$D$55)</f>
        <v>0</v>
      </c>
      <c r="AN140" s="183" t="str">
        <f t="shared" si="114"/>
        <v>Tipo Control</v>
      </c>
      <c r="AO140" s="183" t="str">
        <f>+IF(AN140=CONTROLES!$F$54,CONTROLES!$G$54,CONTROLES!$G$55)</f>
        <v>Detectar</v>
      </c>
      <c r="AP140" s="182">
        <f>+IF(AO140=CONTROLES!$C$56,CONTROLES!$D$56,IF(AO140=CONTROLES!$C$57,CONTROLES!$D$57,CONTROLES!$D$58))</f>
        <v>10</v>
      </c>
      <c r="AQ140" s="182"/>
      <c r="AR140" s="182">
        <f>+IF(AQ140=CONTROLES!$C$59,CONTROLES!$D$59,CONTROLES!$D$60)</f>
        <v>0</v>
      </c>
      <c r="AS140" s="182"/>
      <c r="AT140" s="182">
        <f>+IF(AS140=CONTROLES!$C$61,CONTROLES!$D$61,CONTROLES!$D$62)</f>
        <v>0</v>
      </c>
      <c r="AU140" s="182"/>
      <c r="AV140" s="50">
        <f>+IF(AU140=CONTROLES!$C$63,CONTROLES!$D$63,IF(AU140=CONTROLES!$C$64,CONTROLES!$D$64,CONTROLES!$D$65))</f>
        <v>0</v>
      </c>
      <c r="AW140" s="50">
        <f t="shared" si="113"/>
        <v>10</v>
      </c>
      <c r="AX140" s="50" t="str">
        <f t="shared" si="115"/>
        <v>Débil</v>
      </c>
      <c r="AY140" s="254"/>
      <c r="AZ140" s="254"/>
      <c r="BA140" s="254"/>
      <c r="BB140" s="254"/>
      <c r="BC140" s="255"/>
      <c r="BD140" s="257"/>
      <c r="BE140" s="246"/>
      <c r="BF140" s="134"/>
      <c r="BG140" s="134"/>
      <c r="BH140" s="189"/>
      <c r="BI140" s="134"/>
      <c r="BJ140" s="134"/>
      <c r="BK140" s="134"/>
      <c r="BL140" s="134"/>
      <c r="BM140" s="190" t="s">
        <v>234</v>
      </c>
      <c r="BN140" s="243"/>
      <c r="BO140" s="141"/>
      <c r="BP140" s="137"/>
      <c r="BQ140" s="137"/>
      <c r="BR140" s="137"/>
      <c r="BS140" s="137"/>
      <c r="BT140" s="137"/>
      <c r="BU140" s="137"/>
      <c r="BV140" s="137"/>
      <c r="BW140" s="137"/>
      <c r="BX140" s="141"/>
      <c r="BY140" s="137"/>
      <c r="BZ140" s="137"/>
      <c r="CA140" s="137"/>
      <c r="CB140" s="137"/>
      <c r="CC140" s="137"/>
      <c r="CD140" s="137"/>
      <c r="CE140" s="137"/>
      <c r="CF140" s="137"/>
      <c r="CG140" s="141"/>
      <c r="CH140" s="137"/>
      <c r="CI140" s="137"/>
      <c r="CJ140" s="137"/>
      <c r="CK140" s="137"/>
      <c r="CL140" s="137"/>
      <c r="CM140" s="137"/>
      <c r="CN140" s="137"/>
      <c r="CO140" s="137"/>
      <c r="CP140" s="141"/>
      <c r="CQ140" s="137"/>
      <c r="CR140" s="137"/>
      <c r="CS140" s="137"/>
      <c r="CT140" s="137"/>
      <c r="CU140" s="137"/>
      <c r="CV140" s="137"/>
      <c r="CW140" s="137"/>
      <c r="CX140" s="137"/>
      <c r="CY140" s="141"/>
      <c r="CZ140" s="137"/>
      <c r="DA140" s="137"/>
      <c r="DB140" s="137"/>
      <c r="DC140" s="137"/>
      <c r="DD140" s="137"/>
      <c r="DE140" s="137"/>
      <c r="DF140" s="137"/>
      <c r="DG140" s="137"/>
      <c r="DH140" s="141"/>
      <c r="DI140" s="137"/>
      <c r="DJ140" s="137"/>
      <c r="DK140" s="137"/>
      <c r="DL140" s="137"/>
      <c r="DM140" s="137"/>
      <c r="DN140" s="137"/>
      <c r="DO140" s="137"/>
      <c r="DP140" s="137"/>
      <c r="DQ140" s="141"/>
      <c r="DR140" s="137"/>
      <c r="DS140" s="137"/>
      <c r="DT140" s="137"/>
      <c r="DU140" s="137"/>
      <c r="DV140" s="137"/>
      <c r="DW140" s="137"/>
      <c r="DX140" s="137"/>
      <c r="DY140" s="137"/>
      <c r="DZ140" s="141"/>
      <c r="EA140" s="137"/>
      <c r="EB140" s="137"/>
      <c r="EC140" s="137"/>
      <c r="ED140" s="137"/>
      <c r="EE140" s="137"/>
      <c r="EF140" s="137"/>
      <c r="EG140" s="137"/>
      <c r="EH140" s="137"/>
      <c r="EI140" s="141"/>
      <c r="EJ140" s="137"/>
      <c r="EK140" s="137"/>
      <c r="EL140" s="137"/>
      <c r="EM140" s="137"/>
      <c r="EN140" s="137"/>
      <c r="EO140" s="137"/>
      <c r="EP140" s="137"/>
      <c r="EQ140" s="137"/>
      <c r="ER140" s="141"/>
      <c r="ES140" s="137"/>
      <c r="ET140" s="137"/>
      <c r="EU140" s="137"/>
      <c r="EV140" s="137"/>
      <c r="EW140" s="137"/>
      <c r="EX140" s="137"/>
      <c r="EY140" s="137"/>
      <c r="EZ140" s="137"/>
      <c r="FA140" s="141"/>
      <c r="FB140" s="137"/>
      <c r="FC140" s="137"/>
      <c r="FD140" s="137"/>
      <c r="FE140" s="137"/>
      <c r="FF140" s="137"/>
      <c r="FG140" s="137"/>
      <c r="FH140" s="137"/>
      <c r="FI140" s="137"/>
      <c r="FJ140" s="141"/>
      <c r="FK140" s="137"/>
      <c r="FL140" s="137"/>
      <c r="FM140" s="137"/>
      <c r="FN140" s="137"/>
      <c r="FO140" s="137"/>
      <c r="FP140" s="137"/>
      <c r="FQ140" s="137"/>
      <c r="FR140" s="137"/>
      <c r="FS140" s="137"/>
      <c r="FT140" s="141"/>
      <c r="FU140" s="134"/>
      <c r="FV140" s="134"/>
      <c r="FW140" s="134"/>
      <c r="FX140" s="135"/>
      <c r="FY140" s="134"/>
      <c r="FZ140" s="137"/>
      <c r="GA140" s="137"/>
      <c r="GB140" s="134"/>
      <c r="GC140" s="134"/>
      <c r="GD140" s="134"/>
      <c r="GE140" s="134"/>
      <c r="GF140" s="134"/>
      <c r="GG140" s="141"/>
      <c r="GH140" s="134"/>
      <c r="GI140" s="134"/>
      <c r="GJ140" s="134"/>
      <c r="GK140" s="135"/>
      <c r="GL140" s="134"/>
      <c r="GM140" s="137"/>
      <c r="GN140" s="137"/>
      <c r="GO140" s="134"/>
      <c r="GP140" s="134"/>
      <c r="GQ140" s="134"/>
      <c r="GR140" s="134"/>
      <c r="GS140" s="134"/>
      <c r="GT140" s="141"/>
      <c r="GU140" s="134"/>
      <c r="GV140" s="134"/>
      <c r="GW140" s="134"/>
      <c r="GX140" s="135"/>
      <c r="GY140" s="134"/>
      <c r="GZ140" s="137"/>
      <c r="HA140" s="137"/>
      <c r="HB140" s="134"/>
      <c r="HC140" s="134"/>
      <c r="HD140" s="134"/>
      <c r="HE140" s="134"/>
    </row>
    <row r="141" spans="1:213" ht="57" x14ac:dyDescent="0.2">
      <c r="A141" s="275"/>
      <c r="B141" s="278"/>
      <c r="C141" s="281"/>
      <c r="D141" s="281"/>
      <c r="E141" s="278"/>
      <c r="F141" s="290"/>
      <c r="G141" s="290"/>
      <c r="H141" s="290"/>
      <c r="I141" s="278"/>
      <c r="J141" s="282"/>
      <c r="K141" s="260"/>
      <c r="L141" s="263"/>
      <c r="M141" s="266"/>
      <c r="N141" s="260"/>
      <c r="O141" s="269"/>
      <c r="P141" s="269"/>
      <c r="Q141" s="272"/>
      <c r="R141" s="173"/>
      <c r="S141" s="174"/>
      <c r="T141" s="203">
        <f>VLOOKUP(U141,FORMULAS!$A$15:$B$18,2,0)</f>
        <v>0</v>
      </c>
      <c r="U141" s="54" t="s">
        <v>157</v>
      </c>
      <c r="V141" s="55">
        <f>+IF(U141='Tabla Valoración controles'!$D$4,'Tabla Valoración controles'!$F$4,IF('208-PLA-Ft-78 Mapa Gestión'!U141='Tabla Valoración controles'!$D$5,'Tabla Valoración controles'!$F$5,IF(U141=FORMULAS!$A$10,0,'Tabla Valoración controles'!$F$6)))</f>
        <v>0</v>
      </c>
      <c r="W141" s="54"/>
      <c r="X141" s="56">
        <f>+IF(W141='Tabla Valoración controles'!$D$7,'Tabla Valoración controles'!$F$7,IF(U141=FORMULAS!$A$10,0,'Tabla Valoración controles'!$F$8))</f>
        <v>0</v>
      </c>
      <c r="Y141" s="54"/>
      <c r="Z141" s="55">
        <f>+IF(Y141='Tabla Valoración controles'!$D$9,'Tabla Valoración controles'!$F$9,IF(U141=FORMULAS!$A$10,0,'Tabla Valoración controles'!$F$10))</f>
        <v>0</v>
      </c>
      <c r="AA141" s="54"/>
      <c r="AB141" s="55">
        <f>+IF(AA141='Tabla Valoración controles'!$D$9,'Tabla Valoración controles'!$F$9,IF(W141=FORMULAS!$A$10,0,'Tabla Valoración controles'!$F$10))</f>
        <v>0</v>
      </c>
      <c r="AC141" s="54"/>
      <c r="AD141" s="55">
        <f>+IF(AC141='Tabla Valoración controles'!$D$13,'Tabla Valoración controles'!$F$13,'Tabla Valoración controles'!$F$14)</f>
        <v>0</v>
      </c>
      <c r="AE141" s="99">
        <f t="shared" si="111"/>
        <v>0</v>
      </c>
      <c r="AF141" s="99">
        <f t="shared" si="112"/>
        <v>0</v>
      </c>
      <c r="AG141" s="99">
        <f t="shared" si="71"/>
        <v>0.39200000000000002</v>
      </c>
      <c r="AH141" s="54"/>
      <c r="AI141" s="50">
        <f>+IF(AH141=CONTROLES!$C$50,CONTROLES!$D$50,CONTROLES!$D$51)</f>
        <v>0</v>
      </c>
      <c r="AJ141" s="182"/>
      <c r="AK141" s="182">
        <f>+IF(AJ141=CONTROLES!$C$52,CONTROLES!$D$52,CONTROLES!$D$53)</f>
        <v>0</v>
      </c>
      <c r="AL141" s="182"/>
      <c r="AM141" s="182">
        <f>+IF(AL141=CONTROLES!$C$54,CONTROLES!$D$54,CONTROLES!$D$55)</f>
        <v>0</v>
      </c>
      <c r="AN141" s="183" t="str">
        <f t="shared" si="114"/>
        <v>Tipo Control</v>
      </c>
      <c r="AO141" s="183" t="str">
        <f>+IF(AN141=CONTROLES!$F$54,CONTROLES!$G$54,CONTROLES!$G$55)</f>
        <v>Detectar</v>
      </c>
      <c r="AP141" s="182">
        <f>+IF(AO141=CONTROLES!$C$56,CONTROLES!$D$56,IF(AO141=CONTROLES!$C$57,CONTROLES!$D$57,CONTROLES!$D$58))</f>
        <v>10</v>
      </c>
      <c r="AQ141" s="182"/>
      <c r="AR141" s="182">
        <f>+IF(AQ141=CONTROLES!$C$59,CONTROLES!$D$59,CONTROLES!$D$60)</f>
        <v>0</v>
      </c>
      <c r="AS141" s="182"/>
      <c r="AT141" s="182">
        <f>+IF(AS141=CONTROLES!$C$61,CONTROLES!$D$61,CONTROLES!$D$62)</f>
        <v>0</v>
      </c>
      <c r="AU141" s="182"/>
      <c r="AV141" s="50">
        <f>+IF(AU141=CONTROLES!$C$63,CONTROLES!$D$63,IF(AU141=CONTROLES!$C$64,CONTROLES!$D$64,CONTROLES!$D$65))</f>
        <v>0</v>
      </c>
      <c r="AW141" s="50">
        <f t="shared" si="113"/>
        <v>10</v>
      </c>
      <c r="AX141" s="50" t="str">
        <f t="shared" si="115"/>
        <v>Débil</v>
      </c>
      <c r="AY141" s="254"/>
      <c r="AZ141" s="254"/>
      <c r="BA141" s="254"/>
      <c r="BB141" s="254"/>
      <c r="BC141" s="255"/>
      <c r="BD141" s="292"/>
      <c r="BE141" s="247"/>
      <c r="BF141" s="134"/>
      <c r="BG141" s="134"/>
      <c r="BH141" s="189"/>
      <c r="BI141" s="134"/>
      <c r="BJ141" s="134"/>
      <c r="BK141" s="134"/>
      <c r="BL141" s="134"/>
      <c r="BM141" s="190" t="s">
        <v>234</v>
      </c>
      <c r="BN141" s="243"/>
      <c r="BO141" s="141"/>
      <c r="BP141" s="137"/>
      <c r="BQ141" s="137"/>
      <c r="BR141" s="137"/>
      <c r="BS141" s="137"/>
      <c r="BT141" s="137"/>
      <c r="BU141" s="137"/>
      <c r="BV141" s="137"/>
      <c r="BW141" s="137"/>
      <c r="BX141" s="141"/>
      <c r="BY141" s="137"/>
      <c r="BZ141" s="137"/>
      <c r="CA141" s="137"/>
      <c r="CB141" s="137"/>
      <c r="CC141" s="137"/>
      <c r="CD141" s="137"/>
      <c r="CE141" s="137"/>
      <c r="CF141" s="137"/>
      <c r="CG141" s="141"/>
      <c r="CH141" s="137"/>
      <c r="CI141" s="137"/>
      <c r="CJ141" s="137"/>
      <c r="CK141" s="137"/>
      <c r="CL141" s="137"/>
      <c r="CM141" s="137"/>
      <c r="CN141" s="137"/>
      <c r="CO141" s="137"/>
      <c r="CP141" s="141"/>
      <c r="CQ141" s="137"/>
      <c r="CR141" s="137"/>
      <c r="CS141" s="137"/>
      <c r="CT141" s="137"/>
      <c r="CU141" s="137"/>
      <c r="CV141" s="137"/>
      <c r="CW141" s="137"/>
      <c r="CX141" s="137"/>
      <c r="CY141" s="141"/>
      <c r="CZ141" s="137"/>
      <c r="DA141" s="137"/>
      <c r="DB141" s="137"/>
      <c r="DC141" s="137"/>
      <c r="DD141" s="137"/>
      <c r="DE141" s="137"/>
      <c r="DF141" s="137"/>
      <c r="DG141" s="137"/>
      <c r="DH141" s="141"/>
      <c r="DI141" s="137"/>
      <c r="DJ141" s="137"/>
      <c r="DK141" s="137"/>
      <c r="DL141" s="137"/>
      <c r="DM141" s="137"/>
      <c r="DN141" s="137"/>
      <c r="DO141" s="137"/>
      <c r="DP141" s="137"/>
      <c r="DQ141" s="141"/>
      <c r="DR141" s="137"/>
      <c r="DS141" s="137"/>
      <c r="DT141" s="137"/>
      <c r="DU141" s="137"/>
      <c r="DV141" s="137"/>
      <c r="DW141" s="137"/>
      <c r="DX141" s="137"/>
      <c r="DY141" s="137"/>
      <c r="DZ141" s="141"/>
      <c r="EA141" s="137"/>
      <c r="EB141" s="137"/>
      <c r="EC141" s="137"/>
      <c r="ED141" s="137"/>
      <c r="EE141" s="137"/>
      <c r="EF141" s="137"/>
      <c r="EG141" s="137"/>
      <c r="EH141" s="137"/>
      <c r="EI141" s="141"/>
      <c r="EJ141" s="137"/>
      <c r="EK141" s="137"/>
      <c r="EL141" s="137"/>
      <c r="EM141" s="137"/>
      <c r="EN141" s="137"/>
      <c r="EO141" s="137"/>
      <c r="EP141" s="137"/>
      <c r="EQ141" s="137"/>
      <c r="ER141" s="141"/>
      <c r="ES141" s="137"/>
      <c r="ET141" s="137"/>
      <c r="EU141" s="137"/>
      <c r="EV141" s="137"/>
      <c r="EW141" s="137"/>
      <c r="EX141" s="137"/>
      <c r="EY141" s="137"/>
      <c r="EZ141" s="137"/>
      <c r="FA141" s="141"/>
      <c r="FB141" s="137"/>
      <c r="FC141" s="137"/>
      <c r="FD141" s="137"/>
      <c r="FE141" s="137"/>
      <c r="FF141" s="137"/>
      <c r="FG141" s="137"/>
      <c r="FH141" s="137"/>
      <c r="FI141" s="137"/>
      <c r="FJ141" s="141"/>
      <c r="FK141" s="137"/>
      <c r="FL141" s="137"/>
      <c r="FM141" s="137"/>
      <c r="FN141" s="137"/>
      <c r="FO141" s="137"/>
      <c r="FP141" s="137"/>
      <c r="FQ141" s="137"/>
      <c r="FR141" s="137"/>
      <c r="FS141" s="137"/>
      <c r="FT141" s="141"/>
      <c r="FU141" s="134"/>
      <c r="FV141" s="134"/>
      <c r="FW141" s="134"/>
      <c r="FX141" s="135"/>
      <c r="FY141" s="134"/>
      <c r="FZ141" s="137"/>
      <c r="GA141" s="137"/>
      <c r="GB141" s="134"/>
      <c r="GC141" s="134"/>
      <c r="GD141" s="134"/>
      <c r="GE141" s="134"/>
      <c r="GF141" s="134"/>
      <c r="GG141" s="141"/>
      <c r="GH141" s="134"/>
      <c r="GI141" s="134"/>
      <c r="GJ141" s="134"/>
      <c r="GK141" s="135"/>
      <c r="GL141" s="134"/>
      <c r="GM141" s="137"/>
      <c r="GN141" s="137"/>
      <c r="GO141" s="134"/>
      <c r="GP141" s="134"/>
      <c r="GQ141" s="134"/>
      <c r="GR141" s="134"/>
      <c r="GS141" s="134"/>
      <c r="GT141" s="141"/>
      <c r="GU141" s="134"/>
      <c r="GV141" s="134"/>
      <c r="GW141" s="134"/>
      <c r="GX141" s="135"/>
      <c r="GY141" s="134"/>
      <c r="GZ141" s="137"/>
      <c r="HA141" s="137"/>
      <c r="HB141" s="134"/>
      <c r="HC141" s="134"/>
      <c r="HD141" s="134"/>
      <c r="HE141" s="134"/>
    </row>
    <row r="142" spans="1:213" ht="185.25" x14ac:dyDescent="0.2">
      <c r="A142" s="273">
        <v>23</v>
      </c>
      <c r="B142" s="276" t="s">
        <v>184</v>
      </c>
      <c r="C142" s="279" t="str">
        <f>VLOOKUP(B142,FORMULAS!$A$30:$B$52,2,0)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42" s="279" t="e">
        <f>VLOOKUP(B142,FORMULAS!$A$30:$C$46,3,0)</f>
        <v>#N/A</v>
      </c>
      <c r="E142" s="276" t="s">
        <v>258</v>
      </c>
      <c r="F142" s="350" t="s">
        <v>432</v>
      </c>
      <c r="G142" s="350" t="s">
        <v>433</v>
      </c>
      <c r="H142" s="350" t="s">
        <v>745</v>
      </c>
      <c r="I142" s="276" t="s">
        <v>259</v>
      </c>
      <c r="J142" s="282">
        <v>110</v>
      </c>
      <c r="K142" s="258" t="str">
        <f>+IF(L142=FORMULAS!$N$2,FORMULAS!$O$2,IF('208-PLA-Ft-78 Mapa Gestión'!L142:L147=FORMULAS!$N$3,FORMULAS!$O$3,IF('208-PLA-Ft-78 Mapa Gestión'!L142:L147=FORMULAS!$N$4,FORMULAS!$O$4,IF('208-PLA-Ft-78 Mapa Gestión'!L142:L147=FORMULAS!$N$5,FORMULAS!$O$5,IF('208-PLA-Ft-78 Mapa Gestión'!L142:L147=FORMULAS!$N$6,FORMULAS!$O$6)))))</f>
        <v>Media</v>
      </c>
      <c r="L142" s="261">
        <f>+IF(J142&lt;=FORMULAS!$M$2,FORMULAS!$N$2,IF('208-PLA-Ft-78 Mapa Gestión'!J142&lt;=FORMULAS!$M$3,FORMULAS!$N$3,IF('208-PLA-Ft-78 Mapa Gestión'!J142&lt;=FORMULAS!$M$4,FORMULAS!$N$4,IF('208-PLA-Ft-78 Mapa Gestión'!J142&lt;=FORMULAS!$M$5,FORMULAS!$N$5,FORMULAS!$N$6))))</f>
        <v>0.6</v>
      </c>
      <c r="M142" s="264" t="s">
        <v>88</v>
      </c>
      <c r="N142" s="258" t="str">
        <f>+IF(M142=FORMULAS!$H$2,FORMULAS!$I$2,IF('208-PLA-Ft-78 Mapa Gestión'!M142:M147=FORMULAS!$H$3,FORMULAS!$I$3,IF('208-PLA-Ft-78 Mapa Gestión'!M142:M147=FORMULAS!$H$4,FORMULAS!$I$4,IF('208-PLA-Ft-78 Mapa Gestión'!M142:M147=FORMULAS!$H$5,FORMULAS!$I$5,IF('208-PLA-Ft-78 Mapa Gestión'!M142:M147=FORMULAS!$H$6,FORMULAS!$I$6,IF('208-PLA-Ft-78 Mapa Gestión'!M142:M147=FORMULAS!$H$7,FORMULAS!$I$7,IF('208-PLA-Ft-78 Mapa Gestión'!M142:M147=FORMULAS!$H$8,FORMULAS!$I$8,IF('208-PLA-Ft-78 Mapa Gestión'!M142:M147=FORMULAS!$H$9,FORMULAS!$I$9,IF('208-PLA-Ft-78 Mapa Gestión'!M142:M147=FORMULAS!$H$10,FORMULAS!$I$10,IF('208-PLA-Ft-78 Mapa Gestión'!M142:M147=FORMULAS!$H$11,FORMULAS!$I$11))))))))))</f>
        <v>Leve</v>
      </c>
      <c r="O142" s="267">
        <f>VLOOKUP(N142,FORMULAS!$I$1:$J$6,2,0)</f>
        <v>0.2</v>
      </c>
      <c r="P142" s="267" t="str">
        <f t="shared" ref="P142" si="116">CONCATENATE(N142,K142)</f>
        <v>LeveMedia</v>
      </c>
      <c r="Q142" s="270" t="str">
        <f>VLOOKUP(P142,FORMULAS!$K$17:$L$42,2,0)</f>
        <v>Moderado</v>
      </c>
      <c r="R142" s="173">
        <v>1</v>
      </c>
      <c r="S142" s="174" t="s">
        <v>509</v>
      </c>
      <c r="T142" s="203" t="str">
        <f>VLOOKUP(U142,FORMULAS!$A$15:$B$18,2,0)</f>
        <v>Probabilidad</v>
      </c>
      <c r="U142" s="54" t="s">
        <v>13</v>
      </c>
      <c r="V142" s="55">
        <f>+IF(U142='Tabla Valoración controles'!$D$4,'Tabla Valoración controles'!$F$4,IF('208-PLA-Ft-78 Mapa Gestión'!U142='Tabla Valoración controles'!$D$5,'Tabla Valoración controles'!$F$5,IF(U142=FORMULAS!$A$10,0,'Tabla Valoración controles'!$F$6)))</f>
        <v>0.25</v>
      </c>
      <c r="W142" s="54" t="s">
        <v>8</v>
      </c>
      <c r="X142" s="56">
        <f>+IF(W142='Tabla Valoración controles'!$D$7,'Tabla Valoración controles'!$F$7,IF(U142=FORMULAS!$A$10,0,'Tabla Valoración controles'!$F$8))</f>
        <v>0.15</v>
      </c>
      <c r="Y142" s="54" t="s">
        <v>18</v>
      </c>
      <c r="Z142" s="55">
        <f>+IF(Y142='Tabla Valoración controles'!$D$9,'Tabla Valoración controles'!$F$9,IF(U142=FORMULAS!$A$10,0,'Tabla Valoración controles'!$F$10))</f>
        <v>0</v>
      </c>
      <c r="AA142" s="54" t="s">
        <v>21</v>
      </c>
      <c r="AB142" s="55">
        <f>+IF(AA142='Tabla Valoración controles'!$D$9,'Tabla Valoración controles'!$F$9,IF(W142=FORMULAS!$A$10,0,'Tabla Valoración controles'!$F$10))</f>
        <v>0</v>
      </c>
      <c r="AC142" s="54" t="s">
        <v>100</v>
      </c>
      <c r="AD142" s="55">
        <f>+IF(AC142='Tabla Valoración controles'!$D$13,'Tabla Valoración controles'!$F$13,'Tabla Valoración controles'!$F$14)</f>
        <v>0</v>
      </c>
      <c r="AE142" s="99">
        <f t="shared" si="111"/>
        <v>0.4</v>
      </c>
      <c r="AF142" s="99">
        <f>+IF(T142=FORMULAS!$A$8,'208-PLA-Ft-78 Mapa Gestión'!AE142*'208-PLA-Ft-78 Mapa Gestión'!L142:L147,'208-PLA-Ft-78 Mapa Gestión'!AE142*'208-PLA-Ft-78 Mapa Gestión'!O142:O147)</f>
        <v>0.24</v>
      </c>
      <c r="AG142" s="99">
        <f>+IF(T142=FORMULAS!$A$8,'208-PLA-Ft-78 Mapa Gestión'!L142:L147-'208-PLA-Ft-78 Mapa Gestión'!AF142,0)</f>
        <v>0.36</v>
      </c>
      <c r="AH142" s="54" t="s">
        <v>349</v>
      </c>
      <c r="AI142" s="50">
        <f>+IF(AH142=CONTROLES!$C$50,CONTROLES!$D$50,CONTROLES!$D$51)</f>
        <v>15</v>
      </c>
      <c r="AJ142" s="182" t="s">
        <v>355</v>
      </c>
      <c r="AK142" s="182">
        <f>+IF(AJ142=CONTROLES!$C$52,CONTROLES!$D$52,CONTROLES!$D$53)</f>
        <v>15</v>
      </c>
      <c r="AL142" s="182" t="s">
        <v>358</v>
      </c>
      <c r="AM142" s="182">
        <f>+IF(AL142=CONTROLES!$C$54,CONTROLES!$D$54,CONTROLES!$D$55)</f>
        <v>15</v>
      </c>
      <c r="AN142" s="183" t="str">
        <f t="shared" si="114"/>
        <v>Preventivo</v>
      </c>
      <c r="AO142" s="183" t="str">
        <f>+IF(AN142=CONTROLES!$F$54,CONTROLES!$G$54,CONTROLES!$G$55)</f>
        <v>Prevenir</v>
      </c>
      <c r="AP142" s="182">
        <f>+IF(AO142=CONTROLES!$C$56,CONTROLES!$D$56,IF(AO142=CONTROLES!$C$57,CONTROLES!$D$57,CONTROLES!$D$58))</f>
        <v>15</v>
      </c>
      <c r="AQ142" s="182" t="s">
        <v>365</v>
      </c>
      <c r="AR142" s="182">
        <f>+IF(AQ142=CONTROLES!$C$59,CONTROLES!$D$59,CONTROLES!$D$60)</f>
        <v>15</v>
      </c>
      <c r="AS142" s="182" t="s">
        <v>368</v>
      </c>
      <c r="AT142" s="182">
        <f>+IF(AS142=CONTROLES!$C$61,CONTROLES!$D$61,CONTROLES!$D$62)</f>
        <v>15</v>
      </c>
      <c r="AU142" s="182" t="s">
        <v>371</v>
      </c>
      <c r="AV142" s="50">
        <f>+IF(AU142=CONTROLES!$C$63,CONTROLES!$D$63,IF(AU142=CONTROLES!$C$64,CONTROLES!$D$64,CONTROLES!$D$65))</f>
        <v>10</v>
      </c>
      <c r="AW142" s="50">
        <f t="shared" si="113"/>
        <v>100</v>
      </c>
      <c r="AX142" s="50" t="str">
        <f t="shared" si="115"/>
        <v>Fuerte</v>
      </c>
      <c r="AY142" s="253">
        <f>+AG147</f>
        <v>0.20879999999999999</v>
      </c>
      <c r="AZ142" s="253" t="str">
        <f>+IF(AY142&lt;=FORMULAS!$N$2,FORMULAS!$O$2,IF(AY142&lt;=FORMULAS!$N$3,FORMULAS!$O$3,IF(AY142&lt;=FORMULAS!$N$4,FORMULAS!$O$4,IF(AY142&lt;=FORMULAS!$N$5,FORMULAS!$O$5,FORMULAS!O138))))</f>
        <v>Baja</v>
      </c>
      <c r="BA142" s="253" t="str">
        <f>+IF(T142=FORMULAS!$A$9,AG147,'208-PLA-Ft-78 Mapa Gestión'!N142:N147)</f>
        <v>Leve</v>
      </c>
      <c r="BB142" s="253">
        <f>+IF(T142=FORMULAS!B141,'208-PLA-Ft-78 Mapa Gestión'!AG147,'208-PLA-Ft-78 Mapa Gestión'!O142:O147)</f>
        <v>0.2</v>
      </c>
      <c r="BC142" s="255" t="str">
        <f t="shared" ref="BC142" si="117">CONCATENATE(BA142,AZ142)</f>
        <v>LeveBaja</v>
      </c>
      <c r="BD142" s="256" t="str">
        <f>VLOOKUP(BC142,FORMULAS!$K$17:$L$42,2,0)</f>
        <v>Bajo</v>
      </c>
      <c r="BE142" s="245" t="s">
        <v>304</v>
      </c>
      <c r="BF142" s="141" t="s">
        <v>549</v>
      </c>
      <c r="BG142" s="141" t="s">
        <v>549</v>
      </c>
      <c r="BH142" s="189"/>
      <c r="BI142" s="141" t="s">
        <v>549</v>
      </c>
      <c r="BJ142" s="141" t="s">
        <v>549</v>
      </c>
      <c r="BK142" s="141" t="s">
        <v>549</v>
      </c>
      <c r="BL142" s="141" t="s">
        <v>549</v>
      </c>
      <c r="BM142" s="190" t="s">
        <v>234</v>
      </c>
      <c r="BN142" s="244" t="s">
        <v>667</v>
      </c>
      <c r="BO142" s="131"/>
      <c r="BP142" s="132"/>
      <c r="BQ142" s="133"/>
      <c r="BR142" s="133"/>
      <c r="BS142" s="146"/>
      <c r="BT142" s="146"/>
      <c r="BU142" s="146"/>
      <c r="BV142" s="146"/>
      <c r="BW142" s="146"/>
      <c r="BX142" s="131"/>
      <c r="BY142" s="132"/>
      <c r="BZ142" s="133"/>
      <c r="CA142" s="133"/>
      <c r="CB142" s="146"/>
      <c r="CC142" s="146"/>
      <c r="CD142" s="146"/>
      <c r="CE142" s="146"/>
      <c r="CF142" s="146"/>
      <c r="CG142" s="131"/>
      <c r="CH142" s="132"/>
      <c r="CI142" s="133"/>
      <c r="CJ142" s="133"/>
      <c r="CK142" s="146"/>
      <c r="CL142" s="146"/>
      <c r="CM142" s="146"/>
      <c r="CN142" s="146"/>
      <c r="CO142" s="146"/>
      <c r="CP142" s="131"/>
      <c r="CQ142" s="132"/>
      <c r="CR142" s="133"/>
      <c r="CS142" s="133"/>
      <c r="CT142" s="146"/>
      <c r="CU142" s="146"/>
      <c r="CV142" s="146"/>
      <c r="CW142" s="146"/>
      <c r="CX142" s="146"/>
      <c r="CY142" s="131"/>
      <c r="CZ142" s="132"/>
      <c r="DA142" s="133"/>
      <c r="DB142" s="133"/>
      <c r="DC142" s="146"/>
      <c r="DD142" s="146"/>
      <c r="DE142" s="146"/>
      <c r="DF142" s="146"/>
      <c r="DG142" s="146"/>
      <c r="DH142" s="131"/>
      <c r="DI142" s="132"/>
      <c r="DJ142" s="133"/>
      <c r="DK142" s="133"/>
      <c r="DL142" s="146"/>
      <c r="DM142" s="146"/>
      <c r="DN142" s="146"/>
      <c r="DO142" s="146"/>
      <c r="DP142" s="146"/>
      <c r="DQ142" s="131"/>
      <c r="DR142" s="132"/>
      <c r="DS142" s="133"/>
      <c r="DT142" s="133"/>
      <c r="DU142" s="146"/>
      <c r="DV142" s="146"/>
      <c r="DW142" s="146"/>
      <c r="DX142" s="146"/>
      <c r="DY142" s="146"/>
      <c r="DZ142" s="131"/>
      <c r="EA142" s="132"/>
      <c r="EB142" s="133"/>
      <c r="EC142" s="133"/>
      <c r="ED142" s="146"/>
      <c r="EE142" s="146"/>
      <c r="EF142" s="146"/>
      <c r="EG142" s="146"/>
      <c r="EH142" s="146"/>
      <c r="EI142" s="131"/>
      <c r="EJ142" s="132"/>
      <c r="EK142" s="133"/>
      <c r="EL142" s="133"/>
      <c r="EM142" s="146"/>
      <c r="EN142" s="146"/>
      <c r="EO142" s="146"/>
      <c r="EP142" s="146"/>
      <c r="EQ142" s="146"/>
      <c r="ER142" s="131"/>
      <c r="ES142" s="132"/>
      <c r="ET142" s="133"/>
      <c r="EU142" s="133"/>
      <c r="EV142" s="146"/>
      <c r="EW142" s="146"/>
      <c r="EX142" s="146"/>
      <c r="EY142" s="146"/>
      <c r="EZ142" s="146"/>
      <c r="FA142" s="131"/>
      <c r="FB142" s="132"/>
      <c r="FC142" s="133"/>
      <c r="FD142" s="133"/>
      <c r="FE142" s="146"/>
      <c r="FF142" s="146"/>
      <c r="FG142" s="146"/>
      <c r="FH142" s="146"/>
      <c r="FI142" s="146"/>
      <c r="FJ142" s="131"/>
      <c r="FK142" s="132"/>
      <c r="FL142" s="133"/>
      <c r="FM142" s="133"/>
      <c r="FN142" s="146"/>
      <c r="FO142" s="146"/>
      <c r="FP142" s="146"/>
      <c r="FQ142" s="146"/>
      <c r="FR142" s="146"/>
      <c r="FS142" s="146"/>
      <c r="FT142" s="131"/>
      <c r="FU142" s="134"/>
      <c r="FV142" s="134"/>
      <c r="FW142" s="134"/>
      <c r="FX142" s="135"/>
      <c r="FY142" s="134"/>
      <c r="FZ142" s="146"/>
      <c r="GA142" s="146"/>
      <c r="GB142" s="134"/>
      <c r="GC142" s="134"/>
      <c r="GD142" s="134"/>
      <c r="GE142" s="134"/>
      <c r="GF142" s="134"/>
      <c r="GG142" s="131"/>
      <c r="GH142" s="134"/>
      <c r="GI142" s="134"/>
      <c r="GJ142" s="134"/>
      <c r="GK142" s="135"/>
      <c r="GL142" s="134"/>
      <c r="GM142" s="146"/>
      <c r="GN142" s="146"/>
      <c r="GO142" s="134"/>
      <c r="GP142" s="134"/>
      <c r="GQ142" s="134"/>
      <c r="GR142" s="134"/>
      <c r="GS142" s="134"/>
      <c r="GT142" s="131"/>
      <c r="GU142" s="134"/>
      <c r="GV142" s="134"/>
      <c r="GW142" s="134"/>
      <c r="GX142" s="135"/>
      <c r="GY142" s="134"/>
      <c r="GZ142" s="146"/>
      <c r="HA142" s="146"/>
      <c r="HB142" s="134"/>
      <c r="HC142" s="134"/>
      <c r="HD142" s="134"/>
      <c r="HE142" s="134"/>
    </row>
    <row r="143" spans="1:213" ht="242.25" x14ac:dyDescent="0.2">
      <c r="A143" s="274"/>
      <c r="B143" s="277"/>
      <c r="C143" s="280"/>
      <c r="D143" s="280"/>
      <c r="E143" s="277"/>
      <c r="F143" s="350"/>
      <c r="G143" s="350"/>
      <c r="H143" s="350"/>
      <c r="I143" s="277"/>
      <c r="J143" s="282"/>
      <c r="K143" s="259"/>
      <c r="L143" s="262"/>
      <c r="M143" s="265"/>
      <c r="N143" s="259"/>
      <c r="O143" s="268"/>
      <c r="P143" s="268"/>
      <c r="Q143" s="271"/>
      <c r="R143" s="173">
        <v>2</v>
      </c>
      <c r="S143" s="174" t="s">
        <v>510</v>
      </c>
      <c r="T143" s="203" t="str">
        <f>VLOOKUP(U143,FORMULAS!$A$15:$B$18,2,0)</f>
        <v>Probabilidad</v>
      </c>
      <c r="U143" s="54" t="s">
        <v>14</v>
      </c>
      <c r="V143" s="55">
        <f>+IF(U143='Tabla Valoración controles'!$D$4,'Tabla Valoración controles'!$F$4,IF('208-PLA-Ft-78 Mapa Gestión'!U143='Tabla Valoración controles'!$D$5,'Tabla Valoración controles'!$F$5,IF(U143=FORMULAS!$A$10,0,'Tabla Valoración controles'!$F$6)))</f>
        <v>0.15</v>
      </c>
      <c r="W143" s="54" t="s">
        <v>8</v>
      </c>
      <c r="X143" s="56">
        <f>+IF(W143='Tabla Valoración controles'!$D$7,'Tabla Valoración controles'!$F$7,IF(U143=FORMULAS!$A$10,0,'Tabla Valoración controles'!$F$8))</f>
        <v>0.15</v>
      </c>
      <c r="Y143" s="54" t="s">
        <v>18</v>
      </c>
      <c r="Z143" s="55">
        <f>+IF(Y143='Tabla Valoración controles'!$D$9,'Tabla Valoración controles'!$F$9,IF(U143=FORMULAS!$A$10,0,'Tabla Valoración controles'!$F$10))</f>
        <v>0</v>
      </c>
      <c r="AA143" s="54" t="s">
        <v>21</v>
      </c>
      <c r="AB143" s="55">
        <f>+IF(AA143='Tabla Valoración controles'!$D$9,'Tabla Valoración controles'!$F$9,IF(W143=FORMULAS!$A$10,0,'Tabla Valoración controles'!$F$10))</f>
        <v>0</v>
      </c>
      <c r="AC143" s="54" t="s">
        <v>100</v>
      </c>
      <c r="AD143" s="55">
        <f>+IF(AC143='Tabla Valoración controles'!$D$13,'Tabla Valoración controles'!$F$13,'Tabla Valoración controles'!$F$14)</f>
        <v>0</v>
      </c>
      <c r="AE143" s="99">
        <f t="shared" si="111"/>
        <v>0.3</v>
      </c>
      <c r="AF143" s="99">
        <f t="shared" ref="AF143" si="118">+AE143*AG142</f>
        <v>0.108</v>
      </c>
      <c r="AG143" s="99">
        <f t="shared" ref="AG143" si="119">+AG142-AF143</f>
        <v>0.252</v>
      </c>
      <c r="AH143" s="54" t="s">
        <v>349</v>
      </c>
      <c r="AI143" s="50">
        <f>+IF(AH143=CONTROLES!$C$50,CONTROLES!$D$50,CONTROLES!$D$51)</f>
        <v>15</v>
      </c>
      <c r="AJ143" s="182" t="s">
        <v>355</v>
      </c>
      <c r="AK143" s="182">
        <f>+IF(AJ143=CONTROLES!$C$52,CONTROLES!$D$52,CONTROLES!$D$53)</f>
        <v>15</v>
      </c>
      <c r="AL143" s="182" t="s">
        <v>358</v>
      </c>
      <c r="AM143" s="182">
        <f>+IF(AL143=CONTROLES!$C$54,CONTROLES!$D$54,CONTROLES!$D$55)</f>
        <v>15</v>
      </c>
      <c r="AN143" s="183" t="str">
        <f t="shared" si="114"/>
        <v>Detectivo</v>
      </c>
      <c r="AO143" s="183" t="str">
        <f>+IF(AN143=CONTROLES!$F$54,CONTROLES!$G$54,CONTROLES!$G$55)</f>
        <v>Detectar</v>
      </c>
      <c r="AP143" s="182">
        <f>+IF(AO143=CONTROLES!$C$56,CONTROLES!$D$56,IF(AO143=CONTROLES!$C$57,CONTROLES!$D$57,CONTROLES!$D$58))</f>
        <v>10</v>
      </c>
      <c r="AQ143" s="182" t="s">
        <v>365</v>
      </c>
      <c r="AR143" s="182">
        <f>+IF(AQ143=CONTROLES!$C$59,CONTROLES!$D$59,CONTROLES!$D$60)</f>
        <v>15</v>
      </c>
      <c r="AS143" s="182" t="s">
        <v>368</v>
      </c>
      <c r="AT143" s="182">
        <f>+IF(AS143=CONTROLES!$C$61,CONTROLES!$D$61,CONTROLES!$D$62)</f>
        <v>15</v>
      </c>
      <c r="AU143" s="182" t="s">
        <v>371</v>
      </c>
      <c r="AV143" s="50">
        <f>+IF(AU143=CONTROLES!$C$63,CONTROLES!$D$63,IF(AU143=CONTROLES!$C$64,CONTROLES!$D$64,CONTROLES!$D$65))</f>
        <v>10</v>
      </c>
      <c r="AW143" s="50">
        <f t="shared" si="113"/>
        <v>95</v>
      </c>
      <c r="AX143" s="50" t="str">
        <f t="shared" si="115"/>
        <v>Moderado</v>
      </c>
      <c r="AY143" s="254"/>
      <c r="AZ143" s="254"/>
      <c r="BA143" s="254"/>
      <c r="BB143" s="254"/>
      <c r="BC143" s="255"/>
      <c r="BD143" s="257"/>
      <c r="BE143" s="246"/>
      <c r="BF143" s="137"/>
      <c r="BG143" s="137"/>
      <c r="BH143" s="189"/>
      <c r="BI143" s="137"/>
      <c r="BJ143" s="137"/>
      <c r="BK143" s="137"/>
      <c r="BL143" s="137"/>
      <c r="BM143" s="190" t="s">
        <v>234</v>
      </c>
      <c r="BN143" s="244"/>
      <c r="BO143" s="131"/>
      <c r="BP143" s="137"/>
      <c r="BQ143" s="131"/>
      <c r="BR143" s="133"/>
      <c r="BS143" s="146"/>
      <c r="BT143" s="146"/>
      <c r="BU143" s="146"/>
      <c r="BV143" s="146"/>
      <c r="BW143" s="146"/>
      <c r="BX143" s="131"/>
      <c r="BY143" s="137"/>
      <c r="BZ143" s="131"/>
      <c r="CA143" s="133"/>
      <c r="CB143" s="146"/>
      <c r="CC143" s="146"/>
      <c r="CD143" s="146"/>
      <c r="CE143" s="146"/>
      <c r="CF143" s="146"/>
      <c r="CG143" s="131"/>
      <c r="CH143" s="137"/>
      <c r="CI143" s="131"/>
      <c r="CJ143" s="133"/>
      <c r="CK143" s="146"/>
      <c r="CL143" s="146"/>
      <c r="CM143" s="146"/>
      <c r="CN143" s="146"/>
      <c r="CO143" s="146"/>
      <c r="CP143" s="131"/>
      <c r="CQ143" s="137"/>
      <c r="CR143" s="131"/>
      <c r="CS143" s="133"/>
      <c r="CT143" s="146"/>
      <c r="CU143" s="146"/>
      <c r="CV143" s="146"/>
      <c r="CW143" s="146"/>
      <c r="CX143" s="146"/>
      <c r="CY143" s="131"/>
      <c r="CZ143" s="137"/>
      <c r="DA143" s="131"/>
      <c r="DB143" s="133"/>
      <c r="DC143" s="146"/>
      <c r="DD143" s="146"/>
      <c r="DE143" s="146"/>
      <c r="DF143" s="146"/>
      <c r="DG143" s="146"/>
      <c r="DH143" s="131"/>
      <c r="DI143" s="137"/>
      <c r="DJ143" s="131"/>
      <c r="DK143" s="133"/>
      <c r="DL143" s="146"/>
      <c r="DM143" s="146"/>
      <c r="DN143" s="146"/>
      <c r="DO143" s="146"/>
      <c r="DP143" s="146"/>
      <c r="DQ143" s="131"/>
      <c r="DR143" s="137"/>
      <c r="DS143" s="131"/>
      <c r="DT143" s="133"/>
      <c r="DU143" s="146"/>
      <c r="DV143" s="146"/>
      <c r="DW143" s="146"/>
      <c r="DX143" s="146"/>
      <c r="DY143" s="146"/>
      <c r="DZ143" s="131"/>
      <c r="EA143" s="137"/>
      <c r="EB143" s="131"/>
      <c r="EC143" s="133"/>
      <c r="ED143" s="146"/>
      <c r="EE143" s="146"/>
      <c r="EF143" s="146"/>
      <c r="EG143" s="146"/>
      <c r="EH143" s="146"/>
      <c r="EI143" s="131"/>
      <c r="EJ143" s="137"/>
      <c r="EK143" s="131"/>
      <c r="EL143" s="133"/>
      <c r="EM143" s="146"/>
      <c r="EN143" s="146"/>
      <c r="EO143" s="146"/>
      <c r="EP143" s="146"/>
      <c r="EQ143" s="146"/>
      <c r="ER143" s="131"/>
      <c r="ES143" s="137"/>
      <c r="ET143" s="131"/>
      <c r="EU143" s="133"/>
      <c r="EV143" s="146"/>
      <c r="EW143" s="146"/>
      <c r="EX143" s="146"/>
      <c r="EY143" s="146"/>
      <c r="EZ143" s="146"/>
      <c r="FA143" s="131"/>
      <c r="FB143" s="137"/>
      <c r="FC143" s="131"/>
      <c r="FD143" s="133"/>
      <c r="FE143" s="146"/>
      <c r="FF143" s="146"/>
      <c r="FG143" s="146"/>
      <c r="FH143" s="146"/>
      <c r="FI143" s="146"/>
      <c r="FJ143" s="131"/>
      <c r="FK143" s="137"/>
      <c r="FL143" s="131"/>
      <c r="FM143" s="133"/>
      <c r="FN143" s="146"/>
      <c r="FO143" s="146"/>
      <c r="FP143" s="146"/>
      <c r="FQ143" s="146"/>
      <c r="FR143" s="146"/>
      <c r="FS143" s="146"/>
      <c r="FT143" s="131"/>
      <c r="FU143" s="134"/>
      <c r="FV143" s="134"/>
      <c r="FW143" s="134"/>
      <c r="FX143" s="135"/>
      <c r="FY143" s="134"/>
      <c r="FZ143" s="146"/>
      <c r="GA143" s="146"/>
      <c r="GB143" s="134"/>
      <c r="GC143" s="134"/>
      <c r="GD143" s="134"/>
      <c r="GE143" s="134"/>
      <c r="GF143" s="134"/>
      <c r="GG143" s="131"/>
      <c r="GH143" s="134"/>
      <c r="GI143" s="134"/>
      <c r="GJ143" s="134"/>
      <c r="GK143" s="135"/>
      <c r="GL143" s="134"/>
      <c r="GM143" s="146"/>
      <c r="GN143" s="146"/>
      <c r="GO143" s="134"/>
      <c r="GP143" s="134"/>
      <c r="GQ143" s="134"/>
      <c r="GR143" s="134"/>
      <c r="GS143" s="134"/>
      <c r="GT143" s="131"/>
      <c r="GU143" s="134"/>
      <c r="GV143" s="134"/>
      <c r="GW143" s="134"/>
      <c r="GX143" s="135"/>
      <c r="GY143" s="134"/>
      <c r="GZ143" s="146"/>
      <c r="HA143" s="146"/>
      <c r="HB143" s="134"/>
      <c r="HC143" s="134"/>
      <c r="HD143" s="134"/>
      <c r="HE143" s="134"/>
    </row>
    <row r="144" spans="1:213" ht="185.25" x14ac:dyDescent="0.2">
      <c r="A144" s="274"/>
      <c r="B144" s="277"/>
      <c r="C144" s="280"/>
      <c r="D144" s="280"/>
      <c r="E144" s="277"/>
      <c r="F144" s="350"/>
      <c r="G144" s="350"/>
      <c r="H144" s="350"/>
      <c r="I144" s="277"/>
      <c r="J144" s="282"/>
      <c r="K144" s="259"/>
      <c r="L144" s="262"/>
      <c r="M144" s="265"/>
      <c r="N144" s="259"/>
      <c r="O144" s="268"/>
      <c r="P144" s="268"/>
      <c r="Q144" s="271"/>
      <c r="R144" s="173">
        <v>3</v>
      </c>
      <c r="S144" s="174" t="s">
        <v>511</v>
      </c>
      <c r="T144" s="203" t="str">
        <f>VLOOKUP(U144,FORMULAS!$A$15:$B$18,2,0)</f>
        <v>Probabilidad</v>
      </c>
      <c r="U144" s="54" t="s">
        <v>13</v>
      </c>
      <c r="V144" s="55">
        <f>+IF(U144='Tabla Valoración controles'!$D$4,'Tabla Valoración controles'!$F$4,IF('208-PLA-Ft-78 Mapa Gestión'!U144='Tabla Valoración controles'!$D$5,'Tabla Valoración controles'!$F$5,IF(U144=FORMULAS!$A$10,0,'Tabla Valoración controles'!$F$6)))</f>
        <v>0.25</v>
      </c>
      <c r="W144" s="54" t="s">
        <v>8</v>
      </c>
      <c r="X144" s="56">
        <f>+IF(W144='Tabla Valoración controles'!$D$7,'Tabla Valoración controles'!$F$7,IF(U144=FORMULAS!$A$10,0,'Tabla Valoración controles'!$F$8))</f>
        <v>0.15</v>
      </c>
      <c r="Y144" s="54" t="s">
        <v>18</v>
      </c>
      <c r="Z144" s="55">
        <f>+IF(Y144='Tabla Valoración controles'!$D$9,'Tabla Valoración controles'!$F$9,IF(U144=FORMULAS!$A$10,0,'Tabla Valoración controles'!$F$10))</f>
        <v>0</v>
      </c>
      <c r="AA144" s="54" t="s">
        <v>21</v>
      </c>
      <c r="AB144" s="55">
        <f>+IF(AA144='Tabla Valoración controles'!$D$9,'Tabla Valoración controles'!$F$9,IF(W144=FORMULAS!$A$10,0,'Tabla Valoración controles'!$F$10))</f>
        <v>0</v>
      </c>
      <c r="AC144" s="54" t="s">
        <v>100</v>
      </c>
      <c r="AD144" s="55">
        <f>+IF(AC144='Tabla Valoración controles'!$D$13,'Tabla Valoración controles'!$F$13,'Tabla Valoración controles'!$F$14)</f>
        <v>0</v>
      </c>
      <c r="AE144" s="99">
        <f t="shared" si="111"/>
        <v>0.4</v>
      </c>
      <c r="AF144" s="99">
        <f t="shared" ref="AF144:AF147" si="120">+AF143*AE144</f>
        <v>4.3200000000000002E-2</v>
      </c>
      <c r="AG144" s="99">
        <f t="shared" si="71"/>
        <v>0.20879999999999999</v>
      </c>
      <c r="AH144" s="54" t="s">
        <v>349</v>
      </c>
      <c r="AI144" s="50">
        <f>+IF(AH144=CONTROLES!$C$50,CONTROLES!$D$50,CONTROLES!$D$51)</f>
        <v>15</v>
      </c>
      <c r="AJ144" s="182" t="s">
        <v>355</v>
      </c>
      <c r="AK144" s="182">
        <f>+IF(AJ144=CONTROLES!$C$52,CONTROLES!$D$52,CONTROLES!$D$53)</f>
        <v>15</v>
      </c>
      <c r="AL144" s="182" t="s">
        <v>358</v>
      </c>
      <c r="AM144" s="182">
        <f>+IF(AL144=CONTROLES!$C$54,CONTROLES!$D$54,CONTROLES!$D$55)</f>
        <v>15</v>
      </c>
      <c r="AN144" s="183" t="str">
        <f t="shared" si="114"/>
        <v>Preventivo</v>
      </c>
      <c r="AO144" s="183" t="str">
        <f>+IF(AN144=CONTROLES!$F$54,CONTROLES!$G$54,CONTROLES!$G$55)</f>
        <v>Prevenir</v>
      </c>
      <c r="AP144" s="182">
        <f>+IF(AO144=CONTROLES!$C$56,CONTROLES!$D$56,IF(AO144=CONTROLES!$C$57,CONTROLES!$D$57,CONTROLES!$D$58))</f>
        <v>15</v>
      </c>
      <c r="AQ144" s="182" t="s">
        <v>365</v>
      </c>
      <c r="AR144" s="182">
        <f>+IF(AQ144=CONTROLES!$C$59,CONTROLES!$D$59,CONTROLES!$D$60)</f>
        <v>15</v>
      </c>
      <c r="AS144" s="182" t="s">
        <v>368</v>
      </c>
      <c r="AT144" s="182">
        <f>+IF(AS144=CONTROLES!$C$61,CONTROLES!$D$61,CONTROLES!$D$62)</f>
        <v>15</v>
      </c>
      <c r="AU144" s="182" t="s">
        <v>371</v>
      </c>
      <c r="AV144" s="50">
        <f>+IF(AU144=CONTROLES!$C$63,CONTROLES!$D$63,IF(AU144=CONTROLES!$C$64,CONTROLES!$D$64,CONTROLES!$D$65))</f>
        <v>10</v>
      </c>
      <c r="AW144" s="50">
        <f t="shared" si="113"/>
        <v>100</v>
      </c>
      <c r="AX144" s="50" t="str">
        <f>IF(ISERROR(AW144)=TRUE,"",IF(AND(AW144&lt;=85),"Débil",IF(AND(AW144&gt;=85.01,AW144&lt;=95),"Moderado",IF(AND(AW144&gt;=95.1,AW144&lt;=100),"Fuerte",""))))</f>
        <v>Fuerte</v>
      </c>
      <c r="AY144" s="254"/>
      <c r="AZ144" s="254"/>
      <c r="BA144" s="254"/>
      <c r="BB144" s="254"/>
      <c r="BC144" s="255"/>
      <c r="BD144" s="257"/>
      <c r="BE144" s="246"/>
      <c r="BF144" s="137"/>
      <c r="BG144" s="137"/>
      <c r="BH144" s="189"/>
      <c r="BI144" s="137"/>
      <c r="BJ144" s="137"/>
      <c r="BK144" s="137"/>
      <c r="BL144" s="137"/>
      <c r="BM144" s="190" t="s">
        <v>234</v>
      </c>
      <c r="BN144" s="244"/>
      <c r="BO144" s="131"/>
      <c r="BP144" s="137"/>
      <c r="BQ144" s="131"/>
      <c r="BR144" s="133"/>
      <c r="BS144" s="146"/>
      <c r="BT144" s="146"/>
      <c r="BU144" s="146"/>
      <c r="BV144" s="146"/>
      <c r="BW144" s="146"/>
      <c r="BX144" s="131"/>
      <c r="BY144" s="137"/>
      <c r="BZ144" s="131"/>
      <c r="CA144" s="133"/>
      <c r="CB144" s="146"/>
      <c r="CC144" s="146"/>
      <c r="CD144" s="146"/>
      <c r="CE144" s="146"/>
      <c r="CF144" s="146"/>
      <c r="CG144" s="131"/>
      <c r="CH144" s="137"/>
      <c r="CI144" s="131"/>
      <c r="CJ144" s="133"/>
      <c r="CK144" s="146"/>
      <c r="CL144" s="146"/>
      <c r="CM144" s="146"/>
      <c r="CN144" s="146"/>
      <c r="CO144" s="146"/>
      <c r="CP144" s="131"/>
      <c r="CQ144" s="137"/>
      <c r="CR144" s="131"/>
      <c r="CS144" s="133"/>
      <c r="CT144" s="146"/>
      <c r="CU144" s="146"/>
      <c r="CV144" s="146"/>
      <c r="CW144" s="146"/>
      <c r="CX144" s="146"/>
      <c r="CY144" s="131"/>
      <c r="CZ144" s="137"/>
      <c r="DA144" s="131"/>
      <c r="DB144" s="133"/>
      <c r="DC144" s="146"/>
      <c r="DD144" s="146"/>
      <c r="DE144" s="146"/>
      <c r="DF144" s="146"/>
      <c r="DG144" s="146"/>
      <c r="DH144" s="131"/>
      <c r="DI144" s="137"/>
      <c r="DJ144" s="131"/>
      <c r="DK144" s="133"/>
      <c r="DL144" s="146"/>
      <c r="DM144" s="146"/>
      <c r="DN144" s="146"/>
      <c r="DO144" s="146"/>
      <c r="DP144" s="146"/>
      <c r="DQ144" s="131"/>
      <c r="DR144" s="137"/>
      <c r="DS144" s="131"/>
      <c r="DT144" s="133"/>
      <c r="DU144" s="146"/>
      <c r="DV144" s="146"/>
      <c r="DW144" s="146"/>
      <c r="DX144" s="146"/>
      <c r="DY144" s="146"/>
      <c r="DZ144" s="131"/>
      <c r="EA144" s="137"/>
      <c r="EB144" s="131"/>
      <c r="EC144" s="133"/>
      <c r="ED144" s="146"/>
      <c r="EE144" s="146"/>
      <c r="EF144" s="146"/>
      <c r="EG144" s="146"/>
      <c r="EH144" s="146"/>
      <c r="EI144" s="131"/>
      <c r="EJ144" s="137"/>
      <c r="EK144" s="131"/>
      <c r="EL144" s="133"/>
      <c r="EM144" s="146"/>
      <c r="EN144" s="146"/>
      <c r="EO144" s="146"/>
      <c r="EP144" s="146"/>
      <c r="EQ144" s="146"/>
      <c r="ER144" s="131"/>
      <c r="ES144" s="137"/>
      <c r="ET144" s="131"/>
      <c r="EU144" s="133"/>
      <c r="EV144" s="146"/>
      <c r="EW144" s="146"/>
      <c r="EX144" s="146"/>
      <c r="EY144" s="146"/>
      <c r="EZ144" s="146"/>
      <c r="FA144" s="131"/>
      <c r="FB144" s="137"/>
      <c r="FC144" s="131"/>
      <c r="FD144" s="133"/>
      <c r="FE144" s="146"/>
      <c r="FF144" s="146"/>
      <c r="FG144" s="146"/>
      <c r="FH144" s="146"/>
      <c r="FI144" s="146"/>
      <c r="FJ144" s="131"/>
      <c r="FK144" s="137"/>
      <c r="FL144" s="131"/>
      <c r="FM144" s="133"/>
      <c r="FN144" s="146"/>
      <c r="FO144" s="146"/>
      <c r="FP144" s="146"/>
      <c r="FQ144" s="146"/>
      <c r="FR144" s="146"/>
      <c r="FS144" s="146"/>
      <c r="FT144" s="131"/>
      <c r="FU144" s="134"/>
      <c r="FV144" s="134"/>
      <c r="FW144" s="134"/>
      <c r="FX144" s="135"/>
      <c r="FY144" s="134"/>
      <c r="FZ144" s="146"/>
      <c r="GA144" s="146"/>
      <c r="GB144" s="134"/>
      <c r="GC144" s="134"/>
      <c r="GD144" s="134"/>
      <c r="GE144" s="134"/>
      <c r="GF144" s="134"/>
      <c r="GG144" s="131"/>
      <c r="GH144" s="134"/>
      <c r="GI144" s="134"/>
      <c r="GJ144" s="134"/>
      <c r="GK144" s="135"/>
      <c r="GL144" s="134"/>
      <c r="GM144" s="146"/>
      <c r="GN144" s="146"/>
      <c r="GO144" s="134"/>
      <c r="GP144" s="134"/>
      <c r="GQ144" s="134"/>
      <c r="GR144" s="134"/>
      <c r="GS144" s="134"/>
      <c r="GT144" s="131"/>
      <c r="GU144" s="134"/>
      <c r="GV144" s="134"/>
      <c r="GW144" s="134"/>
      <c r="GX144" s="135"/>
      <c r="GY144" s="134"/>
      <c r="GZ144" s="146"/>
      <c r="HA144" s="146"/>
      <c r="HB144" s="134"/>
      <c r="HC144" s="134"/>
      <c r="HD144" s="134"/>
      <c r="HE144" s="134"/>
    </row>
    <row r="145" spans="1:213" ht="57" x14ac:dyDescent="0.2">
      <c r="A145" s="274"/>
      <c r="B145" s="277"/>
      <c r="C145" s="280"/>
      <c r="D145" s="280"/>
      <c r="E145" s="277"/>
      <c r="F145" s="350"/>
      <c r="G145" s="350"/>
      <c r="H145" s="350"/>
      <c r="I145" s="277"/>
      <c r="J145" s="282"/>
      <c r="K145" s="259"/>
      <c r="L145" s="262"/>
      <c r="M145" s="265"/>
      <c r="N145" s="259"/>
      <c r="O145" s="268"/>
      <c r="P145" s="268"/>
      <c r="Q145" s="271"/>
      <c r="R145" s="173"/>
      <c r="S145" s="174"/>
      <c r="T145" s="203">
        <f>VLOOKUP(U145,FORMULAS!$A$15:$B$18,2,0)</f>
        <v>0</v>
      </c>
      <c r="U145" s="54" t="s">
        <v>157</v>
      </c>
      <c r="V145" s="55">
        <f>+IF(U145='Tabla Valoración controles'!$D$4,'Tabla Valoración controles'!$F$4,IF('208-PLA-Ft-78 Mapa Gestión'!U145='Tabla Valoración controles'!$D$5,'Tabla Valoración controles'!$F$5,IF(U145=FORMULAS!$A$10,0,'Tabla Valoración controles'!$F$6)))</f>
        <v>0</v>
      </c>
      <c r="W145" s="54"/>
      <c r="X145" s="56">
        <f>+IF(W145='Tabla Valoración controles'!$D$7,'Tabla Valoración controles'!$F$7,IF(U145=FORMULAS!$A$10,0,'Tabla Valoración controles'!$F$8))</f>
        <v>0</v>
      </c>
      <c r="Y145" s="54"/>
      <c r="Z145" s="55">
        <f>+IF(Y145='Tabla Valoración controles'!$D$9,'Tabla Valoración controles'!$F$9,IF(U145=FORMULAS!$A$10,0,'Tabla Valoración controles'!$F$10))</f>
        <v>0</v>
      </c>
      <c r="AA145" s="54"/>
      <c r="AB145" s="55">
        <f>+IF(AA145='Tabla Valoración controles'!$D$9,'Tabla Valoración controles'!$F$9,IF(W145=FORMULAS!$A$10,0,'Tabla Valoración controles'!$F$10))</f>
        <v>0</v>
      </c>
      <c r="AC145" s="54"/>
      <c r="AD145" s="55">
        <f>+IF(AC145='Tabla Valoración controles'!$D$13,'Tabla Valoración controles'!$F$13,'Tabla Valoración controles'!$F$14)</f>
        <v>0</v>
      </c>
      <c r="AE145" s="99">
        <f t="shared" si="111"/>
        <v>0</v>
      </c>
      <c r="AF145" s="99">
        <f t="shared" si="120"/>
        <v>0</v>
      </c>
      <c r="AG145" s="99">
        <f t="shared" si="71"/>
        <v>0.20879999999999999</v>
      </c>
      <c r="AH145" s="54"/>
      <c r="AI145" s="50">
        <f>+IF(AH145=CONTROLES!$C$50,CONTROLES!$D$50,CONTROLES!$D$51)</f>
        <v>0</v>
      </c>
      <c r="AJ145" s="182"/>
      <c r="AK145" s="182">
        <f>+IF(AJ145=CONTROLES!$C$52,CONTROLES!$D$52,CONTROLES!$D$53)</f>
        <v>0</v>
      </c>
      <c r="AL145" s="182"/>
      <c r="AM145" s="182">
        <f>+IF(AL145=CONTROLES!$C$54,CONTROLES!$D$54,CONTROLES!$D$55)</f>
        <v>0</v>
      </c>
      <c r="AN145" s="183" t="str">
        <f t="shared" si="114"/>
        <v>Tipo Control</v>
      </c>
      <c r="AO145" s="183" t="str">
        <f>+IF(AN145=CONTROLES!$F$54,CONTROLES!$G$54,CONTROLES!$G$55)</f>
        <v>Detectar</v>
      </c>
      <c r="AP145" s="182">
        <f>+IF(AO145=CONTROLES!$C$56,CONTROLES!$D$56,IF(AO145=CONTROLES!$C$57,CONTROLES!$D$57,CONTROLES!$D$58))</f>
        <v>10</v>
      </c>
      <c r="AQ145" s="182"/>
      <c r="AR145" s="182">
        <f>+IF(AQ145=CONTROLES!$C$59,CONTROLES!$D$59,CONTROLES!$D$60)</f>
        <v>0</v>
      </c>
      <c r="AS145" s="182"/>
      <c r="AT145" s="182">
        <f>+IF(AS145=CONTROLES!$C$61,CONTROLES!$D$61,CONTROLES!$D$62)</f>
        <v>0</v>
      </c>
      <c r="AU145" s="182"/>
      <c r="AV145" s="50">
        <f>+IF(AU145=CONTROLES!$C$63,CONTROLES!$D$63,IF(AU145=CONTROLES!$C$64,CONTROLES!$D$64,CONTROLES!$D$65))</f>
        <v>0</v>
      </c>
      <c r="AW145" s="50">
        <f t="shared" si="113"/>
        <v>10</v>
      </c>
      <c r="AX145" s="50" t="str">
        <f t="shared" si="115"/>
        <v>Débil</v>
      </c>
      <c r="AY145" s="254"/>
      <c r="AZ145" s="254"/>
      <c r="BA145" s="254"/>
      <c r="BB145" s="254"/>
      <c r="BC145" s="255"/>
      <c r="BD145" s="257"/>
      <c r="BE145" s="246"/>
      <c r="BF145" s="137"/>
      <c r="BG145" s="137"/>
      <c r="BH145" s="189"/>
      <c r="BI145" s="137"/>
      <c r="BJ145" s="137"/>
      <c r="BK145" s="137"/>
      <c r="BL145" s="137"/>
      <c r="BM145" s="190" t="s">
        <v>234</v>
      </c>
      <c r="BN145" s="244"/>
      <c r="BO145" s="131"/>
      <c r="BP145" s="137"/>
      <c r="BQ145" s="137"/>
      <c r="BR145" s="137"/>
      <c r="BS145" s="137"/>
      <c r="BT145" s="137"/>
      <c r="BU145" s="137"/>
      <c r="BV145" s="137"/>
      <c r="BW145" s="137"/>
      <c r="BX145" s="131"/>
      <c r="BY145" s="137"/>
      <c r="BZ145" s="137"/>
      <c r="CA145" s="137"/>
      <c r="CB145" s="137"/>
      <c r="CC145" s="137"/>
      <c r="CD145" s="137"/>
      <c r="CE145" s="137"/>
      <c r="CF145" s="137"/>
      <c r="CG145" s="131"/>
      <c r="CH145" s="137"/>
      <c r="CI145" s="137"/>
      <c r="CJ145" s="137"/>
      <c r="CK145" s="137"/>
      <c r="CL145" s="137"/>
      <c r="CM145" s="137"/>
      <c r="CN145" s="137"/>
      <c r="CO145" s="137"/>
      <c r="CP145" s="131"/>
      <c r="CQ145" s="137"/>
      <c r="CR145" s="137"/>
      <c r="CS145" s="137"/>
      <c r="CT145" s="137"/>
      <c r="CU145" s="137"/>
      <c r="CV145" s="137"/>
      <c r="CW145" s="137"/>
      <c r="CX145" s="137"/>
      <c r="CY145" s="131"/>
      <c r="CZ145" s="137"/>
      <c r="DA145" s="137"/>
      <c r="DB145" s="137"/>
      <c r="DC145" s="137"/>
      <c r="DD145" s="137"/>
      <c r="DE145" s="137"/>
      <c r="DF145" s="137"/>
      <c r="DG145" s="137"/>
      <c r="DH145" s="131"/>
      <c r="DI145" s="137"/>
      <c r="DJ145" s="137"/>
      <c r="DK145" s="137"/>
      <c r="DL145" s="137"/>
      <c r="DM145" s="137"/>
      <c r="DN145" s="137"/>
      <c r="DO145" s="137"/>
      <c r="DP145" s="137"/>
      <c r="DQ145" s="131"/>
      <c r="DR145" s="137"/>
      <c r="DS145" s="137"/>
      <c r="DT145" s="137"/>
      <c r="DU145" s="137"/>
      <c r="DV145" s="137"/>
      <c r="DW145" s="137"/>
      <c r="DX145" s="137"/>
      <c r="DY145" s="137"/>
      <c r="DZ145" s="131"/>
      <c r="EA145" s="137"/>
      <c r="EB145" s="137"/>
      <c r="EC145" s="137"/>
      <c r="ED145" s="137"/>
      <c r="EE145" s="137"/>
      <c r="EF145" s="137"/>
      <c r="EG145" s="137"/>
      <c r="EH145" s="137"/>
      <c r="EI145" s="131"/>
      <c r="EJ145" s="137"/>
      <c r="EK145" s="137"/>
      <c r="EL145" s="137"/>
      <c r="EM145" s="137"/>
      <c r="EN145" s="137"/>
      <c r="EO145" s="137"/>
      <c r="EP145" s="137"/>
      <c r="EQ145" s="137"/>
      <c r="ER145" s="131"/>
      <c r="ES145" s="137"/>
      <c r="ET145" s="137"/>
      <c r="EU145" s="137"/>
      <c r="EV145" s="137"/>
      <c r="EW145" s="137"/>
      <c r="EX145" s="137"/>
      <c r="EY145" s="137"/>
      <c r="EZ145" s="137"/>
      <c r="FA145" s="131"/>
      <c r="FB145" s="137"/>
      <c r="FC145" s="137"/>
      <c r="FD145" s="137"/>
      <c r="FE145" s="137"/>
      <c r="FF145" s="137"/>
      <c r="FG145" s="137"/>
      <c r="FH145" s="137"/>
      <c r="FI145" s="137"/>
      <c r="FJ145" s="131"/>
      <c r="FK145" s="137"/>
      <c r="FL145" s="137"/>
      <c r="FM145" s="137"/>
      <c r="FN145" s="137"/>
      <c r="FO145" s="137"/>
      <c r="FP145" s="137"/>
      <c r="FQ145" s="137"/>
      <c r="FR145" s="137"/>
      <c r="FS145" s="137"/>
      <c r="FT145" s="131"/>
      <c r="FU145" s="134"/>
      <c r="FV145" s="134"/>
      <c r="FW145" s="134"/>
      <c r="FX145" s="135"/>
      <c r="FY145" s="134"/>
      <c r="FZ145" s="137"/>
      <c r="GA145" s="137"/>
      <c r="GB145" s="134"/>
      <c r="GC145" s="134"/>
      <c r="GD145" s="134"/>
      <c r="GE145" s="134"/>
      <c r="GF145" s="134"/>
      <c r="GG145" s="131"/>
      <c r="GH145" s="134"/>
      <c r="GI145" s="134"/>
      <c r="GJ145" s="134"/>
      <c r="GK145" s="135"/>
      <c r="GL145" s="134"/>
      <c r="GM145" s="137"/>
      <c r="GN145" s="137"/>
      <c r="GO145" s="134"/>
      <c r="GP145" s="134"/>
      <c r="GQ145" s="134"/>
      <c r="GR145" s="134"/>
      <c r="GS145" s="134"/>
      <c r="GT145" s="131"/>
      <c r="GU145" s="134"/>
      <c r="GV145" s="134"/>
      <c r="GW145" s="134"/>
      <c r="GX145" s="135"/>
      <c r="GY145" s="134"/>
      <c r="GZ145" s="137"/>
      <c r="HA145" s="137"/>
      <c r="HB145" s="134"/>
      <c r="HC145" s="134"/>
      <c r="HD145" s="134"/>
      <c r="HE145" s="134"/>
    </row>
    <row r="146" spans="1:213" ht="57" x14ac:dyDescent="0.2">
      <c r="A146" s="274"/>
      <c r="B146" s="277"/>
      <c r="C146" s="280"/>
      <c r="D146" s="280"/>
      <c r="E146" s="277"/>
      <c r="F146" s="350"/>
      <c r="G146" s="350"/>
      <c r="H146" s="350"/>
      <c r="I146" s="277"/>
      <c r="J146" s="282"/>
      <c r="K146" s="259"/>
      <c r="L146" s="262"/>
      <c r="M146" s="265"/>
      <c r="N146" s="259"/>
      <c r="O146" s="268"/>
      <c r="P146" s="268"/>
      <c r="Q146" s="271"/>
      <c r="R146" s="173"/>
      <c r="S146" s="174"/>
      <c r="T146" s="203">
        <f>VLOOKUP(U146,FORMULAS!$A$15:$B$18,2,0)</f>
        <v>0</v>
      </c>
      <c r="U146" s="54" t="s">
        <v>157</v>
      </c>
      <c r="V146" s="55">
        <f>+IF(U146='Tabla Valoración controles'!$D$4,'Tabla Valoración controles'!$F$4,IF('208-PLA-Ft-78 Mapa Gestión'!U146='Tabla Valoración controles'!$D$5,'Tabla Valoración controles'!$F$5,IF(U146=FORMULAS!$A$10,0,'Tabla Valoración controles'!$F$6)))</f>
        <v>0</v>
      </c>
      <c r="W146" s="54"/>
      <c r="X146" s="56">
        <f>+IF(W146='Tabla Valoración controles'!$D$7,'Tabla Valoración controles'!$F$7,IF(U146=FORMULAS!$A$10,0,'Tabla Valoración controles'!$F$8))</f>
        <v>0</v>
      </c>
      <c r="Y146" s="54"/>
      <c r="Z146" s="55">
        <f>+IF(Y146='Tabla Valoración controles'!$D$9,'Tabla Valoración controles'!$F$9,IF(U146=FORMULAS!$A$10,0,'Tabla Valoración controles'!$F$10))</f>
        <v>0</v>
      </c>
      <c r="AA146" s="54"/>
      <c r="AB146" s="55">
        <f>+IF(AA146='Tabla Valoración controles'!$D$9,'Tabla Valoración controles'!$F$9,IF(W146=FORMULAS!$A$10,0,'Tabla Valoración controles'!$F$10))</f>
        <v>0</v>
      </c>
      <c r="AC146" s="54"/>
      <c r="AD146" s="55">
        <f>+IF(AC146='Tabla Valoración controles'!$D$13,'Tabla Valoración controles'!$F$13,'Tabla Valoración controles'!$F$14)</f>
        <v>0</v>
      </c>
      <c r="AE146" s="99">
        <f t="shared" si="111"/>
        <v>0</v>
      </c>
      <c r="AF146" s="99">
        <f t="shared" si="120"/>
        <v>0</v>
      </c>
      <c r="AG146" s="99">
        <f t="shared" si="71"/>
        <v>0.20879999999999999</v>
      </c>
      <c r="AH146" s="54"/>
      <c r="AI146" s="50">
        <f>+IF(AH146=CONTROLES!$C$50,CONTROLES!$D$50,CONTROLES!$D$51)</f>
        <v>0</v>
      </c>
      <c r="AJ146" s="182"/>
      <c r="AK146" s="182">
        <f>+IF(AJ146=CONTROLES!$C$52,CONTROLES!$D$52,CONTROLES!$D$53)</f>
        <v>0</v>
      </c>
      <c r="AL146" s="182"/>
      <c r="AM146" s="182">
        <f>+IF(AL146=CONTROLES!$C$54,CONTROLES!$D$54,CONTROLES!$D$55)</f>
        <v>0</v>
      </c>
      <c r="AN146" s="183" t="str">
        <f t="shared" si="114"/>
        <v>Tipo Control</v>
      </c>
      <c r="AO146" s="183" t="str">
        <f>+IF(AN146=CONTROLES!$F$54,CONTROLES!$G$54,CONTROLES!$G$55)</f>
        <v>Detectar</v>
      </c>
      <c r="AP146" s="182">
        <f>+IF(AO146=CONTROLES!$C$56,CONTROLES!$D$56,IF(AO146=CONTROLES!$C$57,CONTROLES!$D$57,CONTROLES!$D$58))</f>
        <v>10</v>
      </c>
      <c r="AQ146" s="182"/>
      <c r="AR146" s="182">
        <f>+IF(AQ146=CONTROLES!$C$59,CONTROLES!$D$59,CONTROLES!$D$60)</f>
        <v>0</v>
      </c>
      <c r="AS146" s="182"/>
      <c r="AT146" s="182">
        <f>+IF(AS146=CONTROLES!$C$61,CONTROLES!$D$61,CONTROLES!$D$62)</f>
        <v>0</v>
      </c>
      <c r="AU146" s="182"/>
      <c r="AV146" s="50">
        <f>+IF(AU146=CONTROLES!$C$63,CONTROLES!$D$63,IF(AU146=CONTROLES!$C$64,CONTROLES!$D$64,CONTROLES!$D$65))</f>
        <v>0</v>
      </c>
      <c r="AW146" s="50">
        <f t="shared" si="113"/>
        <v>10</v>
      </c>
      <c r="AX146" s="50" t="str">
        <f t="shared" si="115"/>
        <v>Débil</v>
      </c>
      <c r="AY146" s="254"/>
      <c r="AZ146" s="254"/>
      <c r="BA146" s="254"/>
      <c r="BB146" s="254"/>
      <c r="BC146" s="255"/>
      <c r="BD146" s="257"/>
      <c r="BE146" s="246"/>
      <c r="BF146" s="137"/>
      <c r="BG146" s="137"/>
      <c r="BH146" s="189"/>
      <c r="BI146" s="137"/>
      <c r="BJ146" s="137"/>
      <c r="BK146" s="137"/>
      <c r="BL146" s="137"/>
      <c r="BM146" s="190" t="s">
        <v>234</v>
      </c>
      <c r="BN146" s="244"/>
      <c r="BO146" s="131"/>
      <c r="BP146" s="137"/>
      <c r="BQ146" s="137"/>
      <c r="BR146" s="137"/>
      <c r="BS146" s="137"/>
      <c r="BT146" s="137"/>
      <c r="BU146" s="137"/>
      <c r="BV146" s="137"/>
      <c r="BW146" s="137"/>
      <c r="BX146" s="131"/>
      <c r="BY146" s="137"/>
      <c r="BZ146" s="137"/>
      <c r="CA146" s="137"/>
      <c r="CB146" s="137"/>
      <c r="CC146" s="137"/>
      <c r="CD146" s="137"/>
      <c r="CE146" s="137"/>
      <c r="CF146" s="137"/>
      <c r="CG146" s="131"/>
      <c r="CH146" s="137"/>
      <c r="CI146" s="137"/>
      <c r="CJ146" s="137"/>
      <c r="CK146" s="137"/>
      <c r="CL146" s="137"/>
      <c r="CM146" s="137"/>
      <c r="CN146" s="137"/>
      <c r="CO146" s="137"/>
      <c r="CP146" s="131"/>
      <c r="CQ146" s="137"/>
      <c r="CR146" s="137"/>
      <c r="CS146" s="137"/>
      <c r="CT146" s="137"/>
      <c r="CU146" s="137"/>
      <c r="CV146" s="137"/>
      <c r="CW146" s="137"/>
      <c r="CX146" s="137"/>
      <c r="CY146" s="131"/>
      <c r="CZ146" s="137"/>
      <c r="DA146" s="137"/>
      <c r="DB146" s="137"/>
      <c r="DC146" s="137"/>
      <c r="DD146" s="137"/>
      <c r="DE146" s="137"/>
      <c r="DF146" s="137"/>
      <c r="DG146" s="137"/>
      <c r="DH146" s="131"/>
      <c r="DI146" s="137"/>
      <c r="DJ146" s="137"/>
      <c r="DK146" s="137"/>
      <c r="DL146" s="137"/>
      <c r="DM146" s="137"/>
      <c r="DN146" s="137"/>
      <c r="DO146" s="137"/>
      <c r="DP146" s="137"/>
      <c r="DQ146" s="131"/>
      <c r="DR146" s="137"/>
      <c r="DS146" s="137"/>
      <c r="DT146" s="137"/>
      <c r="DU146" s="137"/>
      <c r="DV146" s="137"/>
      <c r="DW146" s="137"/>
      <c r="DX146" s="137"/>
      <c r="DY146" s="137"/>
      <c r="DZ146" s="131"/>
      <c r="EA146" s="137"/>
      <c r="EB146" s="137"/>
      <c r="EC146" s="137"/>
      <c r="ED146" s="137"/>
      <c r="EE146" s="137"/>
      <c r="EF146" s="137"/>
      <c r="EG146" s="137"/>
      <c r="EH146" s="137"/>
      <c r="EI146" s="131"/>
      <c r="EJ146" s="137"/>
      <c r="EK146" s="137"/>
      <c r="EL146" s="137"/>
      <c r="EM146" s="137"/>
      <c r="EN146" s="137"/>
      <c r="EO146" s="137"/>
      <c r="EP146" s="137"/>
      <c r="EQ146" s="137"/>
      <c r="ER146" s="131"/>
      <c r="ES146" s="137"/>
      <c r="ET146" s="137"/>
      <c r="EU146" s="137"/>
      <c r="EV146" s="137"/>
      <c r="EW146" s="137"/>
      <c r="EX146" s="137"/>
      <c r="EY146" s="137"/>
      <c r="EZ146" s="137"/>
      <c r="FA146" s="131"/>
      <c r="FB146" s="137"/>
      <c r="FC146" s="137"/>
      <c r="FD146" s="137"/>
      <c r="FE146" s="137"/>
      <c r="FF146" s="137"/>
      <c r="FG146" s="137"/>
      <c r="FH146" s="137"/>
      <c r="FI146" s="137"/>
      <c r="FJ146" s="131"/>
      <c r="FK146" s="137"/>
      <c r="FL146" s="137"/>
      <c r="FM146" s="137"/>
      <c r="FN146" s="137"/>
      <c r="FO146" s="137"/>
      <c r="FP146" s="137"/>
      <c r="FQ146" s="137"/>
      <c r="FR146" s="137"/>
      <c r="FS146" s="137"/>
      <c r="FT146" s="131"/>
      <c r="FU146" s="134"/>
      <c r="FV146" s="134"/>
      <c r="FW146" s="134"/>
      <c r="FX146" s="135"/>
      <c r="FY146" s="134"/>
      <c r="FZ146" s="137"/>
      <c r="GA146" s="137"/>
      <c r="GB146" s="134"/>
      <c r="GC146" s="134"/>
      <c r="GD146" s="134"/>
      <c r="GE146" s="134"/>
      <c r="GF146" s="134"/>
      <c r="GG146" s="131"/>
      <c r="GH146" s="134"/>
      <c r="GI146" s="134"/>
      <c r="GJ146" s="134"/>
      <c r="GK146" s="135"/>
      <c r="GL146" s="134"/>
      <c r="GM146" s="137"/>
      <c r="GN146" s="137"/>
      <c r="GO146" s="134"/>
      <c r="GP146" s="134"/>
      <c r="GQ146" s="134"/>
      <c r="GR146" s="134"/>
      <c r="GS146" s="134"/>
      <c r="GT146" s="131"/>
      <c r="GU146" s="134"/>
      <c r="GV146" s="134"/>
      <c r="GW146" s="134"/>
      <c r="GX146" s="135"/>
      <c r="GY146" s="134"/>
      <c r="GZ146" s="137"/>
      <c r="HA146" s="137"/>
      <c r="HB146" s="134"/>
      <c r="HC146" s="134"/>
      <c r="HD146" s="134"/>
      <c r="HE146" s="134"/>
    </row>
    <row r="147" spans="1:213" ht="57" x14ac:dyDescent="0.2">
      <c r="A147" s="275"/>
      <c r="B147" s="278"/>
      <c r="C147" s="281"/>
      <c r="D147" s="281"/>
      <c r="E147" s="278"/>
      <c r="F147" s="350"/>
      <c r="G147" s="350"/>
      <c r="H147" s="350"/>
      <c r="I147" s="278"/>
      <c r="J147" s="282"/>
      <c r="K147" s="260"/>
      <c r="L147" s="263"/>
      <c r="M147" s="266"/>
      <c r="N147" s="260"/>
      <c r="O147" s="269"/>
      <c r="P147" s="269"/>
      <c r="Q147" s="272"/>
      <c r="R147" s="173"/>
      <c r="S147" s="174"/>
      <c r="T147" s="203">
        <f>VLOOKUP(U147,FORMULAS!$A$15:$B$18,2,0)</f>
        <v>0</v>
      </c>
      <c r="U147" s="54" t="s">
        <v>157</v>
      </c>
      <c r="V147" s="55">
        <f>+IF(U147='Tabla Valoración controles'!$D$4,'Tabla Valoración controles'!$F$4,IF('208-PLA-Ft-78 Mapa Gestión'!U147='Tabla Valoración controles'!$D$5,'Tabla Valoración controles'!$F$5,IF(U147=FORMULAS!$A$10,0,'Tabla Valoración controles'!$F$6)))</f>
        <v>0</v>
      </c>
      <c r="W147" s="54"/>
      <c r="X147" s="56">
        <f>+IF(W147='Tabla Valoración controles'!$D$7,'Tabla Valoración controles'!$F$7,IF(U147=FORMULAS!$A$10,0,'Tabla Valoración controles'!$F$8))</f>
        <v>0</v>
      </c>
      <c r="Y147" s="54"/>
      <c r="Z147" s="55">
        <f>+IF(Y147='Tabla Valoración controles'!$D$9,'Tabla Valoración controles'!$F$9,IF(U147=FORMULAS!$A$10,0,'Tabla Valoración controles'!$F$10))</f>
        <v>0</v>
      </c>
      <c r="AA147" s="54"/>
      <c r="AB147" s="55">
        <f>+IF(AA147='Tabla Valoración controles'!$D$9,'Tabla Valoración controles'!$F$9,IF(W147=FORMULAS!$A$10,0,'Tabla Valoración controles'!$F$10))</f>
        <v>0</v>
      </c>
      <c r="AC147" s="54"/>
      <c r="AD147" s="55">
        <f>+IF(AC147='Tabla Valoración controles'!$D$13,'Tabla Valoración controles'!$F$13,'Tabla Valoración controles'!$F$14)</f>
        <v>0</v>
      </c>
      <c r="AE147" s="99">
        <f t="shared" si="111"/>
        <v>0</v>
      </c>
      <c r="AF147" s="99">
        <f t="shared" si="120"/>
        <v>0</v>
      </c>
      <c r="AG147" s="99">
        <f t="shared" si="71"/>
        <v>0.20879999999999999</v>
      </c>
      <c r="AH147" s="54"/>
      <c r="AI147" s="50">
        <f>+IF(AH147=CONTROLES!$C$50,CONTROLES!$D$50,CONTROLES!$D$51)</f>
        <v>0</v>
      </c>
      <c r="AJ147" s="182"/>
      <c r="AK147" s="182">
        <f>+IF(AJ147=CONTROLES!$C$52,CONTROLES!$D$52,CONTROLES!$D$53)</f>
        <v>0</v>
      </c>
      <c r="AL147" s="182"/>
      <c r="AM147" s="182">
        <f>+IF(AL147=CONTROLES!$C$54,CONTROLES!$D$54,CONTROLES!$D$55)</f>
        <v>0</v>
      </c>
      <c r="AN147" s="183" t="str">
        <f t="shared" si="114"/>
        <v>Tipo Control</v>
      </c>
      <c r="AO147" s="183" t="str">
        <f>+IF(AN147=CONTROLES!$F$54,CONTROLES!$G$54,CONTROLES!$G$55)</f>
        <v>Detectar</v>
      </c>
      <c r="AP147" s="182">
        <f>+IF(AO147=CONTROLES!$C$56,CONTROLES!$D$56,IF(AO147=CONTROLES!$C$57,CONTROLES!$D$57,CONTROLES!$D$58))</f>
        <v>10</v>
      </c>
      <c r="AQ147" s="182"/>
      <c r="AR147" s="182">
        <f>+IF(AQ147=CONTROLES!$C$59,CONTROLES!$D$59,CONTROLES!$D$60)</f>
        <v>0</v>
      </c>
      <c r="AS147" s="182"/>
      <c r="AT147" s="182">
        <f>+IF(AS147=CONTROLES!$C$61,CONTROLES!$D$61,CONTROLES!$D$62)</f>
        <v>0</v>
      </c>
      <c r="AU147" s="182"/>
      <c r="AV147" s="50">
        <f>+IF(AU147=CONTROLES!$C$63,CONTROLES!$D$63,IF(AU147=CONTROLES!$C$64,CONTROLES!$D$64,CONTROLES!$D$65))</f>
        <v>0</v>
      </c>
      <c r="AW147" s="50">
        <f t="shared" si="113"/>
        <v>10</v>
      </c>
      <c r="AX147" s="50" t="str">
        <f t="shared" si="115"/>
        <v>Débil</v>
      </c>
      <c r="AY147" s="254"/>
      <c r="AZ147" s="254"/>
      <c r="BA147" s="254"/>
      <c r="BB147" s="254"/>
      <c r="BC147" s="255"/>
      <c r="BD147" s="292"/>
      <c r="BE147" s="247"/>
      <c r="BF147" s="137"/>
      <c r="BG147" s="137"/>
      <c r="BH147" s="189"/>
      <c r="BI147" s="137"/>
      <c r="BJ147" s="137"/>
      <c r="BK147" s="137"/>
      <c r="BL147" s="137"/>
      <c r="BM147" s="190" t="s">
        <v>234</v>
      </c>
      <c r="BN147" s="244"/>
      <c r="BO147" s="131"/>
      <c r="BP147" s="137"/>
      <c r="BQ147" s="137"/>
      <c r="BR147" s="137"/>
      <c r="BS147" s="137"/>
      <c r="BT147" s="137"/>
      <c r="BU147" s="137"/>
      <c r="BV147" s="137"/>
      <c r="BW147" s="137"/>
      <c r="BX147" s="131"/>
      <c r="BY147" s="137"/>
      <c r="BZ147" s="137"/>
      <c r="CA147" s="137"/>
      <c r="CB147" s="137"/>
      <c r="CC147" s="137"/>
      <c r="CD147" s="137"/>
      <c r="CE147" s="137"/>
      <c r="CF147" s="137"/>
      <c r="CG147" s="131"/>
      <c r="CH147" s="137"/>
      <c r="CI147" s="137"/>
      <c r="CJ147" s="137"/>
      <c r="CK147" s="137"/>
      <c r="CL147" s="137"/>
      <c r="CM147" s="137"/>
      <c r="CN147" s="137"/>
      <c r="CO147" s="137"/>
      <c r="CP147" s="131"/>
      <c r="CQ147" s="137"/>
      <c r="CR147" s="137"/>
      <c r="CS147" s="137"/>
      <c r="CT147" s="137"/>
      <c r="CU147" s="137"/>
      <c r="CV147" s="137"/>
      <c r="CW147" s="137"/>
      <c r="CX147" s="137"/>
      <c r="CY147" s="131"/>
      <c r="CZ147" s="137"/>
      <c r="DA147" s="137"/>
      <c r="DB147" s="137"/>
      <c r="DC147" s="137"/>
      <c r="DD147" s="137"/>
      <c r="DE147" s="137"/>
      <c r="DF147" s="137"/>
      <c r="DG147" s="137"/>
      <c r="DH147" s="131"/>
      <c r="DI147" s="137"/>
      <c r="DJ147" s="137"/>
      <c r="DK147" s="137"/>
      <c r="DL147" s="137"/>
      <c r="DM147" s="137"/>
      <c r="DN147" s="137"/>
      <c r="DO147" s="137"/>
      <c r="DP147" s="137"/>
      <c r="DQ147" s="131"/>
      <c r="DR147" s="137"/>
      <c r="DS147" s="137"/>
      <c r="DT147" s="137"/>
      <c r="DU147" s="137"/>
      <c r="DV147" s="137"/>
      <c r="DW147" s="137"/>
      <c r="DX147" s="137"/>
      <c r="DY147" s="137"/>
      <c r="DZ147" s="131"/>
      <c r="EA147" s="137"/>
      <c r="EB147" s="137"/>
      <c r="EC147" s="137"/>
      <c r="ED147" s="137"/>
      <c r="EE147" s="137"/>
      <c r="EF147" s="137"/>
      <c r="EG147" s="137"/>
      <c r="EH147" s="137"/>
      <c r="EI147" s="131"/>
      <c r="EJ147" s="137"/>
      <c r="EK147" s="137"/>
      <c r="EL147" s="137"/>
      <c r="EM147" s="137"/>
      <c r="EN147" s="137"/>
      <c r="EO147" s="137"/>
      <c r="EP147" s="137"/>
      <c r="EQ147" s="137"/>
      <c r="ER147" s="131"/>
      <c r="ES147" s="137"/>
      <c r="ET147" s="137"/>
      <c r="EU147" s="137"/>
      <c r="EV147" s="137"/>
      <c r="EW147" s="137"/>
      <c r="EX147" s="137"/>
      <c r="EY147" s="137"/>
      <c r="EZ147" s="137"/>
      <c r="FA147" s="131"/>
      <c r="FB147" s="137"/>
      <c r="FC147" s="137"/>
      <c r="FD147" s="137"/>
      <c r="FE147" s="137"/>
      <c r="FF147" s="137"/>
      <c r="FG147" s="137"/>
      <c r="FH147" s="137"/>
      <c r="FI147" s="137"/>
      <c r="FJ147" s="131"/>
      <c r="FK147" s="137"/>
      <c r="FL147" s="137"/>
      <c r="FM147" s="137"/>
      <c r="FN147" s="137"/>
      <c r="FO147" s="137"/>
      <c r="FP147" s="137"/>
      <c r="FQ147" s="137"/>
      <c r="FR147" s="137"/>
      <c r="FS147" s="137"/>
      <c r="FT147" s="131"/>
      <c r="FU147" s="134"/>
      <c r="FV147" s="134"/>
      <c r="FW147" s="134"/>
      <c r="FX147" s="135"/>
      <c r="FY147" s="134"/>
      <c r="FZ147" s="137"/>
      <c r="GA147" s="137"/>
      <c r="GB147" s="134"/>
      <c r="GC147" s="134"/>
      <c r="GD147" s="134"/>
      <c r="GE147" s="134"/>
      <c r="GF147" s="134"/>
      <c r="GG147" s="131"/>
      <c r="GH147" s="134"/>
      <c r="GI147" s="134"/>
      <c r="GJ147" s="134"/>
      <c r="GK147" s="135"/>
      <c r="GL147" s="134"/>
      <c r="GM147" s="137"/>
      <c r="GN147" s="137"/>
      <c r="GO147" s="134"/>
      <c r="GP147" s="134"/>
      <c r="GQ147" s="134"/>
      <c r="GR147" s="134"/>
      <c r="GS147" s="134"/>
      <c r="GT147" s="131"/>
      <c r="GU147" s="134"/>
      <c r="GV147" s="134"/>
      <c r="GW147" s="134"/>
      <c r="GX147" s="135"/>
      <c r="GY147" s="134"/>
      <c r="GZ147" s="137"/>
      <c r="HA147" s="137"/>
      <c r="HB147" s="134"/>
      <c r="HC147" s="134"/>
      <c r="HD147" s="134"/>
      <c r="HE147" s="134"/>
    </row>
    <row r="148" spans="1:213" ht="185.25" x14ac:dyDescent="0.2">
      <c r="A148" s="273">
        <v>24</v>
      </c>
      <c r="B148" s="276" t="s">
        <v>178</v>
      </c>
      <c r="C148" s="279" t="str">
        <f>VLOOKUP(B148,FORMULAS!$A$30:$B$52,2,0)</f>
        <v>Garantizar la disponibilidad de la información contenida en los documentos de archivo de las dependencias de la Caja de la Vivienda Popular.</v>
      </c>
      <c r="D148" s="279" t="str">
        <f>VLOOKUP(B148,FORMULAS!$A$30:$C$46,3,0)</f>
        <v xml:space="preserve">Subdirector Administrativo </v>
      </c>
      <c r="E148" s="276" t="s">
        <v>258</v>
      </c>
      <c r="F148" s="289" t="s">
        <v>434</v>
      </c>
      <c r="G148" s="289" t="s">
        <v>435</v>
      </c>
      <c r="H148" s="289" t="s">
        <v>772</v>
      </c>
      <c r="I148" s="276" t="s">
        <v>303</v>
      </c>
      <c r="J148" s="282">
        <v>30</v>
      </c>
      <c r="K148" s="258" t="str">
        <f>+IF(L148=FORMULAS!$N$2,FORMULAS!$O$2,IF('208-PLA-Ft-78 Mapa Gestión'!L148:L153=FORMULAS!$N$3,FORMULAS!$O$3,IF('208-PLA-Ft-78 Mapa Gestión'!L148:L153=FORMULAS!$N$4,FORMULAS!$O$4,IF('208-PLA-Ft-78 Mapa Gestión'!L148:L153=FORMULAS!$N$5,FORMULAS!$O$5,IF('208-PLA-Ft-78 Mapa Gestión'!L148:L153=FORMULAS!$N$6,FORMULAS!$O$6)))))</f>
        <v>Media</v>
      </c>
      <c r="L148" s="261">
        <f>+IF(J148&lt;=FORMULAS!$M$2,FORMULAS!$N$2,IF('208-PLA-Ft-78 Mapa Gestión'!J148&lt;=FORMULAS!$M$3,FORMULAS!$N$3,IF('208-PLA-Ft-78 Mapa Gestión'!J148&lt;=FORMULAS!$M$4,FORMULAS!$N$4,IF('208-PLA-Ft-78 Mapa Gestión'!J148&lt;=FORMULAS!$M$5,FORMULAS!$N$5,FORMULAS!$N$6))))</f>
        <v>0.6</v>
      </c>
      <c r="M148" s="264" t="s">
        <v>133</v>
      </c>
      <c r="N148" s="258" t="str">
        <f>+IF(M148=FORMULAS!$H$2,FORMULAS!$I$2,IF('208-PLA-Ft-78 Mapa Gestión'!M148:M153=FORMULAS!$H$3,FORMULAS!$I$3,IF('208-PLA-Ft-78 Mapa Gestión'!M148:M153=FORMULAS!$H$4,FORMULAS!$I$4,IF('208-PLA-Ft-78 Mapa Gestión'!M148:M153=FORMULAS!$H$5,FORMULAS!$I$5,IF('208-PLA-Ft-78 Mapa Gestión'!M148:M153=FORMULAS!$H$6,FORMULAS!$I$6,IF('208-PLA-Ft-78 Mapa Gestión'!M148:M153=FORMULAS!$H$7,FORMULAS!$I$7,IF('208-PLA-Ft-78 Mapa Gestión'!M148:M153=FORMULAS!$H$8,FORMULAS!$I$8,IF('208-PLA-Ft-78 Mapa Gestión'!M148:M153=FORMULAS!$H$9,FORMULAS!$I$9,IF('208-PLA-Ft-78 Mapa Gestión'!M148:M153=FORMULAS!$H$10,FORMULAS!$I$10,IF('208-PLA-Ft-78 Mapa Gestión'!M148:M153=FORMULAS!$H$11,FORMULAS!$I$11))))))))))</f>
        <v>Leve</v>
      </c>
      <c r="O148" s="267">
        <f>VLOOKUP(N148,FORMULAS!$I$1:$J$6,2,0)</f>
        <v>0.2</v>
      </c>
      <c r="P148" s="267" t="str">
        <f t="shared" ref="P148" si="121">CONCATENATE(N148,K148)</f>
        <v>LeveMedia</v>
      </c>
      <c r="Q148" s="270" t="str">
        <f>VLOOKUP(P148,FORMULAS!$K$17:$L$42,2,0)</f>
        <v>Moderado</v>
      </c>
      <c r="R148" s="173">
        <v>1</v>
      </c>
      <c r="S148" s="174" t="s">
        <v>512</v>
      </c>
      <c r="T148" s="203" t="str">
        <f>VLOOKUP(U148,FORMULAS!$A$15:$B$18,2,0)</f>
        <v>Probabilidad</v>
      </c>
      <c r="U148" s="54" t="s">
        <v>13</v>
      </c>
      <c r="V148" s="55">
        <f>+IF(U148='Tabla Valoración controles'!$D$4,'Tabla Valoración controles'!$F$4,IF('208-PLA-Ft-78 Mapa Gestión'!U148='Tabla Valoración controles'!$D$5,'Tabla Valoración controles'!$F$5,IF(U148=FORMULAS!$A$10,0,'Tabla Valoración controles'!$F$6)))</f>
        <v>0.25</v>
      </c>
      <c r="W148" s="54" t="s">
        <v>8</v>
      </c>
      <c r="X148" s="56">
        <f>+IF(W148='Tabla Valoración controles'!$D$7,'Tabla Valoración controles'!$F$7,IF(U148=FORMULAS!$A$10,0,'Tabla Valoración controles'!$F$8))</f>
        <v>0.15</v>
      </c>
      <c r="Y148" s="54" t="s">
        <v>19</v>
      </c>
      <c r="Z148" s="55">
        <f>+IF(Y148='Tabla Valoración controles'!$D$9,'Tabla Valoración controles'!$F$9,IF(U148=FORMULAS!$A$10,0,'Tabla Valoración controles'!$F$10))</f>
        <v>0</v>
      </c>
      <c r="AA148" s="54" t="s">
        <v>21</v>
      </c>
      <c r="AB148" s="55">
        <f>+IF(AA148='Tabla Valoración controles'!$D$9,'Tabla Valoración controles'!$F$9,IF(W148=FORMULAS!$A$10,0,'Tabla Valoración controles'!$F$10))</f>
        <v>0</v>
      </c>
      <c r="AC148" s="54" t="s">
        <v>100</v>
      </c>
      <c r="AD148" s="55">
        <f>+IF(AC148='Tabla Valoración controles'!$D$13,'Tabla Valoración controles'!$F$13,'Tabla Valoración controles'!$F$14)</f>
        <v>0</v>
      </c>
      <c r="AE148" s="99">
        <f t="shared" si="111"/>
        <v>0.4</v>
      </c>
      <c r="AF148" s="99">
        <f>+IF(T148=FORMULAS!$A$8,'208-PLA-Ft-78 Mapa Gestión'!AE148*'208-PLA-Ft-78 Mapa Gestión'!L148:L153,'208-PLA-Ft-78 Mapa Gestión'!AE148*'208-PLA-Ft-78 Mapa Gestión'!O148:O153)</f>
        <v>0.24</v>
      </c>
      <c r="AG148" s="99">
        <f>+IF(T148=FORMULAS!$A$8,'208-PLA-Ft-78 Mapa Gestión'!L148:L153-'208-PLA-Ft-78 Mapa Gestión'!AF148,0)</f>
        <v>0.36</v>
      </c>
      <c r="AH148" s="54" t="s">
        <v>349</v>
      </c>
      <c r="AI148" s="50">
        <f>+IF(AH148=CONTROLES!$C$50,CONTROLES!$D$50,CONTROLES!$D$51)</f>
        <v>15</v>
      </c>
      <c r="AJ148" s="182" t="s">
        <v>355</v>
      </c>
      <c r="AK148" s="182">
        <f>+IF(AJ148=CONTROLES!$C$52,CONTROLES!$D$52,CONTROLES!$D$53)</f>
        <v>15</v>
      </c>
      <c r="AL148" s="182" t="s">
        <v>358</v>
      </c>
      <c r="AM148" s="182">
        <f>+IF(AL148=CONTROLES!$C$54,CONTROLES!$D$54,CONTROLES!$D$55)</f>
        <v>15</v>
      </c>
      <c r="AN148" s="183" t="str">
        <f t="shared" si="114"/>
        <v>Preventivo</v>
      </c>
      <c r="AO148" s="183" t="str">
        <f>+IF(AN148=CONTROLES!$F$54,CONTROLES!$G$54,CONTROLES!$G$55)</f>
        <v>Prevenir</v>
      </c>
      <c r="AP148" s="182">
        <f>+IF(AO148=CONTROLES!$C$56,CONTROLES!$D$56,IF(AO148=CONTROLES!$C$57,CONTROLES!$D$57,CONTROLES!$D$58))</f>
        <v>15</v>
      </c>
      <c r="AQ148" s="182" t="s">
        <v>365</v>
      </c>
      <c r="AR148" s="182">
        <f>+IF(AQ148=CONTROLES!$C$59,CONTROLES!$D$59,CONTROLES!$D$60)</f>
        <v>15</v>
      </c>
      <c r="AS148" s="182" t="s">
        <v>368</v>
      </c>
      <c r="AT148" s="182">
        <f>+IF(AS148=CONTROLES!$C$61,CONTROLES!$D$61,CONTROLES!$D$62)</f>
        <v>15</v>
      </c>
      <c r="AU148" s="182" t="s">
        <v>371</v>
      </c>
      <c r="AV148" s="50">
        <f>+IF(AU148=CONTROLES!$C$63,CONTROLES!$D$63,IF(AU148=CONTROLES!$C$64,CONTROLES!$D$64,CONTROLES!$D$65))</f>
        <v>10</v>
      </c>
      <c r="AW148" s="50">
        <f t="shared" si="113"/>
        <v>100</v>
      </c>
      <c r="AX148" s="50" t="str">
        <f t="shared" si="115"/>
        <v>Fuerte</v>
      </c>
      <c r="AY148" s="253">
        <f>+AG153</f>
        <v>0.36</v>
      </c>
      <c r="AZ148" s="253" t="str">
        <f>+IF(AY148&lt;=FORMULAS!$N$2,FORMULAS!$O$2,IF(AY148&lt;=FORMULAS!$N$3,FORMULAS!$O$3,IF(AY148&lt;=FORMULAS!$N$4,FORMULAS!$O$4,IF(AY148&lt;=FORMULAS!$N$5,FORMULAS!$O$5,FORMULAS!O144))))</f>
        <v>Baja</v>
      </c>
      <c r="BA148" s="253" t="str">
        <f>+IF(T148=FORMULAS!$A$9,AG153,'208-PLA-Ft-78 Mapa Gestión'!N148:N153)</f>
        <v>Leve</v>
      </c>
      <c r="BB148" s="253">
        <f>+IF(T148=FORMULAS!B147,'208-PLA-Ft-78 Mapa Gestión'!AG153,'208-PLA-Ft-78 Mapa Gestión'!O148:O153)</f>
        <v>0.2</v>
      </c>
      <c r="BC148" s="255" t="str">
        <f t="shared" ref="BC148" si="122">CONCATENATE(BA148,AZ148)</f>
        <v>LeveBaja</v>
      </c>
      <c r="BD148" s="256" t="str">
        <f>VLOOKUP(BC148,FORMULAS!$K$17:$L$42,2,0)</f>
        <v>Bajo</v>
      </c>
      <c r="BE148" s="245" t="s">
        <v>163</v>
      </c>
      <c r="BF148" s="137" t="s">
        <v>577</v>
      </c>
      <c r="BG148" s="137" t="s">
        <v>572</v>
      </c>
      <c r="BH148" s="189" t="s">
        <v>323</v>
      </c>
      <c r="BI148" s="192">
        <v>44927</v>
      </c>
      <c r="BJ148" s="192">
        <v>45291</v>
      </c>
      <c r="BK148" s="137" t="s">
        <v>668</v>
      </c>
      <c r="BL148" s="137" t="s">
        <v>669</v>
      </c>
      <c r="BM148" s="190" t="s">
        <v>236</v>
      </c>
      <c r="BN148" s="243"/>
      <c r="BO148" s="141"/>
      <c r="BP148" s="131"/>
      <c r="BQ148" s="131"/>
      <c r="BR148" s="131"/>
      <c r="BS148" s="131"/>
      <c r="BT148" s="131"/>
      <c r="BU148" s="131"/>
      <c r="BV148" s="131"/>
      <c r="BW148" s="131"/>
      <c r="BX148" s="141"/>
      <c r="BY148" s="131"/>
      <c r="BZ148" s="131"/>
      <c r="CA148" s="131"/>
      <c r="CB148" s="131"/>
      <c r="CC148" s="131"/>
      <c r="CD148" s="131"/>
      <c r="CE148" s="131"/>
      <c r="CF148" s="131"/>
      <c r="CG148" s="141"/>
      <c r="CH148" s="131"/>
      <c r="CI148" s="131"/>
      <c r="CJ148" s="131"/>
      <c r="CK148" s="131"/>
      <c r="CL148" s="131"/>
      <c r="CM148" s="131"/>
      <c r="CN148" s="131"/>
      <c r="CO148" s="131"/>
      <c r="CP148" s="141"/>
      <c r="CQ148" s="131"/>
      <c r="CR148" s="131"/>
      <c r="CS148" s="131"/>
      <c r="CT148" s="131"/>
      <c r="CU148" s="131"/>
      <c r="CV148" s="131"/>
      <c r="CW148" s="131"/>
      <c r="CX148" s="131"/>
      <c r="CY148" s="141"/>
      <c r="CZ148" s="131"/>
      <c r="DA148" s="131"/>
      <c r="DB148" s="131"/>
      <c r="DC148" s="131"/>
      <c r="DD148" s="131"/>
      <c r="DE148" s="131"/>
      <c r="DF148" s="131"/>
      <c r="DG148" s="131"/>
      <c r="DH148" s="141"/>
      <c r="DI148" s="131"/>
      <c r="DJ148" s="131"/>
      <c r="DK148" s="131"/>
      <c r="DL148" s="131"/>
      <c r="DM148" s="131"/>
      <c r="DN148" s="131"/>
      <c r="DO148" s="131"/>
      <c r="DP148" s="131"/>
      <c r="DQ148" s="141"/>
      <c r="DR148" s="131"/>
      <c r="DS148" s="131"/>
      <c r="DT148" s="131"/>
      <c r="DU148" s="131"/>
      <c r="DV148" s="131"/>
      <c r="DW148" s="131"/>
      <c r="DX148" s="131"/>
      <c r="DY148" s="131"/>
      <c r="DZ148" s="141"/>
      <c r="EA148" s="131"/>
      <c r="EB148" s="131"/>
      <c r="EC148" s="131"/>
      <c r="ED148" s="131"/>
      <c r="EE148" s="131"/>
      <c r="EF148" s="131"/>
      <c r="EG148" s="131"/>
      <c r="EH148" s="131"/>
      <c r="EI148" s="141"/>
      <c r="EJ148" s="131"/>
      <c r="EK148" s="131"/>
      <c r="EL148" s="131"/>
      <c r="EM148" s="131"/>
      <c r="EN148" s="131"/>
      <c r="EO148" s="131"/>
      <c r="EP148" s="131"/>
      <c r="EQ148" s="131"/>
      <c r="ER148" s="141"/>
      <c r="ES148" s="131"/>
      <c r="ET148" s="131"/>
      <c r="EU148" s="131"/>
      <c r="EV148" s="131"/>
      <c r="EW148" s="131"/>
      <c r="EX148" s="131"/>
      <c r="EY148" s="131"/>
      <c r="EZ148" s="131"/>
      <c r="FA148" s="141"/>
      <c r="FB148" s="131"/>
      <c r="FC148" s="131"/>
      <c r="FD148" s="131"/>
      <c r="FE148" s="131"/>
      <c r="FF148" s="131"/>
      <c r="FG148" s="131"/>
      <c r="FH148" s="131"/>
      <c r="FI148" s="131"/>
      <c r="FJ148" s="141"/>
      <c r="FK148" s="131"/>
      <c r="FL148" s="131"/>
      <c r="FM148" s="131"/>
      <c r="FN148" s="131"/>
      <c r="FO148" s="131"/>
      <c r="FP148" s="131"/>
      <c r="FQ148" s="131"/>
      <c r="FR148" s="131"/>
      <c r="FS148" s="131"/>
      <c r="FT148" s="141"/>
      <c r="FU148" s="134"/>
      <c r="FV148" s="134"/>
      <c r="FW148" s="134"/>
      <c r="FX148" s="135"/>
      <c r="FY148" s="134"/>
      <c r="FZ148" s="131"/>
      <c r="GA148" s="131"/>
      <c r="GB148" s="134"/>
      <c r="GC148" s="134"/>
      <c r="GD148" s="134"/>
      <c r="GE148" s="134"/>
      <c r="GF148" s="134"/>
      <c r="GG148" s="141"/>
      <c r="GH148" s="134"/>
      <c r="GI148" s="134"/>
      <c r="GJ148" s="134"/>
      <c r="GK148" s="135"/>
      <c r="GL148" s="134"/>
      <c r="GM148" s="131"/>
      <c r="GN148" s="131"/>
      <c r="GO148" s="134"/>
      <c r="GP148" s="134"/>
      <c r="GQ148" s="134"/>
      <c r="GR148" s="134"/>
      <c r="GS148" s="134"/>
      <c r="GT148" s="141"/>
      <c r="GU148" s="134"/>
      <c r="GV148" s="134"/>
      <c r="GW148" s="134"/>
      <c r="GX148" s="135"/>
      <c r="GY148" s="134"/>
      <c r="GZ148" s="131"/>
      <c r="HA148" s="131"/>
      <c r="HB148" s="134"/>
      <c r="HC148" s="134"/>
      <c r="HD148" s="134"/>
      <c r="HE148" s="134"/>
    </row>
    <row r="149" spans="1:213" ht="57" x14ac:dyDescent="0.2">
      <c r="A149" s="274"/>
      <c r="B149" s="277"/>
      <c r="C149" s="280"/>
      <c r="D149" s="280"/>
      <c r="E149" s="277"/>
      <c r="F149" s="289"/>
      <c r="G149" s="289"/>
      <c r="H149" s="289"/>
      <c r="I149" s="277"/>
      <c r="J149" s="282"/>
      <c r="K149" s="259"/>
      <c r="L149" s="262"/>
      <c r="M149" s="265"/>
      <c r="N149" s="259"/>
      <c r="O149" s="268"/>
      <c r="P149" s="268"/>
      <c r="Q149" s="271"/>
      <c r="R149" s="173"/>
      <c r="S149" s="174"/>
      <c r="T149" s="203">
        <f>VLOOKUP(U149,FORMULAS!$A$15:$B$18,2,0)</f>
        <v>0</v>
      </c>
      <c r="U149" s="54" t="s">
        <v>157</v>
      </c>
      <c r="V149" s="55">
        <f>+IF(U149='Tabla Valoración controles'!$D$4,'Tabla Valoración controles'!$F$4,IF('208-PLA-Ft-78 Mapa Gestión'!U149='Tabla Valoración controles'!$D$5,'Tabla Valoración controles'!$F$5,IF(U149=FORMULAS!$A$10,0,'Tabla Valoración controles'!$F$6)))</f>
        <v>0</v>
      </c>
      <c r="W149" s="54"/>
      <c r="X149" s="56">
        <f>+IF(W149='Tabla Valoración controles'!$D$7,'Tabla Valoración controles'!$F$7,IF(U149=FORMULAS!$A$10,0,'Tabla Valoración controles'!$F$8))</f>
        <v>0</v>
      </c>
      <c r="Y149" s="54"/>
      <c r="Z149" s="55">
        <f>+IF(Y149='Tabla Valoración controles'!$D$9,'Tabla Valoración controles'!$F$9,IF(U149=FORMULAS!$A$10,0,'Tabla Valoración controles'!$F$10))</f>
        <v>0</v>
      </c>
      <c r="AA149" s="54"/>
      <c r="AB149" s="55">
        <f>+IF(AA149='Tabla Valoración controles'!$D$9,'Tabla Valoración controles'!$F$9,IF(W149=FORMULAS!$A$10,0,'Tabla Valoración controles'!$F$10))</f>
        <v>0</v>
      </c>
      <c r="AC149" s="54"/>
      <c r="AD149" s="55">
        <f>+IF(AC149='Tabla Valoración controles'!$D$13,'Tabla Valoración controles'!$F$13,'Tabla Valoración controles'!$F$14)</f>
        <v>0</v>
      </c>
      <c r="AE149" s="99">
        <f t="shared" si="111"/>
        <v>0</v>
      </c>
      <c r="AF149" s="99">
        <f t="shared" ref="AF149" si="123">+AE149*AG148</f>
        <v>0</v>
      </c>
      <c r="AG149" s="99">
        <f t="shared" ref="AG149" si="124">+AG148-AF149</f>
        <v>0.36</v>
      </c>
      <c r="AH149" s="54"/>
      <c r="AI149" s="50">
        <f>+IF(AH149=CONTROLES!$C$50,CONTROLES!$D$50,CONTROLES!$D$51)</f>
        <v>0</v>
      </c>
      <c r="AJ149" s="182"/>
      <c r="AK149" s="182">
        <f>+IF(AJ149=CONTROLES!$C$52,CONTROLES!$D$52,CONTROLES!$D$53)</f>
        <v>0</v>
      </c>
      <c r="AL149" s="182"/>
      <c r="AM149" s="182">
        <f>+IF(AL149=CONTROLES!$C$54,CONTROLES!$D$54,CONTROLES!$D$55)</f>
        <v>0</v>
      </c>
      <c r="AN149" s="183" t="str">
        <f t="shared" si="114"/>
        <v>Tipo Control</v>
      </c>
      <c r="AO149" s="183" t="str">
        <f>+IF(AN149=CONTROLES!$F$54,CONTROLES!$G$54,CONTROLES!$G$55)</f>
        <v>Detectar</v>
      </c>
      <c r="AP149" s="182">
        <f>+IF(AO149=CONTROLES!$C$56,CONTROLES!$D$56,IF(AO149=CONTROLES!$C$57,CONTROLES!$D$57,CONTROLES!$D$58))</f>
        <v>10</v>
      </c>
      <c r="AQ149" s="182"/>
      <c r="AR149" s="182">
        <f>+IF(AQ149=CONTROLES!$C$59,CONTROLES!$D$59,CONTROLES!$D$60)</f>
        <v>0</v>
      </c>
      <c r="AS149" s="182"/>
      <c r="AT149" s="182">
        <f>+IF(AS149=CONTROLES!$C$61,CONTROLES!$D$61,CONTROLES!$D$62)</f>
        <v>0</v>
      </c>
      <c r="AU149" s="182"/>
      <c r="AV149" s="50">
        <f>+IF(AU149=CONTROLES!$C$63,CONTROLES!$D$63,IF(AU149=CONTROLES!$C$64,CONTROLES!$D$64,CONTROLES!$D$65))</f>
        <v>0</v>
      </c>
      <c r="AW149" s="50">
        <f t="shared" si="113"/>
        <v>10</v>
      </c>
      <c r="AX149" s="50" t="str">
        <f t="shared" si="115"/>
        <v>Débil</v>
      </c>
      <c r="AY149" s="254"/>
      <c r="AZ149" s="254"/>
      <c r="BA149" s="254"/>
      <c r="BB149" s="254"/>
      <c r="BC149" s="255"/>
      <c r="BD149" s="257"/>
      <c r="BE149" s="246"/>
      <c r="BF149" s="137"/>
      <c r="BG149" s="137"/>
      <c r="BH149" s="189"/>
      <c r="BI149" s="192"/>
      <c r="BJ149" s="192"/>
      <c r="BK149" s="137"/>
      <c r="BL149" s="137"/>
      <c r="BM149" s="190" t="s">
        <v>234</v>
      </c>
      <c r="BN149" s="243"/>
      <c r="BO149" s="141"/>
      <c r="BP149" s="137"/>
      <c r="BQ149" s="137"/>
      <c r="BR149" s="137"/>
      <c r="BS149" s="137"/>
      <c r="BT149" s="137"/>
      <c r="BU149" s="137"/>
      <c r="BV149" s="137"/>
      <c r="BW149" s="137"/>
      <c r="BX149" s="141"/>
      <c r="BY149" s="137"/>
      <c r="BZ149" s="137"/>
      <c r="CA149" s="137"/>
      <c r="CB149" s="137"/>
      <c r="CC149" s="137"/>
      <c r="CD149" s="137"/>
      <c r="CE149" s="137"/>
      <c r="CF149" s="137"/>
      <c r="CG149" s="141"/>
      <c r="CH149" s="137"/>
      <c r="CI149" s="137"/>
      <c r="CJ149" s="137"/>
      <c r="CK149" s="137"/>
      <c r="CL149" s="137"/>
      <c r="CM149" s="137"/>
      <c r="CN149" s="137"/>
      <c r="CO149" s="137"/>
      <c r="CP149" s="141"/>
      <c r="CQ149" s="137"/>
      <c r="CR149" s="137"/>
      <c r="CS149" s="137"/>
      <c r="CT149" s="137"/>
      <c r="CU149" s="137"/>
      <c r="CV149" s="137"/>
      <c r="CW149" s="137"/>
      <c r="CX149" s="137"/>
      <c r="CY149" s="141"/>
      <c r="CZ149" s="137"/>
      <c r="DA149" s="137"/>
      <c r="DB149" s="137"/>
      <c r="DC149" s="137"/>
      <c r="DD149" s="137"/>
      <c r="DE149" s="137"/>
      <c r="DF149" s="137"/>
      <c r="DG149" s="137"/>
      <c r="DH149" s="141"/>
      <c r="DI149" s="137"/>
      <c r="DJ149" s="137"/>
      <c r="DK149" s="137"/>
      <c r="DL149" s="137"/>
      <c r="DM149" s="137"/>
      <c r="DN149" s="137"/>
      <c r="DO149" s="137"/>
      <c r="DP149" s="137"/>
      <c r="DQ149" s="141"/>
      <c r="DR149" s="137"/>
      <c r="DS149" s="137"/>
      <c r="DT149" s="137"/>
      <c r="DU149" s="137"/>
      <c r="DV149" s="137"/>
      <c r="DW149" s="137"/>
      <c r="DX149" s="137"/>
      <c r="DY149" s="137"/>
      <c r="DZ149" s="141"/>
      <c r="EA149" s="137"/>
      <c r="EB149" s="137"/>
      <c r="EC149" s="137"/>
      <c r="ED149" s="137"/>
      <c r="EE149" s="137"/>
      <c r="EF149" s="137"/>
      <c r="EG149" s="137"/>
      <c r="EH149" s="137"/>
      <c r="EI149" s="141"/>
      <c r="EJ149" s="137"/>
      <c r="EK149" s="137"/>
      <c r="EL149" s="137"/>
      <c r="EM149" s="137"/>
      <c r="EN149" s="137"/>
      <c r="EO149" s="137"/>
      <c r="EP149" s="137"/>
      <c r="EQ149" s="137"/>
      <c r="ER149" s="141"/>
      <c r="ES149" s="137"/>
      <c r="ET149" s="137"/>
      <c r="EU149" s="137"/>
      <c r="EV149" s="137"/>
      <c r="EW149" s="137"/>
      <c r="EX149" s="137"/>
      <c r="EY149" s="137"/>
      <c r="EZ149" s="137"/>
      <c r="FA149" s="141"/>
      <c r="FB149" s="137"/>
      <c r="FC149" s="137"/>
      <c r="FD149" s="137"/>
      <c r="FE149" s="137"/>
      <c r="FF149" s="137"/>
      <c r="FG149" s="137"/>
      <c r="FH149" s="137"/>
      <c r="FI149" s="137"/>
      <c r="FJ149" s="141"/>
      <c r="FK149" s="137"/>
      <c r="FL149" s="137"/>
      <c r="FM149" s="137"/>
      <c r="FN149" s="137"/>
      <c r="FO149" s="137"/>
      <c r="FP149" s="137"/>
      <c r="FQ149" s="137"/>
      <c r="FR149" s="137"/>
      <c r="FS149" s="137"/>
      <c r="FT149" s="141"/>
      <c r="FU149" s="134"/>
      <c r="FV149" s="134"/>
      <c r="FW149" s="134"/>
      <c r="FX149" s="135"/>
      <c r="FY149" s="134"/>
      <c r="FZ149" s="137"/>
      <c r="GA149" s="137"/>
      <c r="GB149" s="134"/>
      <c r="GC149" s="134"/>
      <c r="GD149" s="134"/>
      <c r="GE149" s="134"/>
      <c r="GF149" s="134"/>
      <c r="GG149" s="141"/>
      <c r="GH149" s="134"/>
      <c r="GI149" s="134"/>
      <c r="GJ149" s="134"/>
      <c r="GK149" s="135"/>
      <c r="GL149" s="134"/>
      <c r="GM149" s="137"/>
      <c r="GN149" s="137"/>
      <c r="GO149" s="134"/>
      <c r="GP149" s="134"/>
      <c r="GQ149" s="134"/>
      <c r="GR149" s="134"/>
      <c r="GS149" s="134"/>
      <c r="GT149" s="141"/>
      <c r="GU149" s="134"/>
      <c r="GV149" s="134"/>
      <c r="GW149" s="134"/>
      <c r="GX149" s="135"/>
      <c r="GY149" s="134"/>
      <c r="GZ149" s="137"/>
      <c r="HA149" s="137"/>
      <c r="HB149" s="134"/>
      <c r="HC149" s="134"/>
      <c r="HD149" s="134"/>
      <c r="HE149" s="134"/>
    </row>
    <row r="150" spans="1:213" ht="57" x14ac:dyDescent="0.2">
      <c r="A150" s="274"/>
      <c r="B150" s="277"/>
      <c r="C150" s="280"/>
      <c r="D150" s="280"/>
      <c r="E150" s="277"/>
      <c r="F150" s="289"/>
      <c r="G150" s="289"/>
      <c r="H150" s="289"/>
      <c r="I150" s="277"/>
      <c r="J150" s="282"/>
      <c r="K150" s="259"/>
      <c r="L150" s="262"/>
      <c r="M150" s="265"/>
      <c r="N150" s="259"/>
      <c r="O150" s="268"/>
      <c r="P150" s="268"/>
      <c r="Q150" s="271"/>
      <c r="R150" s="173"/>
      <c r="S150" s="174"/>
      <c r="T150" s="203">
        <f>VLOOKUP(U150,FORMULAS!$A$15:$B$18,2,0)</f>
        <v>0</v>
      </c>
      <c r="U150" s="54" t="s">
        <v>157</v>
      </c>
      <c r="V150" s="55">
        <f>+IF(U150='Tabla Valoración controles'!$D$4,'Tabla Valoración controles'!$F$4,IF('208-PLA-Ft-78 Mapa Gestión'!U150='Tabla Valoración controles'!$D$5,'Tabla Valoración controles'!$F$5,IF(U150=FORMULAS!$A$10,0,'Tabla Valoración controles'!$F$6)))</f>
        <v>0</v>
      </c>
      <c r="W150" s="54"/>
      <c r="X150" s="56">
        <f>+IF(W150='Tabla Valoración controles'!$D$7,'Tabla Valoración controles'!$F$7,IF(U150=FORMULAS!$A$10,0,'Tabla Valoración controles'!$F$8))</f>
        <v>0</v>
      </c>
      <c r="Y150" s="54"/>
      <c r="Z150" s="55">
        <f>+IF(Y150='Tabla Valoración controles'!$D$9,'Tabla Valoración controles'!$F$9,IF(U150=FORMULAS!$A$10,0,'Tabla Valoración controles'!$F$10))</f>
        <v>0</v>
      </c>
      <c r="AA150" s="54"/>
      <c r="AB150" s="55">
        <f>+IF(AA150='Tabla Valoración controles'!$D$9,'Tabla Valoración controles'!$F$9,IF(W150=FORMULAS!$A$10,0,'Tabla Valoración controles'!$F$10))</f>
        <v>0</v>
      </c>
      <c r="AC150" s="54"/>
      <c r="AD150" s="55">
        <f>+IF(AC150='Tabla Valoración controles'!$D$13,'Tabla Valoración controles'!$F$13,'Tabla Valoración controles'!$F$14)</f>
        <v>0</v>
      </c>
      <c r="AE150" s="99">
        <f t="shared" si="111"/>
        <v>0</v>
      </c>
      <c r="AF150" s="99">
        <f t="shared" ref="AF150:AF153" si="125">+AF149*AE150</f>
        <v>0</v>
      </c>
      <c r="AG150" s="99">
        <f t="shared" si="71"/>
        <v>0.36</v>
      </c>
      <c r="AH150" s="54"/>
      <c r="AI150" s="50">
        <f>+IF(AH150=CONTROLES!$C$50,CONTROLES!$D$50,CONTROLES!$D$51)</f>
        <v>0</v>
      </c>
      <c r="AJ150" s="182"/>
      <c r="AK150" s="182">
        <f>+IF(AJ150=CONTROLES!$C$52,CONTROLES!$D$52,CONTROLES!$D$53)</f>
        <v>0</v>
      </c>
      <c r="AL150" s="182"/>
      <c r="AM150" s="182">
        <f>+IF(AL150=CONTROLES!$C$54,CONTROLES!$D$54,CONTROLES!$D$55)</f>
        <v>0</v>
      </c>
      <c r="AN150" s="183" t="str">
        <f t="shared" si="114"/>
        <v>Tipo Control</v>
      </c>
      <c r="AO150" s="183" t="str">
        <f>+IF(AN150=CONTROLES!$F$54,CONTROLES!$G$54,CONTROLES!$G$55)</f>
        <v>Detectar</v>
      </c>
      <c r="AP150" s="182">
        <f>+IF(AO150=CONTROLES!$C$56,CONTROLES!$D$56,IF(AO150=CONTROLES!$C$57,CONTROLES!$D$57,CONTROLES!$D$58))</f>
        <v>10</v>
      </c>
      <c r="AQ150" s="182"/>
      <c r="AR150" s="182">
        <f>+IF(AQ150=CONTROLES!$C$59,CONTROLES!$D$59,CONTROLES!$D$60)</f>
        <v>0</v>
      </c>
      <c r="AS150" s="182"/>
      <c r="AT150" s="182">
        <f>+IF(AS150=CONTROLES!$C$61,CONTROLES!$D$61,CONTROLES!$D$62)</f>
        <v>0</v>
      </c>
      <c r="AU150" s="182"/>
      <c r="AV150" s="50">
        <f>+IF(AU150=CONTROLES!$C$63,CONTROLES!$D$63,IF(AU150=CONTROLES!$C$64,CONTROLES!$D$64,CONTROLES!$D$65))</f>
        <v>0</v>
      </c>
      <c r="AW150" s="50">
        <f t="shared" si="113"/>
        <v>10</v>
      </c>
      <c r="AX150" s="50" t="str">
        <f t="shared" si="115"/>
        <v>Débil</v>
      </c>
      <c r="AY150" s="254"/>
      <c r="AZ150" s="254"/>
      <c r="BA150" s="254"/>
      <c r="BB150" s="254"/>
      <c r="BC150" s="255"/>
      <c r="BD150" s="257"/>
      <c r="BE150" s="246"/>
      <c r="BF150" s="134"/>
      <c r="BG150" s="134"/>
      <c r="BH150" s="189"/>
      <c r="BI150" s="134"/>
      <c r="BJ150" s="134"/>
      <c r="BK150" s="134"/>
      <c r="BL150" s="134"/>
      <c r="BM150" s="190" t="s">
        <v>234</v>
      </c>
      <c r="BN150" s="243"/>
      <c r="BO150" s="141"/>
      <c r="BP150" s="137"/>
      <c r="BQ150" s="137"/>
      <c r="BR150" s="137"/>
      <c r="BS150" s="137"/>
      <c r="BT150" s="137"/>
      <c r="BU150" s="137"/>
      <c r="BV150" s="137"/>
      <c r="BW150" s="137"/>
      <c r="BX150" s="141"/>
      <c r="BY150" s="137"/>
      <c r="BZ150" s="137"/>
      <c r="CA150" s="137"/>
      <c r="CB150" s="137"/>
      <c r="CC150" s="137"/>
      <c r="CD150" s="137"/>
      <c r="CE150" s="137"/>
      <c r="CF150" s="137"/>
      <c r="CG150" s="141"/>
      <c r="CH150" s="137"/>
      <c r="CI150" s="137"/>
      <c r="CJ150" s="137"/>
      <c r="CK150" s="137"/>
      <c r="CL150" s="137"/>
      <c r="CM150" s="137"/>
      <c r="CN150" s="137"/>
      <c r="CO150" s="137"/>
      <c r="CP150" s="141"/>
      <c r="CQ150" s="137"/>
      <c r="CR150" s="137"/>
      <c r="CS150" s="137"/>
      <c r="CT150" s="137"/>
      <c r="CU150" s="137"/>
      <c r="CV150" s="137"/>
      <c r="CW150" s="137"/>
      <c r="CX150" s="137"/>
      <c r="CY150" s="141"/>
      <c r="CZ150" s="137"/>
      <c r="DA150" s="137"/>
      <c r="DB150" s="137"/>
      <c r="DC150" s="137"/>
      <c r="DD150" s="137"/>
      <c r="DE150" s="137"/>
      <c r="DF150" s="137"/>
      <c r="DG150" s="137"/>
      <c r="DH150" s="141"/>
      <c r="DI150" s="137"/>
      <c r="DJ150" s="137"/>
      <c r="DK150" s="137"/>
      <c r="DL150" s="137"/>
      <c r="DM150" s="137"/>
      <c r="DN150" s="137"/>
      <c r="DO150" s="137"/>
      <c r="DP150" s="137"/>
      <c r="DQ150" s="141"/>
      <c r="DR150" s="137"/>
      <c r="DS150" s="137"/>
      <c r="DT150" s="137"/>
      <c r="DU150" s="137"/>
      <c r="DV150" s="137"/>
      <c r="DW150" s="137"/>
      <c r="DX150" s="137"/>
      <c r="DY150" s="137"/>
      <c r="DZ150" s="141"/>
      <c r="EA150" s="137"/>
      <c r="EB150" s="137"/>
      <c r="EC150" s="137"/>
      <c r="ED150" s="137"/>
      <c r="EE150" s="137"/>
      <c r="EF150" s="137"/>
      <c r="EG150" s="137"/>
      <c r="EH150" s="137"/>
      <c r="EI150" s="141"/>
      <c r="EJ150" s="137"/>
      <c r="EK150" s="137"/>
      <c r="EL150" s="137"/>
      <c r="EM150" s="137"/>
      <c r="EN150" s="137"/>
      <c r="EO150" s="137"/>
      <c r="EP150" s="137"/>
      <c r="EQ150" s="137"/>
      <c r="ER150" s="141"/>
      <c r="ES150" s="137"/>
      <c r="ET150" s="137"/>
      <c r="EU150" s="137"/>
      <c r="EV150" s="137"/>
      <c r="EW150" s="137"/>
      <c r="EX150" s="137"/>
      <c r="EY150" s="137"/>
      <c r="EZ150" s="137"/>
      <c r="FA150" s="141"/>
      <c r="FB150" s="137"/>
      <c r="FC150" s="137"/>
      <c r="FD150" s="137"/>
      <c r="FE150" s="137"/>
      <c r="FF150" s="137"/>
      <c r="FG150" s="137"/>
      <c r="FH150" s="137"/>
      <c r="FI150" s="137"/>
      <c r="FJ150" s="141"/>
      <c r="FK150" s="137"/>
      <c r="FL150" s="137"/>
      <c r="FM150" s="137"/>
      <c r="FN150" s="137"/>
      <c r="FO150" s="137"/>
      <c r="FP150" s="137"/>
      <c r="FQ150" s="137"/>
      <c r="FR150" s="137"/>
      <c r="FS150" s="137"/>
      <c r="FT150" s="141"/>
      <c r="FU150" s="134"/>
      <c r="FV150" s="134"/>
      <c r="FW150" s="134"/>
      <c r="FX150" s="135"/>
      <c r="FY150" s="134"/>
      <c r="FZ150" s="137"/>
      <c r="GA150" s="137"/>
      <c r="GB150" s="134"/>
      <c r="GC150" s="134"/>
      <c r="GD150" s="134"/>
      <c r="GE150" s="134"/>
      <c r="GF150" s="134"/>
      <c r="GG150" s="141"/>
      <c r="GH150" s="134"/>
      <c r="GI150" s="134"/>
      <c r="GJ150" s="134"/>
      <c r="GK150" s="135"/>
      <c r="GL150" s="134"/>
      <c r="GM150" s="137"/>
      <c r="GN150" s="137"/>
      <c r="GO150" s="134"/>
      <c r="GP150" s="134"/>
      <c r="GQ150" s="134"/>
      <c r="GR150" s="134"/>
      <c r="GS150" s="134"/>
      <c r="GT150" s="141"/>
      <c r="GU150" s="134"/>
      <c r="GV150" s="134"/>
      <c r="GW150" s="134"/>
      <c r="GX150" s="135"/>
      <c r="GY150" s="134"/>
      <c r="GZ150" s="137"/>
      <c r="HA150" s="137"/>
      <c r="HB150" s="134"/>
      <c r="HC150" s="134"/>
      <c r="HD150" s="134"/>
      <c r="HE150" s="134"/>
    </row>
    <row r="151" spans="1:213" ht="57" x14ac:dyDescent="0.2">
      <c r="A151" s="274"/>
      <c r="B151" s="277"/>
      <c r="C151" s="280"/>
      <c r="D151" s="280"/>
      <c r="E151" s="277"/>
      <c r="F151" s="289"/>
      <c r="G151" s="289"/>
      <c r="H151" s="289"/>
      <c r="I151" s="277"/>
      <c r="J151" s="282"/>
      <c r="K151" s="259"/>
      <c r="L151" s="262"/>
      <c r="M151" s="265"/>
      <c r="N151" s="259"/>
      <c r="O151" s="268"/>
      <c r="P151" s="268"/>
      <c r="Q151" s="271"/>
      <c r="R151" s="173"/>
      <c r="S151" s="174"/>
      <c r="T151" s="203">
        <f>VLOOKUP(U151,FORMULAS!$A$15:$B$18,2,0)</f>
        <v>0</v>
      </c>
      <c r="U151" s="54" t="s">
        <v>157</v>
      </c>
      <c r="V151" s="55">
        <f>+IF(U151='Tabla Valoración controles'!$D$4,'Tabla Valoración controles'!$F$4,IF('208-PLA-Ft-78 Mapa Gestión'!U151='Tabla Valoración controles'!$D$5,'Tabla Valoración controles'!$F$5,IF(U151=FORMULAS!$A$10,0,'Tabla Valoración controles'!$F$6)))</f>
        <v>0</v>
      </c>
      <c r="W151" s="54"/>
      <c r="X151" s="56">
        <f>+IF(W151='Tabla Valoración controles'!$D$7,'Tabla Valoración controles'!$F$7,IF(U151=FORMULAS!$A$10,0,'Tabla Valoración controles'!$F$8))</f>
        <v>0</v>
      </c>
      <c r="Y151" s="54"/>
      <c r="Z151" s="55">
        <f>+IF(Y151='Tabla Valoración controles'!$D$9,'Tabla Valoración controles'!$F$9,IF(U151=FORMULAS!$A$10,0,'Tabla Valoración controles'!$F$10))</f>
        <v>0</v>
      </c>
      <c r="AA151" s="54"/>
      <c r="AB151" s="55">
        <f>+IF(AA151='Tabla Valoración controles'!$D$9,'Tabla Valoración controles'!$F$9,IF(W151=FORMULAS!$A$10,0,'Tabla Valoración controles'!$F$10))</f>
        <v>0</v>
      </c>
      <c r="AC151" s="54"/>
      <c r="AD151" s="55">
        <f>+IF(AC151='Tabla Valoración controles'!$D$13,'Tabla Valoración controles'!$F$13,'Tabla Valoración controles'!$F$14)</f>
        <v>0</v>
      </c>
      <c r="AE151" s="99">
        <f t="shared" si="111"/>
        <v>0</v>
      </c>
      <c r="AF151" s="99">
        <f t="shared" si="125"/>
        <v>0</v>
      </c>
      <c r="AG151" s="99">
        <f t="shared" si="71"/>
        <v>0.36</v>
      </c>
      <c r="AH151" s="54"/>
      <c r="AI151" s="50">
        <f>+IF(AH151=CONTROLES!$C$50,CONTROLES!$D$50,CONTROLES!$D$51)</f>
        <v>0</v>
      </c>
      <c r="AJ151" s="182"/>
      <c r="AK151" s="182">
        <f>+IF(AJ151=CONTROLES!$C$52,CONTROLES!$D$52,CONTROLES!$D$53)</f>
        <v>0</v>
      </c>
      <c r="AL151" s="182"/>
      <c r="AM151" s="182">
        <f>+IF(AL151=CONTROLES!$C$54,CONTROLES!$D$54,CONTROLES!$D$55)</f>
        <v>0</v>
      </c>
      <c r="AN151" s="183" t="str">
        <f t="shared" si="114"/>
        <v>Tipo Control</v>
      </c>
      <c r="AO151" s="183" t="str">
        <f>+IF(AN151=CONTROLES!$F$54,CONTROLES!$G$54,CONTROLES!$G$55)</f>
        <v>Detectar</v>
      </c>
      <c r="AP151" s="182">
        <f>+IF(AO151=CONTROLES!$C$56,CONTROLES!$D$56,IF(AO151=CONTROLES!$C$57,CONTROLES!$D$57,CONTROLES!$D$58))</f>
        <v>10</v>
      </c>
      <c r="AQ151" s="182"/>
      <c r="AR151" s="182">
        <f>+IF(AQ151=CONTROLES!$C$59,CONTROLES!$D$59,CONTROLES!$D$60)</f>
        <v>0</v>
      </c>
      <c r="AS151" s="182"/>
      <c r="AT151" s="182">
        <f>+IF(AS151=CONTROLES!$C$61,CONTROLES!$D$61,CONTROLES!$D$62)</f>
        <v>0</v>
      </c>
      <c r="AU151" s="182"/>
      <c r="AV151" s="50">
        <f>+IF(AU151=CONTROLES!$C$63,CONTROLES!$D$63,IF(AU151=CONTROLES!$C$64,CONTROLES!$D$64,CONTROLES!$D$65))</f>
        <v>0</v>
      </c>
      <c r="AW151" s="50">
        <f t="shared" si="113"/>
        <v>10</v>
      </c>
      <c r="AX151" s="50" t="str">
        <f t="shared" si="115"/>
        <v>Débil</v>
      </c>
      <c r="AY151" s="254"/>
      <c r="AZ151" s="254"/>
      <c r="BA151" s="254"/>
      <c r="BB151" s="254"/>
      <c r="BC151" s="255"/>
      <c r="BD151" s="257"/>
      <c r="BE151" s="246"/>
      <c r="BF151" s="134"/>
      <c r="BG151" s="134"/>
      <c r="BH151" s="189"/>
      <c r="BI151" s="134"/>
      <c r="BJ151" s="134"/>
      <c r="BK151" s="134"/>
      <c r="BL151" s="134"/>
      <c r="BM151" s="190" t="s">
        <v>234</v>
      </c>
      <c r="BN151" s="243"/>
      <c r="BO151" s="141"/>
      <c r="BP151" s="137"/>
      <c r="BQ151" s="137"/>
      <c r="BR151" s="137"/>
      <c r="BS151" s="137"/>
      <c r="BT151" s="137"/>
      <c r="BU151" s="137"/>
      <c r="BV151" s="137"/>
      <c r="BW151" s="137"/>
      <c r="BX151" s="141"/>
      <c r="BY151" s="137"/>
      <c r="BZ151" s="137"/>
      <c r="CA151" s="137"/>
      <c r="CB151" s="137"/>
      <c r="CC151" s="137"/>
      <c r="CD151" s="137"/>
      <c r="CE151" s="137"/>
      <c r="CF151" s="137"/>
      <c r="CG151" s="141"/>
      <c r="CH151" s="137"/>
      <c r="CI151" s="137"/>
      <c r="CJ151" s="137"/>
      <c r="CK151" s="137"/>
      <c r="CL151" s="137"/>
      <c r="CM151" s="137"/>
      <c r="CN151" s="137"/>
      <c r="CO151" s="137"/>
      <c r="CP151" s="141"/>
      <c r="CQ151" s="137"/>
      <c r="CR151" s="137"/>
      <c r="CS151" s="137"/>
      <c r="CT151" s="137"/>
      <c r="CU151" s="137"/>
      <c r="CV151" s="137"/>
      <c r="CW151" s="137"/>
      <c r="CX151" s="137"/>
      <c r="CY151" s="141"/>
      <c r="CZ151" s="137"/>
      <c r="DA151" s="137"/>
      <c r="DB151" s="137"/>
      <c r="DC151" s="137"/>
      <c r="DD151" s="137"/>
      <c r="DE151" s="137"/>
      <c r="DF151" s="137"/>
      <c r="DG151" s="137"/>
      <c r="DH151" s="141"/>
      <c r="DI151" s="137"/>
      <c r="DJ151" s="137"/>
      <c r="DK151" s="137"/>
      <c r="DL151" s="137"/>
      <c r="DM151" s="137"/>
      <c r="DN151" s="137"/>
      <c r="DO151" s="137"/>
      <c r="DP151" s="137"/>
      <c r="DQ151" s="141"/>
      <c r="DR151" s="137"/>
      <c r="DS151" s="137"/>
      <c r="DT151" s="137"/>
      <c r="DU151" s="137"/>
      <c r="DV151" s="137"/>
      <c r="DW151" s="137"/>
      <c r="DX151" s="137"/>
      <c r="DY151" s="137"/>
      <c r="DZ151" s="141"/>
      <c r="EA151" s="137"/>
      <c r="EB151" s="137"/>
      <c r="EC151" s="137"/>
      <c r="ED151" s="137"/>
      <c r="EE151" s="137"/>
      <c r="EF151" s="137"/>
      <c r="EG151" s="137"/>
      <c r="EH151" s="137"/>
      <c r="EI151" s="141"/>
      <c r="EJ151" s="137"/>
      <c r="EK151" s="137"/>
      <c r="EL151" s="137"/>
      <c r="EM151" s="137"/>
      <c r="EN151" s="137"/>
      <c r="EO151" s="137"/>
      <c r="EP151" s="137"/>
      <c r="EQ151" s="137"/>
      <c r="ER151" s="141"/>
      <c r="ES151" s="137"/>
      <c r="ET151" s="137"/>
      <c r="EU151" s="137"/>
      <c r="EV151" s="137"/>
      <c r="EW151" s="137"/>
      <c r="EX151" s="137"/>
      <c r="EY151" s="137"/>
      <c r="EZ151" s="137"/>
      <c r="FA151" s="141"/>
      <c r="FB151" s="137"/>
      <c r="FC151" s="137"/>
      <c r="FD151" s="137"/>
      <c r="FE151" s="137"/>
      <c r="FF151" s="137"/>
      <c r="FG151" s="137"/>
      <c r="FH151" s="137"/>
      <c r="FI151" s="137"/>
      <c r="FJ151" s="141"/>
      <c r="FK151" s="137"/>
      <c r="FL151" s="137"/>
      <c r="FM151" s="137"/>
      <c r="FN151" s="137"/>
      <c r="FO151" s="137"/>
      <c r="FP151" s="137"/>
      <c r="FQ151" s="137"/>
      <c r="FR151" s="137"/>
      <c r="FS151" s="137"/>
      <c r="FT151" s="141"/>
      <c r="FU151" s="134"/>
      <c r="FV151" s="134"/>
      <c r="FW151" s="134"/>
      <c r="FX151" s="135"/>
      <c r="FY151" s="134"/>
      <c r="FZ151" s="137"/>
      <c r="GA151" s="137"/>
      <c r="GB151" s="134"/>
      <c r="GC151" s="134"/>
      <c r="GD151" s="134"/>
      <c r="GE151" s="134"/>
      <c r="GF151" s="134"/>
      <c r="GG151" s="141"/>
      <c r="GH151" s="134"/>
      <c r="GI151" s="134"/>
      <c r="GJ151" s="134"/>
      <c r="GK151" s="135"/>
      <c r="GL151" s="134"/>
      <c r="GM151" s="137"/>
      <c r="GN151" s="137"/>
      <c r="GO151" s="134"/>
      <c r="GP151" s="134"/>
      <c r="GQ151" s="134"/>
      <c r="GR151" s="134"/>
      <c r="GS151" s="134"/>
      <c r="GT151" s="141"/>
      <c r="GU151" s="134"/>
      <c r="GV151" s="134"/>
      <c r="GW151" s="134"/>
      <c r="GX151" s="135"/>
      <c r="GY151" s="134"/>
      <c r="GZ151" s="137"/>
      <c r="HA151" s="137"/>
      <c r="HB151" s="134"/>
      <c r="HC151" s="134"/>
      <c r="HD151" s="134"/>
      <c r="HE151" s="134"/>
    </row>
    <row r="152" spans="1:213" ht="57" x14ac:dyDescent="0.2">
      <c r="A152" s="274"/>
      <c r="B152" s="277"/>
      <c r="C152" s="280"/>
      <c r="D152" s="280"/>
      <c r="E152" s="277"/>
      <c r="F152" s="289"/>
      <c r="G152" s="289"/>
      <c r="H152" s="289"/>
      <c r="I152" s="277"/>
      <c r="J152" s="282"/>
      <c r="K152" s="259"/>
      <c r="L152" s="262"/>
      <c r="M152" s="265"/>
      <c r="N152" s="259"/>
      <c r="O152" s="268"/>
      <c r="P152" s="268"/>
      <c r="Q152" s="271"/>
      <c r="R152" s="173"/>
      <c r="S152" s="174"/>
      <c r="T152" s="203">
        <f>VLOOKUP(U152,FORMULAS!$A$15:$B$18,2,0)</f>
        <v>0</v>
      </c>
      <c r="U152" s="54" t="s">
        <v>157</v>
      </c>
      <c r="V152" s="55">
        <f>+IF(U152='Tabla Valoración controles'!$D$4,'Tabla Valoración controles'!$F$4,IF('208-PLA-Ft-78 Mapa Gestión'!U152='Tabla Valoración controles'!$D$5,'Tabla Valoración controles'!$F$5,IF(U152=FORMULAS!$A$10,0,'Tabla Valoración controles'!$F$6)))</f>
        <v>0</v>
      </c>
      <c r="W152" s="54"/>
      <c r="X152" s="56">
        <f>+IF(W152='Tabla Valoración controles'!$D$7,'Tabla Valoración controles'!$F$7,IF(U152=FORMULAS!$A$10,0,'Tabla Valoración controles'!$F$8))</f>
        <v>0</v>
      </c>
      <c r="Y152" s="54"/>
      <c r="Z152" s="55">
        <f>+IF(Y152='Tabla Valoración controles'!$D$9,'Tabla Valoración controles'!$F$9,IF(U152=FORMULAS!$A$10,0,'Tabla Valoración controles'!$F$10))</f>
        <v>0</v>
      </c>
      <c r="AA152" s="54"/>
      <c r="AB152" s="55">
        <f>+IF(AA152='Tabla Valoración controles'!$D$9,'Tabla Valoración controles'!$F$9,IF(W152=FORMULAS!$A$10,0,'Tabla Valoración controles'!$F$10))</f>
        <v>0</v>
      </c>
      <c r="AC152" s="54"/>
      <c r="AD152" s="55">
        <f>+IF(AC152='Tabla Valoración controles'!$D$13,'Tabla Valoración controles'!$F$13,'Tabla Valoración controles'!$F$14)</f>
        <v>0</v>
      </c>
      <c r="AE152" s="99">
        <f t="shared" si="111"/>
        <v>0</v>
      </c>
      <c r="AF152" s="99">
        <f t="shared" si="125"/>
        <v>0</v>
      </c>
      <c r="AG152" s="99">
        <f t="shared" si="71"/>
        <v>0.36</v>
      </c>
      <c r="AH152" s="54"/>
      <c r="AI152" s="50">
        <f>+IF(AH152=CONTROLES!$C$50,CONTROLES!$D$50,CONTROLES!$D$51)</f>
        <v>0</v>
      </c>
      <c r="AJ152" s="182"/>
      <c r="AK152" s="182">
        <f>+IF(AJ152=CONTROLES!$C$52,CONTROLES!$D$52,CONTROLES!$D$53)</f>
        <v>0</v>
      </c>
      <c r="AL152" s="182"/>
      <c r="AM152" s="182">
        <f>+IF(AL152=CONTROLES!$C$54,CONTROLES!$D$54,CONTROLES!$D$55)</f>
        <v>0</v>
      </c>
      <c r="AN152" s="183" t="str">
        <f t="shared" si="114"/>
        <v>Tipo Control</v>
      </c>
      <c r="AO152" s="183" t="str">
        <f>+IF(AN152=CONTROLES!$F$54,CONTROLES!$G$54,CONTROLES!$G$55)</f>
        <v>Detectar</v>
      </c>
      <c r="AP152" s="182">
        <f>+IF(AO152=CONTROLES!$C$56,CONTROLES!$D$56,IF(AO152=CONTROLES!$C$57,CONTROLES!$D$57,CONTROLES!$D$58))</f>
        <v>10</v>
      </c>
      <c r="AQ152" s="182"/>
      <c r="AR152" s="182">
        <f>+IF(AQ152=CONTROLES!$C$59,CONTROLES!$D$59,CONTROLES!$D$60)</f>
        <v>0</v>
      </c>
      <c r="AS152" s="182"/>
      <c r="AT152" s="182">
        <f>+IF(AS152=CONTROLES!$C$61,CONTROLES!$D$61,CONTROLES!$D$62)</f>
        <v>0</v>
      </c>
      <c r="AU152" s="182"/>
      <c r="AV152" s="50">
        <f>+IF(AU152=CONTROLES!$C$63,CONTROLES!$D$63,IF(AU152=CONTROLES!$C$64,CONTROLES!$D$64,CONTROLES!$D$65))</f>
        <v>0</v>
      </c>
      <c r="AW152" s="50">
        <f t="shared" si="113"/>
        <v>10</v>
      </c>
      <c r="AX152" s="50" t="str">
        <f t="shared" si="115"/>
        <v>Débil</v>
      </c>
      <c r="AY152" s="254"/>
      <c r="AZ152" s="254"/>
      <c r="BA152" s="254"/>
      <c r="BB152" s="254"/>
      <c r="BC152" s="255"/>
      <c r="BD152" s="257"/>
      <c r="BE152" s="246"/>
      <c r="BF152" s="134"/>
      <c r="BG152" s="134"/>
      <c r="BH152" s="189"/>
      <c r="BI152" s="134"/>
      <c r="BJ152" s="134"/>
      <c r="BK152" s="134"/>
      <c r="BL152" s="134"/>
      <c r="BM152" s="190" t="s">
        <v>234</v>
      </c>
      <c r="BN152" s="243"/>
      <c r="BO152" s="141"/>
      <c r="BP152" s="137"/>
      <c r="BQ152" s="137"/>
      <c r="BR152" s="137"/>
      <c r="BS152" s="137"/>
      <c r="BT152" s="137"/>
      <c r="BU152" s="137"/>
      <c r="BV152" s="137"/>
      <c r="BW152" s="137"/>
      <c r="BX152" s="141"/>
      <c r="BY152" s="137"/>
      <c r="BZ152" s="137"/>
      <c r="CA152" s="137"/>
      <c r="CB152" s="137"/>
      <c r="CC152" s="137"/>
      <c r="CD152" s="137"/>
      <c r="CE152" s="137"/>
      <c r="CF152" s="137"/>
      <c r="CG152" s="141"/>
      <c r="CH152" s="137"/>
      <c r="CI152" s="137"/>
      <c r="CJ152" s="137"/>
      <c r="CK152" s="137"/>
      <c r="CL152" s="137"/>
      <c r="CM152" s="137"/>
      <c r="CN152" s="137"/>
      <c r="CO152" s="137"/>
      <c r="CP152" s="141"/>
      <c r="CQ152" s="137"/>
      <c r="CR152" s="137"/>
      <c r="CS152" s="137"/>
      <c r="CT152" s="137"/>
      <c r="CU152" s="137"/>
      <c r="CV152" s="137"/>
      <c r="CW152" s="137"/>
      <c r="CX152" s="137"/>
      <c r="CY152" s="141"/>
      <c r="CZ152" s="137"/>
      <c r="DA152" s="137"/>
      <c r="DB152" s="137"/>
      <c r="DC152" s="137"/>
      <c r="DD152" s="137"/>
      <c r="DE152" s="137"/>
      <c r="DF152" s="137"/>
      <c r="DG152" s="137"/>
      <c r="DH152" s="141"/>
      <c r="DI152" s="137"/>
      <c r="DJ152" s="137"/>
      <c r="DK152" s="137"/>
      <c r="DL152" s="137"/>
      <c r="DM152" s="137"/>
      <c r="DN152" s="137"/>
      <c r="DO152" s="137"/>
      <c r="DP152" s="137"/>
      <c r="DQ152" s="141"/>
      <c r="DR152" s="137"/>
      <c r="DS152" s="137"/>
      <c r="DT152" s="137"/>
      <c r="DU152" s="137"/>
      <c r="DV152" s="137"/>
      <c r="DW152" s="137"/>
      <c r="DX152" s="137"/>
      <c r="DY152" s="137"/>
      <c r="DZ152" s="141"/>
      <c r="EA152" s="137"/>
      <c r="EB152" s="137"/>
      <c r="EC152" s="137"/>
      <c r="ED152" s="137"/>
      <c r="EE152" s="137"/>
      <c r="EF152" s="137"/>
      <c r="EG152" s="137"/>
      <c r="EH152" s="137"/>
      <c r="EI152" s="141"/>
      <c r="EJ152" s="137"/>
      <c r="EK152" s="137"/>
      <c r="EL152" s="137"/>
      <c r="EM152" s="137"/>
      <c r="EN152" s="137"/>
      <c r="EO152" s="137"/>
      <c r="EP152" s="137"/>
      <c r="EQ152" s="137"/>
      <c r="ER152" s="141"/>
      <c r="ES152" s="137"/>
      <c r="ET152" s="137"/>
      <c r="EU152" s="137"/>
      <c r="EV152" s="137"/>
      <c r="EW152" s="137"/>
      <c r="EX152" s="137"/>
      <c r="EY152" s="137"/>
      <c r="EZ152" s="137"/>
      <c r="FA152" s="141"/>
      <c r="FB152" s="137"/>
      <c r="FC152" s="137"/>
      <c r="FD152" s="137"/>
      <c r="FE152" s="137"/>
      <c r="FF152" s="137"/>
      <c r="FG152" s="137"/>
      <c r="FH152" s="137"/>
      <c r="FI152" s="137"/>
      <c r="FJ152" s="141"/>
      <c r="FK152" s="137"/>
      <c r="FL152" s="137"/>
      <c r="FM152" s="137"/>
      <c r="FN152" s="137"/>
      <c r="FO152" s="137"/>
      <c r="FP152" s="137"/>
      <c r="FQ152" s="137"/>
      <c r="FR152" s="137"/>
      <c r="FS152" s="137"/>
      <c r="FT152" s="141"/>
      <c r="FU152" s="134"/>
      <c r="FV152" s="134"/>
      <c r="FW152" s="134"/>
      <c r="FX152" s="135"/>
      <c r="FY152" s="134"/>
      <c r="FZ152" s="137"/>
      <c r="GA152" s="137"/>
      <c r="GB152" s="134"/>
      <c r="GC152" s="134"/>
      <c r="GD152" s="134"/>
      <c r="GE152" s="134"/>
      <c r="GF152" s="134"/>
      <c r="GG152" s="141"/>
      <c r="GH152" s="134"/>
      <c r="GI152" s="134"/>
      <c r="GJ152" s="134"/>
      <c r="GK152" s="135"/>
      <c r="GL152" s="134"/>
      <c r="GM152" s="137"/>
      <c r="GN152" s="137"/>
      <c r="GO152" s="134"/>
      <c r="GP152" s="134"/>
      <c r="GQ152" s="134"/>
      <c r="GR152" s="134"/>
      <c r="GS152" s="134"/>
      <c r="GT152" s="141"/>
      <c r="GU152" s="134"/>
      <c r="GV152" s="134"/>
      <c r="GW152" s="134"/>
      <c r="GX152" s="135"/>
      <c r="GY152" s="134"/>
      <c r="GZ152" s="137"/>
      <c r="HA152" s="137"/>
      <c r="HB152" s="134"/>
      <c r="HC152" s="134"/>
      <c r="HD152" s="134"/>
      <c r="HE152" s="134"/>
    </row>
    <row r="153" spans="1:213" ht="57" x14ac:dyDescent="0.2">
      <c r="A153" s="275"/>
      <c r="B153" s="278"/>
      <c r="C153" s="281"/>
      <c r="D153" s="281"/>
      <c r="E153" s="278"/>
      <c r="F153" s="289"/>
      <c r="G153" s="289"/>
      <c r="H153" s="289"/>
      <c r="I153" s="278"/>
      <c r="J153" s="282"/>
      <c r="K153" s="260"/>
      <c r="L153" s="263"/>
      <c r="M153" s="266"/>
      <c r="N153" s="260"/>
      <c r="O153" s="269"/>
      <c r="P153" s="269"/>
      <c r="Q153" s="272"/>
      <c r="R153" s="173"/>
      <c r="S153" s="174"/>
      <c r="T153" s="203">
        <f>VLOOKUP(U153,FORMULAS!$A$15:$B$18,2,0)</f>
        <v>0</v>
      </c>
      <c r="U153" s="54" t="s">
        <v>157</v>
      </c>
      <c r="V153" s="55">
        <f>+IF(U153='Tabla Valoración controles'!$D$4,'Tabla Valoración controles'!$F$4,IF('208-PLA-Ft-78 Mapa Gestión'!U153='Tabla Valoración controles'!$D$5,'Tabla Valoración controles'!$F$5,IF(U153=FORMULAS!$A$10,0,'Tabla Valoración controles'!$F$6)))</f>
        <v>0</v>
      </c>
      <c r="W153" s="54"/>
      <c r="X153" s="56">
        <f>+IF(W153='Tabla Valoración controles'!$D$7,'Tabla Valoración controles'!$F$7,IF(U153=FORMULAS!$A$10,0,'Tabla Valoración controles'!$F$8))</f>
        <v>0</v>
      </c>
      <c r="Y153" s="54"/>
      <c r="Z153" s="55">
        <f>+IF(Y153='Tabla Valoración controles'!$D$9,'Tabla Valoración controles'!$F$9,IF(U153=FORMULAS!$A$10,0,'Tabla Valoración controles'!$F$10))</f>
        <v>0</v>
      </c>
      <c r="AA153" s="54"/>
      <c r="AB153" s="55">
        <f>+IF(AA153='Tabla Valoración controles'!$D$9,'Tabla Valoración controles'!$F$9,IF(W153=FORMULAS!$A$10,0,'Tabla Valoración controles'!$F$10))</f>
        <v>0</v>
      </c>
      <c r="AC153" s="54"/>
      <c r="AD153" s="55">
        <f>+IF(AC153='Tabla Valoración controles'!$D$13,'Tabla Valoración controles'!$F$13,'Tabla Valoración controles'!$F$14)</f>
        <v>0</v>
      </c>
      <c r="AE153" s="99">
        <f t="shared" si="111"/>
        <v>0</v>
      </c>
      <c r="AF153" s="99">
        <f t="shared" si="125"/>
        <v>0</v>
      </c>
      <c r="AG153" s="99">
        <f t="shared" si="71"/>
        <v>0.36</v>
      </c>
      <c r="AH153" s="54"/>
      <c r="AI153" s="50">
        <f>+IF(AH153=CONTROLES!$C$50,CONTROLES!$D$50,CONTROLES!$D$51)</f>
        <v>0</v>
      </c>
      <c r="AJ153" s="182"/>
      <c r="AK153" s="182">
        <f>+IF(AJ153=CONTROLES!$C$52,CONTROLES!$D$52,CONTROLES!$D$53)</f>
        <v>0</v>
      </c>
      <c r="AL153" s="182"/>
      <c r="AM153" s="182">
        <f>+IF(AL153=CONTROLES!$C$54,CONTROLES!$D$54,CONTROLES!$D$55)</f>
        <v>0</v>
      </c>
      <c r="AN153" s="183" t="str">
        <f t="shared" si="114"/>
        <v>Tipo Control</v>
      </c>
      <c r="AO153" s="183" t="str">
        <f>+IF(AN153=CONTROLES!$F$54,CONTROLES!$G$54,CONTROLES!$G$55)</f>
        <v>Detectar</v>
      </c>
      <c r="AP153" s="182">
        <f>+IF(AO153=CONTROLES!$C$56,CONTROLES!$D$56,IF(AO153=CONTROLES!$C$57,CONTROLES!$D$57,CONTROLES!$D$58))</f>
        <v>10</v>
      </c>
      <c r="AQ153" s="182"/>
      <c r="AR153" s="182">
        <f>+IF(AQ153=CONTROLES!$C$59,CONTROLES!$D$59,CONTROLES!$D$60)</f>
        <v>0</v>
      </c>
      <c r="AS153" s="182"/>
      <c r="AT153" s="182">
        <f>+IF(AS153=CONTROLES!$C$61,CONTROLES!$D$61,CONTROLES!$D$62)</f>
        <v>0</v>
      </c>
      <c r="AU153" s="182"/>
      <c r="AV153" s="50">
        <f>+IF(AU153=CONTROLES!$C$63,CONTROLES!$D$63,IF(AU153=CONTROLES!$C$64,CONTROLES!$D$64,CONTROLES!$D$65))</f>
        <v>0</v>
      </c>
      <c r="AW153" s="50">
        <f t="shared" si="113"/>
        <v>10</v>
      </c>
      <c r="AX153" s="50" t="str">
        <f t="shared" si="115"/>
        <v>Débil</v>
      </c>
      <c r="AY153" s="254"/>
      <c r="AZ153" s="254"/>
      <c r="BA153" s="254"/>
      <c r="BB153" s="254"/>
      <c r="BC153" s="255"/>
      <c r="BD153" s="292"/>
      <c r="BE153" s="247"/>
      <c r="BF153" s="134"/>
      <c r="BG153" s="134"/>
      <c r="BH153" s="189"/>
      <c r="BI153" s="134"/>
      <c r="BJ153" s="134"/>
      <c r="BK153" s="134"/>
      <c r="BL153" s="134"/>
      <c r="BM153" s="190" t="s">
        <v>234</v>
      </c>
      <c r="BN153" s="243"/>
      <c r="BO153" s="141"/>
      <c r="BP153" s="137"/>
      <c r="BQ153" s="137"/>
      <c r="BR153" s="137"/>
      <c r="BS153" s="137"/>
      <c r="BT153" s="137"/>
      <c r="BU153" s="137"/>
      <c r="BV153" s="137"/>
      <c r="BW153" s="137"/>
      <c r="BX153" s="141"/>
      <c r="BY153" s="137"/>
      <c r="BZ153" s="137"/>
      <c r="CA153" s="137"/>
      <c r="CB153" s="137"/>
      <c r="CC153" s="137"/>
      <c r="CD153" s="137"/>
      <c r="CE153" s="137"/>
      <c r="CF153" s="137"/>
      <c r="CG153" s="141"/>
      <c r="CH153" s="137"/>
      <c r="CI153" s="137"/>
      <c r="CJ153" s="137"/>
      <c r="CK153" s="137"/>
      <c r="CL153" s="137"/>
      <c r="CM153" s="137"/>
      <c r="CN153" s="137"/>
      <c r="CO153" s="137"/>
      <c r="CP153" s="141"/>
      <c r="CQ153" s="137"/>
      <c r="CR153" s="137"/>
      <c r="CS153" s="137"/>
      <c r="CT153" s="137"/>
      <c r="CU153" s="137"/>
      <c r="CV153" s="137"/>
      <c r="CW153" s="137"/>
      <c r="CX153" s="137"/>
      <c r="CY153" s="141"/>
      <c r="CZ153" s="137"/>
      <c r="DA153" s="137"/>
      <c r="DB153" s="137"/>
      <c r="DC153" s="137"/>
      <c r="DD153" s="137"/>
      <c r="DE153" s="137"/>
      <c r="DF153" s="137"/>
      <c r="DG153" s="137"/>
      <c r="DH153" s="141"/>
      <c r="DI153" s="137"/>
      <c r="DJ153" s="137"/>
      <c r="DK153" s="137"/>
      <c r="DL153" s="137"/>
      <c r="DM153" s="137"/>
      <c r="DN153" s="137"/>
      <c r="DO153" s="137"/>
      <c r="DP153" s="137"/>
      <c r="DQ153" s="141"/>
      <c r="DR153" s="137"/>
      <c r="DS153" s="137"/>
      <c r="DT153" s="137"/>
      <c r="DU153" s="137"/>
      <c r="DV153" s="137"/>
      <c r="DW153" s="137"/>
      <c r="DX153" s="137"/>
      <c r="DY153" s="137"/>
      <c r="DZ153" s="141"/>
      <c r="EA153" s="137"/>
      <c r="EB153" s="137"/>
      <c r="EC153" s="137"/>
      <c r="ED153" s="137"/>
      <c r="EE153" s="137"/>
      <c r="EF153" s="137"/>
      <c r="EG153" s="137"/>
      <c r="EH153" s="137"/>
      <c r="EI153" s="141"/>
      <c r="EJ153" s="137"/>
      <c r="EK153" s="137"/>
      <c r="EL153" s="137"/>
      <c r="EM153" s="137"/>
      <c r="EN153" s="137"/>
      <c r="EO153" s="137"/>
      <c r="EP153" s="137"/>
      <c r="EQ153" s="137"/>
      <c r="ER153" s="141"/>
      <c r="ES153" s="137"/>
      <c r="ET153" s="137"/>
      <c r="EU153" s="137"/>
      <c r="EV153" s="137"/>
      <c r="EW153" s="137"/>
      <c r="EX153" s="137"/>
      <c r="EY153" s="137"/>
      <c r="EZ153" s="137"/>
      <c r="FA153" s="141"/>
      <c r="FB153" s="137"/>
      <c r="FC153" s="137"/>
      <c r="FD153" s="137"/>
      <c r="FE153" s="137"/>
      <c r="FF153" s="137"/>
      <c r="FG153" s="137"/>
      <c r="FH153" s="137"/>
      <c r="FI153" s="137"/>
      <c r="FJ153" s="141"/>
      <c r="FK153" s="137"/>
      <c r="FL153" s="137"/>
      <c r="FM153" s="137"/>
      <c r="FN153" s="137"/>
      <c r="FO153" s="137"/>
      <c r="FP153" s="137"/>
      <c r="FQ153" s="137"/>
      <c r="FR153" s="137"/>
      <c r="FS153" s="137"/>
      <c r="FT153" s="141"/>
      <c r="FU153" s="134"/>
      <c r="FV153" s="134"/>
      <c r="FW153" s="134"/>
      <c r="FX153" s="135"/>
      <c r="FY153" s="134"/>
      <c r="FZ153" s="137"/>
      <c r="GA153" s="137"/>
      <c r="GB153" s="134"/>
      <c r="GC153" s="134"/>
      <c r="GD153" s="134"/>
      <c r="GE153" s="134"/>
      <c r="GF153" s="134"/>
      <c r="GG153" s="141"/>
      <c r="GH153" s="134"/>
      <c r="GI153" s="134"/>
      <c r="GJ153" s="134"/>
      <c r="GK153" s="135"/>
      <c r="GL153" s="134"/>
      <c r="GM153" s="137"/>
      <c r="GN153" s="137"/>
      <c r="GO153" s="134"/>
      <c r="GP153" s="134"/>
      <c r="GQ153" s="134"/>
      <c r="GR153" s="134"/>
      <c r="GS153" s="134"/>
      <c r="GT153" s="141"/>
      <c r="GU153" s="134"/>
      <c r="GV153" s="134"/>
      <c r="GW153" s="134"/>
      <c r="GX153" s="135"/>
      <c r="GY153" s="134"/>
      <c r="GZ153" s="137"/>
      <c r="HA153" s="137"/>
      <c r="HB153" s="134"/>
      <c r="HC153" s="134"/>
      <c r="HD153" s="134"/>
      <c r="HE153" s="134"/>
    </row>
    <row r="154" spans="1:213" ht="185.25" x14ac:dyDescent="0.2">
      <c r="A154" s="273">
        <v>25</v>
      </c>
      <c r="B154" s="276" t="s">
        <v>178</v>
      </c>
      <c r="C154" s="279" t="str">
        <f>VLOOKUP(B154,FORMULAS!$A$30:$B$52,2,0)</f>
        <v>Garantizar la disponibilidad de la información contenida en los documentos de archivo de las dependencias de la Caja de la Vivienda Popular.</v>
      </c>
      <c r="D154" s="279" t="str">
        <f>VLOOKUP(B154,FORMULAS!$A$30:$C$46,3,0)</f>
        <v xml:space="preserve">Subdirector Administrativo </v>
      </c>
      <c r="E154" s="276" t="s">
        <v>258</v>
      </c>
      <c r="F154" s="289" t="s">
        <v>436</v>
      </c>
      <c r="G154" s="289" t="s">
        <v>437</v>
      </c>
      <c r="H154" s="289" t="s">
        <v>773</v>
      </c>
      <c r="I154" s="276" t="s">
        <v>262</v>
      </c>
      <c r="J154" s="282">
        <v>400</v>
      </c>
      <c r="K154" s="258" t="str">
        <f>+IF(L154=FORMULAS!$N$2,FORMULAS!$O$2,IF('208-PLA-Ft-78 Mapa Gestión'!L154:L159=FORMULAS!$N$3,FORMULAS!$O$3,IF('208-PLA-Ft-78 Mapa Gestión'!L154:L159=FORMULAS!$N$4,FORMULAS!$O$4,IF('208-PLA-Ft-78 Mapa Gestión'!L154:L159=FORMULAS!$N$5,FORMULAS!$O$5,IF('208-PLA-Ft-78 Mapa Gestión'!L154:L159=FORMULAS!$N$6,FORMULAS!$O$6)))))</f>
        <v>Media</v>
      </c>
      <c r="L154" s="261">
        <f>+IF(J154&lt;=FORMULAS!$M$2,FORMULAS!$N$2,IF('208-PLA-Ft-78 Mapa Gestión'!J154&lt;=FORMULAS!$M$3,FORMULAS!$N$3,IF('208-PLA-Ft-78 Mapa Gestión'!J154&lt;=FORMULAS!$M$4,FORMULAS!$N$4,IF('208-PLA-Ft-78 Mapa Gestión'!J154&lt;=FORMULAS!$M$5,FORMULAS!$N$5,FORMULAS!$N$6))))</f>
        <v>0.6</v>
      </c>
      <c r="M154" s="264" t="s">
        <v>91</v>
      </c>
      <c r="N154" s="258" t="str">
        <f>+IF(M154=FORMULAS!$H$2,FORMULAS!$I$2,IF('208-PLA-Ft-78 Mapa Gestión'!M154:M159=FORMULAS!$H$3,FORMULAS!$I$3,IF('208-PLA-Ft-78 Mapa Gestión'!M154:M159=FORMULAS!$H$4,FORMULAS!$I$4,IF('208-PLA-Ft-78 Mapa Gestión'!M154:M159=FORMULAS!$H$5,FORMULAS!$I$5,IF('208-PLA-Ft-78 Mapa Gestión'!M154:M159=FORMULAS!$H$6,FORMULAS!$I$6,IF('208-PLA-Ft-78 Mapa Gestión'!M154:M159=FORMULAS!$H$7,FORMULAS!$I$7,IF('208-PLA-Ft-78 Mapa Gestión'!M154:M159=FORMULAS!$H$8,FORMULAS!$I$8,IF('208-PLA-Ft-78 Mapa Gestión'!M154:M159=FORMULAS!$H$9,FORMULAS!$I$9,IF('208-PLA-Ft-78 Mapa Gestión'!M154:M159=FORMULAS!$H$10,FORMULAS!$I$10,IF('208-PLA-Ft-78 Mapa Gestión'!M154:M159=FORMULAS!$H$11,FORMULAS!$I$11))))))))))</f>
        <v>Moderado</v>
      </c>
      <c r="O154" s="267">
        <f>VLOOKUP(N154,FORMULAS!$I$1:$J$6,2,0)</f>
        <v>0.6</v>
      </c>
      <c r="P154" s="267" t="str">
        <f t="shared" ref="P154" si="126">CONCATENATE(N154,K154)</f>
        <v>ModeradoMedia</v>
      </c>
      <c r="Q154" s="270" t="str">
        <f>VLOOKUP(P154,FORMULAS!$K$17:$L$42,2,0)</f>
        <v>Moderado</v>
      </c>
      <c r="R154" s="173">
        <v>1</v>
      </c>
      <c r="S154" s="174" t="s">
        <v>513</v>
      </c>
      <c r="T154" s="203" t="str">
        <f>VLOOKUP(U154,FORMULAS!$A$15:$B$18,2,0)</f>
        <v>Probabilidad</v>
      </c>
      <c r="U154" s="54" t="s">
        <v>13</v>
      </c>
      <c r="V154" s="55">
        <f>+IF(U154='Tabla Valoración controles'!$D$4,'Tabla Valoración controles'!$F$4,IF('208-PLA-Ft-78 Mapa Gestión'!U154='Tabla Valoración controles'!$D$5,'Tabla Valoración controles'!$F$5,IF(U154=FORMULAS!$A$10,0,'Tabla Valoración controles'!$F$6)))</f>
        <v>0.25</v>
      </c>
      <c r="W154" s="54" t="s">
        <v>8</v>
      </c>
      <c r="X154" s="56">
        <f>+IF(W154='Tabla Valoración controles'!$D$7,'Tabla Valoración controles'!$F$7,IF(U154=FORMULAS!$A$10,0,'Tabla Valoración controles'!$F$8))</f>
        <v>0.15</v>
      </c>
      <c r="Y154" s="54" t="s">
        <v>18</v>
      </c>
      <c r="Z154" s="55">
        <f>+IF(Y154='Tabla Valoración controles'!$D$9,'Tabla Valoración controles'!$F$9,IF(U154=FORMULAS!$A$10,0,'Tabla Valoración controles'!$F$10))</f>
        <v>0</v>
      </c>
      <c r="AA154" s="54" t="s">
        <v>21</v>
      </c>
      <c r="AB154" s="55">
        <f>+IF(AA154='Tabla Valoración controles'!$D$9,'Tabla Valoración controles'!$F$9,IF(W154=FORMULAS!$A$10,0,'Tabla Valoración controles'!$F$10))</f>
        <v>0</v>
      </c>
      <c r="AC154" s="54" t="s">
        <v>100</v>
      </c>
      <c r="AD154" s="55">
        <f>+IF(AC154='Tabla Valoración controles'!$D$13,'Tabla Valoración controles'!$F$13,'Tabla Valoración controles'!$F$14)</f>
        <v>0</v>
      </c>
      <c r="AE154" s="99">
        <f t="shared" si="111"/>
        <v>0.4</v>
      </c>
      <c r="AF154" s="99">
        <f>+IF(T154=FORMULAS!$A$8,'208-PLA-Ft-78 Mapa Gestión'!AE154*'208-PLA-Ft-78 Mapa Gestión'!L154:L159,'208-PLA-Ft-78 Mapa Gestión'!AE154*'208-PLA-Ft-78 Mapa Gestión'!O154:O159)</f>
        <v>0.24</v>
      </c>
      <c r="AG154" s="99">
        <f>+IF(T154=FORMULAS!$A$8,'208-PLA-Ft-78 Mapa Gestión'!L154:L159-'208-PLA-Ft-78 Mapa Gestión'!AF154,0)</f>
        <v>0.36</v>
      </c>
      <c r="AH154" s="54" t="s">
        <v>349</v>
      </c>
      <c r="AI154" s="50">
        <f>+IF(AH154=CONTROLES!$C$50,CONTROLES!$D$50,CONTROLES!$D$51)</f>
        <v>15</v>
      </c>
      <c r="AJ154" s="182" t="s">
        <v>355</v>
      </c>
      <c r="AK154" s="182">
        <f>+IF(AJ154=CONTROLES!$C$52,CONTROLES!$D$52,CONTROLES!$D$53)</f>
        <v>15</v>
      </c>
      <c r="AL154" s="182" t="s">
        <v>358</v>
      </c>
      <c r="AM154" s="182">
        <f>+IF(AL154=CONTROLES!$C$54,CONTROLES!$D$54,CONTROLES!$D$55)</f>
        <v>15</v>
      </c>
      <c r="AN154" s="183" t="str">
        <f t="shared" si="114"/>
        <v>Preventivo</v>
      </c>
      <c r="AO154" s="183" t="str">
        <f>+IF(AN154=CONTROLES!$F$54,CONTROLES!$G$54,CONTROLES!$G$55)</f>
        <v>Prevenir</v>
      </c>
      <c r="AP154" s="182">
        <f>+IF(AO154=CONTROLES!$C$56,CONTROLES!$D$56,IF(AO154=CONTROLES!$C$57,CONTROLES!$D$57,CONTROLES!$D$58))</f>
        <v>15</v>
      </c>
      <c r="AQ154" s="182" t="s">
        <v>365</v>
      </c>
      <c r="AR154" s="182">
        <f>+IF(AQ154=CONTROLES!$C$59,CONTROLES!$D$59,CONTROLES!$D$60)</f>
        <v>15</v>
      </c>
      <c r="AS154" s="182" t="s">
        <v>368</v>
      </c>
      <c r="AT154" s="182">
        <f>+IF(AS154=CONTROLES!$C$61,CONTROLES!$D$61,CONTROLES!$D$62)</f>
        <v>15</v>
      </c>
      <c r="AU154" s="182" t="s">
        <v>371</v>
      </c>
      <c r="AV154" s="50">
        <f>+IF(AU154=CONTROLES!$C$63,CONTROLES!$D$63,IF(AU154=CONTROLES!$C$64,CONTROLES!$D$64,CONTROLES!$D$65))</f>
        <v>10</v>
      </c>
      <c r="AW154" s="50">
        <f t="shared" si="113"/>
        <v>100</v>
      </c>
      <c r="AX154" s="50" t="str">
        <f t="shared" si="115"/>
        <v>Fuerte</v>
      </c>
      <c r="AY154" s="253">
        <f>+AG159</f>
        <v>0.36</v>
      </c>
      <c r="AZ154" s="253" t="str">
        <f>+IF(AY154&lt;=FORMULAS!$N$2,FORMULAS!$O$2,IF(AY154&lt;=FORMULAS!$N$3,FORMULAS!$O$3,IF(AY154&lt;=FORMULAS!$N$4,FORMULAS!$O$4,IF(AY154&lt;=FORMULAS!$N$5,FORMULAS!$O$5,FORMULAS!O150))))</f>
        <v>Baja</v>
      </c>
      <c r="BA154" s="253" t="str">
        <f>+IF(T154=FORMULAS!$A$9,AG159,'208-PLA-Ft-78 Mapa Gestión'!N154:N159)</f>
        <v>Moderado</v>
      </c>
      <c r="BB154" s="253">
        <f>+IF(T154=FORMULAS!B153,'208-PLA-Ft-78 Mapa Gestión'!AG159,'208-PLA-Ft-78 Mapa Gestión'!O154:O159)</f>
        <v>0.6</v>
      </c>
      <c r="BC154" s="255" t="str">
        <f t="shared" ref="BC154" si="127">CONCATENATE(BA154,AZ154)</f>
        <v>ModeradoBaja</v>
      </c>
      <c r="BD154" s="256" t="str">
        <f>VLOOKUP(BC154,FORMULAS!$K$17:$L$42,2,0)</f>
        <v>Moderado</v>
      </c>
      <c r="BE154" s="245" t="s">
        <v>163</v>
      </c>
      <c r="BF154" s="137" t="s">
        <v>578</v>
      </c>
      <c r="BG154" s="137" t="s">
        <v>572</v>
      </c>
      <c r="BH154" s="189" t="s">
        <v>322</v>
      </c>
      <c r="BI154" s="139">
        <v>44927</v>
      </c>
      <c r="BJ154" s="139">
        <v>45291</v>
      </c>
      <c r="BK154" s="137" t="s">
        <v>670</v>
      </c>
      <c r="BL154" s="137" t="s">
        <v>671</v>
      </c>
      <c r="BM154" s="190" t="s">
        <v>236</v>
      </c>
      <c r="BN154" s="243"/>
      <c r="BO154" s="141"/>
      <c r="BP154" s="137"/>
      <c r="BQ154" s="137"/>
      <c r="BR154" s="131"/>
      <c r="BS154" s="131"/>
      <c r="BT154" s="131"/>
      <c r="BU154" s="131"/>
      <c r="BV154" s="131"/>
      <c r="BW154" s="131"/>
      <c r="BX154" s="141"/>
      <c r="BY154" s="137"/>
      <c r="BZ154" s="137"/>
      <c r="CA154" s="131"/>
      <c r="CB154" s="131"/>
      <c r="CC154" s="131"/>
      <c r="CD154" s="131"/>
      <c r="CE154" s="131"/>
      <c r="CF154" s="131"/>
      <c r="CG154" s="141"/>
      <c r="CH154" s="137"/>
      <c r="CI154" s="137"/>
      <c r="CJ154" s="131"/>
      <c r="CK154" s="131"/>
      <c r="CL154" s="131"/>
      <c r="CM154" s="131"/>
      <c r="CN154" s="131"/>
      <c r="CO154" s="131"/>
      <c r="CP154" s="141"/>
      <c r="CQ154" s="137"/>
      <c r="CR154" s="137"/>
      <c r="CS154" s="131"/>
      <c r="CT154" s="131"/>
      <c r="CU154" s="131"/>
      <c r="CV154" s="131"/>
      <c r="CW154" s="131"/>
      <c r="CX154" s="131"/>
      <c r="CY154" s="141"/>
      <c r="CZ154" s="137"/>
      <c r="DA154" s="137"/>
      <c r="DB154" s="131"/>
      <c r="DC154" s="131"/>
      <c r="DD154" s="131"/>
      <c r="DE154" s="131"/>
      <c r="DF154" s="131"/>
      <c r="DG154" s="131"/>
      <c r="DH154" s="141"/>
      <c r="DI154" s="137"/>
      <c r="DJ154" s="137"/>
      <c r="DK154" s="131"/>
      <c r="DL154" s="131"/>
      <c r="DM154" s="131"/>
      <c r="DN154" s="131"/>
      <c r="DO154" s="131"/>
      <c r="DP154" s="131"/>
      <c r="DQ154" s="141"/>
      <c r="DR154" s="137"/>
      <c r="DS154" s="137"/>
      <c r="DT154" s="131"/>
      <c r="DU154" s="131"/>
      <c r="DV154" s="131"/>
      <c r="DW154" s="131"/>
      <c r="DX154" s="131"/>
      <c r="DY154" s="131"/>
      <c r="DZ154" s="141"/>
      <c r="EA154" s="137"/>
      <c r="EB154" s="137"/>
      <c r="EC154" s="131"/>
      <c r="ED154" s="131"/>
      <c r="EE154" s="131"/>
      <c r="EF154" s="131"/>
      <c r="EG154" s="131"/>
      <c r="EH154" s="131"/>
      <c r="EI154" s="141"/>
      <c r="EJ154" s="137"/>
      <c r="EK154" s="137"/>
      <c r="EL154" s="131"/>
      <c r="EM154" s="131"/>
      <c r="EN154" s="131"/>
      <c r="EO154" s="131"/>
      <c r="EP154" s="131"/>
      <c r="EQ154" s="131"/>
      <c r="ER154" s="141"/>
      <c r="ES154" s="137"/>
      <c r="ET154" s="137"/>
      <c r="EU154" s="131"/>
      <c r="EV154" s="131"/>
      <c r="EW154" s="131"/>
      <c r="EX154" s="131"/>
      <c r="EY154" s="131"/>
      <c r="EZ154" s="131"/>
      <c r="FA154" s="141"/>
      <c r="FB154" s="137"/>
      <c r="FC154" s="137"/>
      <c r="FD154" s="131"/>
      <c r="FE154" s="131"/>
      <c r="FF154" s="131"/>
      <c r="FG154" s="131"/>
      <c r="FH154" s="131"/>
      <c r="FI154" s="131"/>
      <c r="FJ154" s="141"/>
      <c r="FK154" s="137"/>
      <c r="FL154" s="137"/>
      <c r="FM154" s="131"/>
      <c r="FN154" s="131"/>
      <c r="FO154" s="131"/>
      <c r="FP154" s="131"/>
      <c r="FQ154" s="131"/>
      <c r="FR154" s="131"/>
      <c r="FS154" s="131"/>
      <c r="FT154" s="141"/>
      <c r="FU154" s="134"/>
      <c r="FV154" s="134"/>
      <c r="FW154" s="134"/>
      <c r="FX154" s="135"/>
      <c r="FY154" s="134"/>
      <c r="FZ154" s="131"/>
      <c r="GA154" s="131"/>
      <c r="GB154" s="134"/>
      <c r="GC154" s="134"/>
      <c r="GD154" s="134"/>
      <c r="GE154" s="134"/>
      <c r="GF154" s="134"/>
      <c r="GG154" s="141"/>
      <c r="GH154" s="134"/>
      <c r="GI154" s="134"/>
      <c r="GJ154" s="134"/>
      <c r="GK154" s="135"/>
      <c r="GL154" s="134"/>
      <c r="GM154" s="131"/>
      <c r="GN154" s="131"/>
      <c r="GO154" s="134"/>
      <c r="GP154" s="134"/>
      <c r="GQ154" s="134"/>
      <c r="GR154" s="134"/>
      <c r="GS154" s="134"/>
      <c r="GT154" s="141"/>
      <c r="GU154" s="134"/>
      <c r="GV154" s="134"/>
      <c r="GW154" s="134"/>
      <c r="GX154" s="135"/>
      <c r="GY154" s="134"/>
      <c r="GZ154" s="131"/>
      <c r="HA154" s="131"/>
      <c r="HB154" s="134"/>
      <c r="HC154" s="134"/>
      <c r="HD154" s="134"/>
      <c r="HE154" s="134"/>
    </row>
    <row r="155" spans="1:213" ht="114.75" x14ac:dyDescent="0.2">
      <c r="A155" s="274"/>
      <c r="B155" s="277"/>
      <c r="C155" s="280"/>
      <c r="D155" s="280"/>
      <c r="E155" s="277"/>
      <c r="F155" s="289"/>
      <c r="G155" s="289"/>
      <c r="H155" s="289"/>
      <c r="I155" s="277"/>
      <c r="J155" s="282"/>
      <c r="K155" s="259"/>
      <c r="L155" s="262"/>
      <c r="M155" s="265"/>
      <c r="N155" s="259"/>
      <c r="O155" s="268"/>
      <c r="P155" s="268"/>
      <c r="Q155" s="271"/>
      <c r="R155" s="173"/>
      <c r="S155" s="174"/>
      <c r="T155" s="203">
        <f>VLOOKUP(U155,FORMULAS!$A$15:$B$18,2,0)</f>
        <v>0</v>
      </c>
      <c r="U155" s="54" t="s">
        <v>157</v>
      </c>
      <c r="V155" s="55">
        <f>+IF(U155='Tabla Valoración controles'!$D$4,'Tabla Valoración controles'!$F$4,IF('208-PLA-Ft-78 Mapa Gestión'!U155='Tabla Valoración controles'!$D$5,'Tabla Valoración controles'!$F$5,IF(U155=FORMULAS!$A$10,0,'Tabla Valoración controles'!$F$6)))</f>
        <v>0</v>
      </c>
      <c r="W155" s="54"/>
      <c r="X155" s="56">
        <f>+IF(W155='Tabla Valoración controles'!$D$7,'Tabla Valoración controles'!$F$7,IF(U155=FORMULAS!$A$10,0,'Tabla Valoración controles'!$F$8))</f>
        <v>0</v>
      </c>
      <c r="Y155" s="54"/>
      <c r="Z155" s="55">
        <f>+IF(Y155='Tabla Valoración controles'!$D$9,'Tabla Valoración controles'!$F$9,IF(U155=FORMULAS!$A$10,0,'Tabla Valoración controles'!$F$10))</f>
        <v>0</v>
      </c>
      <c r="AA155" s="54"/>
      <c r="AB155" s="55">
        <f>+IF(AA155='Tabla Valoración controles'!$D$9,'Tabla Valoración controles'!$F$9,IF(W155=FORMULAS!$A$10,0,'Tabla Valoración controles'!$F$10))</f>
        <v>0</v>
      </c>
      <c r="AC155" s="54"/>
      <c r="AD155" s="55">
        <f>+IF(AC155='Tabla Valoración controles'!$D$13,'Tabla Valoración controles'!$F$13,'Tabla Valoración controles'!$F$14)</f>
        <v>0</v>
      </c>
      <c r="AE155" s="99">
        <f t="shared" si="111"/>
        <v>0</v>
      </c>
      <c r="AF155" s="99">
        <f t="shared" ref="AF155" si="128">+AE155*AG154</f>
        <v>0</v>
      </c>
      <c r="AG155" s="99">
        <f t="shared" ref="AG155" si="129">+AG154-AF155</f>
        <v>0.36</v>
      </c>
      <c r="AH155" s="54"/>
      <c r="AI155" s="50">
        <f>+IF(AH155=CONTROLES!$C$50,CONTROLES!$D$50,CONTROLES!$D$51)</f>
        <v>0</v>
      </c>
      <c r="AJ155" s="182"/>
      <c r="AK155" s="182">
        <f>+IF(AJ155=CONTROLES!$C$52,CONTROLES!$D$52,CONTROLES!$D$53)</f>
        <v>0</v>
      </c>
      <c r="AL155" s="182"/>
      <c r="AM155" s="182">
        <f>+IF(AL155=CONTROLES!$C$54,CONTROLES!$D$54,CONTROLES!$D$55)</f>
        <v>0</v>
      </c>
      <c r="AN155" s="183" t="str">
        <f t="shared" si="114"/>
        <v>Tipo Control</v>
      </c>
      <c r="AO155" s="183" t="str">
        <f>+IF(AN155=CONTROLES!$F$54,CONTROLES!$G$54,CONTROLES!$G$55)</f>
        <v>Detectar</v>
      </c>
      <c r="AP155" s="182">
        <f>+IF(AO155=CONTROLES!$C$56,CONTROLES!$D$56,IF(AO155=CONTROLES!$C$57,CONTROLES!$D$57,CONTROLES!$D$58))</f>
        <v>10</v>
      </c>
      <c r="AQ155" s="182"/>
      <c r="AR155" s="182">
        <f>+IF(AQ155=CONTROLES!$C$59,CONTROLES!$D$59,CONTROLES!$D$60)</f>
        <v>0</v>
      </c>
      <c r="AS155" s="182"/>
      <c r="AT155" s="182">
        <f>+IF(AS155=CONTROLES!$C$61,CONTROLES!$D$61,CONTROLES!$D$62)</f>
        <v>0</v>
      </c>
      <c r="AU155" s="182"/>
      <c r="AV155" s="50">
        <f>+IF(AU155=CONTROLES!$C$63,CONTROLES!$D$63,IF(AU155=CONTROLES!$C$64,CONTROLES!$D$64,CONTROLES!$D$65))</f>
        <v>0</v>
      </c>
      <c r="AW155" s="50">
        <f t="shared" si="113"/>
        <v>10</v>
      </c>
      <c r="AX155" s="50" t="str">
        <f t="shared" si="115"/>
        <v>Débil</v>
      </c>
      <c r="AY155" s="254"/>
      <c r="AZ155" s="254"/>
      <c r="BA155" s="254"/>
      <c r="BB155" s="254"/>
      <c r="BC155" s="255"/>
      <c r="BD155" s="257"/>
      <c r="BE155" s="246"/>
      <c r="BF155" s="137" t="s">
        <v>579</v>
      </c>
      <c r="BG155" s="137" t="s">
        <v>572</v>
      </c>
      <c r="BH155" s="189" t="s">
        <v>325</v>
      </c>
      <c r="BI155" s="139">
        <v>44927</v>
      </c>
      <c r="BJ155" s="139">
        <v>45137</v>
      </c>
      <c r="BK155" s="137" t="s">
        <v>672</v>
      </c>
      <c r="BL155" s="137" t="s">
        <v>673</v>
      </c>
      <c r="BM155" s="190" t="s">
        <v>236</v>
      </c>
      <c r="BN155" s="243"/>
      <c r="BO155" s="141"/>
      <c r="BP155" s="131"/>
      <c r="BQ155" s="131"/>
      <c r="BR155" s="131"/>
      <c r="BS155" s="131"/>
      <c r="BT155" s="131"/>
      <c r="BU155" s="131"/>
      <c r="BV155" s="131"/>
      <c r="BW155" s="131"/>
      <c r="BX155" s="141"/>
      <c r="BY155" s="131"/>
      <c r="BZ155" s="131"/>
      <c r="CA155" s="131"/>
      <c r="CB155" s="131"/>
      <c r="CC155" s="131"/>
      <c r="CD155" s="131"/>
      <c r="CE155" s="131"/>
      <c r="CF155" s="131"/>
      <c r="CG155" s="141"/>
      <c r="CH155" s="131"/>
      <c r="CI155" s="131"/>
      <c r="CJ155" s="131"/>
      <c r="CK155" s="131"/>
      <c r="CL155" s="131"/>
      <c r="CM155" s="131"/>
      <c r="CN155" s="131"/>
      <c r="CO155" s="131"/>
      <c r="CP155" s="141"/>
      <c r="CQ155" s="131"/>
      <c r="CR155" s="131"/>
      <c r="CS155" s="131"/>
      <c r="CT155" s="131"/>
      <c r="CU155" s="131"/>
      <c r="CV155" s="131"/>
      <c r="CW155" s="131"/>
      <c r="CX155" s="131"/>
      <c r="CY155" s="141"/>
      <c r="CZ155" s="131"/>
      <c r="DA155" s="131"/>
      <c r="DB155" s="131"/>
      <c r="DC155" s="131"/>
      <c r="DD155" s="131"/>
      <c r="DE155" s="131"/>
      <c r="DF155" s="131"/>
      <c r="DG155" s="131"/>
      <c r="DH155" s="141"/>
      <c r="DI155" s="131"/>
      <c r="DJ155" s="131"/>
      <c r="DK155" s="131"/>
      <c r="DL155" s="131"/>
      <c r="DM155" s="131"/>
      <c r="DN155" s="131"/>
      <c r="DO155" s="131"/>
      <c r="DP155" s="131"/>
      <c r="DQ155" s="141"/>
      <c r="DR155" s="131"/>
      <c r="DS155" s="131"/>
      <c r="DT155" s="131"/>
      <c r="DU155" s="131"/>
      <c r="DV155" s="131"/>
      <c r="DW155" s="131"/>
      <c r="DX155" s="131"/>
      <c r="DY155" s="131"/>
      <c r="DZ155" s="141"/>
      <c r="EA155" s="131"/>
      <c r="EB155" s="131"/>
      <c r="EC155" s="131"/>
      <c r="ED155" s="131"/>
      <c r="EE155" s="131"/>
      <c r="EF155" s="131"/>
      <c r="EG155" s="131"/>
      <c r="EH155" s="131"/>
      <c r="EI155" s="141"/>
      <c r="EJ155" s="131"/>
      <c r="EK155" s="131"/>
      <c r="EL155" s="131"/>
      <c r="EM155" s="131"/>
      <c r="EN155" s="131"/>
      <c r="EO155" s="131"/>
      <c r="EP155" s="131"/>
      <c r="EQ155" s="131"/>
      <c r="ER155" s="141"/>
      <c r="ES155" s="131"/>
      <c r="ET155" s="131"/>
      <c r="EU155" s="131"/>
      <c r="EV155" s="131"/>
      <c r="EW155" s="131"/>
      <c r="EX155" s="131"/>
      <c r="EY155" s="131"/>
      <c r="EZ155" s="131"/>
      <c r="FA155" s="141"/>
      <c r="FB155" s="131"/>
      <c r="FC155" s="131"/>
      <c r="FD155" s="131"/>
      <c r="FE155" s="131"/>
      <c r="FF155" s="131"/>
      <c r="FG155" s="131"/>
      <c r="FH155" s="131"/>
      <c r="FI155" s="131"/>
      <c r="FJ155" s="141"/>
      <c r="FK155" s="131"/>
      <c r="FL155" s="131"/>
      <c r="FM155" s="131"/>
      <c r="FN155" s="131"/>
      <c r="FO155" s="131"/>
      <c r="FP155" s="131"/>
      <c r="FQ155" s="131"/>
      <c r="FR155" s="131"/>
      <c r="FS155" s="131"/>
      <c r="FT155" s="141"/>
      <c r="FU155" s="134"/>
      <c r="FV155" s="134"/>
      <c r="FW155" s="134"/>
      <c r="FX155" s="135"/>
      <c r="FY155" s="134"/>
      <c r="FZ155" s="131"/>
      <c r="GA155" s="131"/>
      <c r="GB155" s="134"/>
      <c r="GC155" s="134"/>
      <c r="GD155" s="134"/>
      <c r="GE155" s="134"/>
      <c r="GF155" s="134"/>
      <c r="GG155" s="141"/>
      <c r="GH155" s="134"/>
      <c r="GI155" s="134"/>
      <c r="GJ155" s="134"/>
      <c r="GK155" s="135"/>
      <c r="GL155" s="134"/>
      <c r="GM155" s="131"/>
      <c r="GN155" s="131"/>
      <c r="GO155" s="134"/>
      <c r="GP155" s="134"/>
      <c r="GQ155" s="134"/>
      <c r="GR155" s="134"/>
      <c r="GS155" s="134"/>
      <c r="GT155" s="141"/>
      <c r="GU155" s="134"/>
      <c r="GV155" s="134"/>
      <c r="GW155" s="134"/>
      <c r="GX155" s="135"/>
      <c r="GY155" s="134"/>
      <c r="GZ155" s="131"/>
      <c r="HA155" s="131"/>
      <c r="HB155" s="134"/>
      <c r="HC155" s="134"/>
      <c r="HD155" s="134"/>
      <c r="HE155" s="134"/>
    </row>
    <row r="156" spans="1:213" ht="57" x14ac:dyDescent="0.2">
      <c r="A156" s="274"/>
      <c r="B156" s="277"/>
      <c r="C156" s="280"/>
      <c r="D156" s="280"/>
      <c r="E156" s="277"/>
      <c r="F156" s="289"/>
      <c r="G156" s="289"/>
      <c r="H156" s="289"/>
      <c r="I156" s="277"/>
      <c r="J156" s="282"/>
      <c r="K156" s="259"/>
      <c r="L156" s="262"/>
      <c r="M156" s="265"/>
      <c r="N156" s="259"/>
      <c r="O156" s="268"/>
      <c r="P156" s="268"/>
      <c r="Q156" s="271"/>
      <c r="R156" s="173"/>
      <c r="S156" s="174"/>
      <c r="T156" s="203">
        <f>VLOOKUP(U156,FORMULAS!$A$15:$B$18,2,0)</f>
        <v>0</v>
      </c>
      <c r="U156" s="54" t="s">
        <v>157</v>
      </c>
      <c r="V156" s="55">
        <f>+IF(U156='Tabla Valoración controles'!$D$4,'Tabla Valoración controles'!$F$4,IF('208-PLA-Ft-78 Mapa Gestión'!U156='Tabla Valoración controles'!$D$5,'Tabla Valoración controles'!$F$5,IF(U156=FORMULAS!$A$10,0,'Tabla Valoración controles'!$F$6)))</f>
        <v>0</v>
      </c>
      <c r="W156" s="54"/>
      <c r="X156" s="56">
        <f>+IF(W156='Tabla Valoración controles'!$D$7,'Tabla Valoración controles'!$F$7,IF(U156=FORMULAS!$A$10,0,'Tabla Valoración controles'!$F$8))</f>
        <v>0</v>
      </c>
      <c r="Y156" s="54"/>
      <c r="Z156" s="55">
        <f>+IF(Y156='Tabla Valoración controles'!$D$9,'Tabla Valoración controles'!$F$9,IF(U156=FORMULAS!$A$10,0,'Tabla Valoración controles'!$F$10))</f>
        <v>0</v>
      </c>
      <c r="AA156" s="54"/>
      <c r="AB156" s="55">
        <f>+IF(AA156='Tabla Valoración controles'!$D$9,'Tabla Valoración controles'!$F$9,IF(W156=FORMULAS!$A$10,0,'Tabla Valoración controles'!$F$10))</f>
        <v>0</v>
      </c>
      <c r="AC156" s="54"/>
      <c r="AD156" s="55">
        <f>+IF(AC156='Tabla Valoración controles'!$D$13,'Tabla Valoración controles'!$F$13,'Tabla Valoración controles'!$F$14)</f>
        <v>0</v>
      </c>
      <c r="AE156" s="99">
        <f t="shared" si="111"/>
        <v>0</v>
      </c>
      <c r="AF156" s="99">
        <f t="shared" ref="AF156:AF159" si="130">+AF155*AE156</f>
        <v>0</v>
      </c>
      <c r="AG156" s="99">
        <f t="shared" si="71"/>
        <v>0.36</v>
      </c>
      <c r="AH156" s="54"/>
      <c r="AI156" s="50">
        <f>+IF(AH156=CONTROLES!$C$50,CONTROLES!$D$50,CONTROLES!$D$51)</f>
        <v>0</v>
      </c>
      <c r="AJ156" s="182"/>
      <c r="AK156" s="182">
        <f>+IF(AJ156=CONTROLES!$C$52,CONTROLES!$D$52,CONTROLES!$D$53)</f>
        <v>0</v>
      </c>
      <c r="AL156" s="182"/>
      <c r="AM156" s="182">
        <f>+IF(AL156=CONTROLES!$C$54,CONTROLES!$D$54,CONTROLES!$D$55)</f>
        <v>0</v>
      </c>
      <c r="AN156" s="183" t="str">
        <f t="shared" si="114"/>
        <v>Tipo Control</v>
      </c>
      <c r="AO156" s="183" t="str">
        <f>+IF(AN156=CONTROLES!$F$54,CONTROLES!$G$54,CONTROLES!$G$55)</f>
        <v>Detectar</v>
      </c>
      <c r="AP156" s="182">
        <f>+IF(AO156=CONTROLES!$C$56,CONTROLES!$D$56,IF(AO156=CONTROLES!$C$57,CONTROLES!$D$57,CONTROLES!$D$58))</f>
        <v>10</v>
      </c>
      <c r="AQ156" s="182"/>
      <c r="AR156" s="182">
        <f>+IF(AQ156=CONTROLES!$C$59,CONTROLES!$D$59,CONTROLES!$D$60)</f>
        <v>0</v>
      </c>
      <c r="AS156" s="182"/>
      <c r="AT156" s="182">
        <f>+IF(AS156=CONTROLES!$C$61,CONTROLES!$D$61,CONTROLES!$D$62)</f>
        <v>0</v>
      </c>
      <c r="AU156" s="182"/>
      <c r="AV156" s="50">
        <f>+IF(AU156=CONTROLES!$C$63,CONTROLES!$D$63,IF(AU156=CONTROLES!$C$64,CONTROLES!$D$64,CONTROLES!$D$65))</f>
        <v>0</v>
      </c>
      <c r="AW156" s="50">
        <f t="shared" si="113"/>
        <v>10</v>
      </c>
      <c r="AX156" s="50" t="str">
        <f t="shared" si="115"/>
        <v>Débil</v>
      </c>
      <c r="AY156" s="254"/>
      <c r="AZ156" s="254"/>
      <c r="BA156" s="254"/>
      <c r="BB156" s="254"/>
      <c r="BC156" s="255"/>
      <c r="BD156" s="257"/>
      <c r="BE156" s="246"/>
      <c r="BF156" s="134"/>
      <c r="BG156" s="134"/>
      <c r="BH156" s="189"/>
      <c r="BI156" s="134"/>
      <c r="BJ156" s="134"/>
      <c r="BK156" s="134"/>
      <c r="BL156" s="134"/>
      <c r="BM156" s="190" t="s">
        <v>234</v>
      </c>
      <c r="BN156" s="243"/>
      <c r="BO156" s="141"/>
      <c r="BP156" s="137"/>
      <c r="BQ156" s="137"/>
      <c r="BR156" s="137"/>
      <c r="BS156" s="137"/>
      <c r="BT156" s="137"/>
      <c r="BU156" s="137"/>
      <c r="BV156" s="137"/>
      <c r="BW156" s="137"/>
      <c r="BX156" s="141"/>
      <c r="BY156" s="137"/>
      <c r="BZ156" s="137"/>
      <c r="CA156" s="137"/>
      <c r="CB156" s="137"/>
      <c r="CC156" s="137"/>
      <c r="CD156" s="137"/>
      <c r="CE156" s="137"/>
      <c r="CF156" s="137"/>
      <c r="CG156" s="141"/>
      <c r="CH156" s="137"/>
      <c r="CI156" s="137"/>
      <c r="CJ156" s="137"/>
      <c r="CK156" s="137"/>
      <c r="CL156" s="137"/>
      <c r="CM156" s="137"/>
      <c r="CN156" s="137"/>
      <c r="CO156" s="137"/>
      <c r="CP156" s="141"/>
      <c r="CQ156" s="137"/>
      <c r="CR156" s="137"/>
      <c r="CS156" s="137"/>
      <c r="CT156" s="137"/>
      <c r="CU156" s="137"/>
      <c r="CV156" s="137"/>
      <c r="CW156" s="137"/>
      <c r="CX156" s="137"/>
      <c r="CY156" s="141"/>
      <c r="CZ156" s="137"/>
      <c r="DA156" s="137"/>
      <c r="DB156" s="137"/>
      <c r="DC156" s="137"/>
      <c r="DD156" s="137"/>
      <c r="DE156" s="137"/>
      <c r="DF156" s="137"/>
      <c r="DG156" s="137"/>
      <c r="DH156" s="141"/>
      <c r="DI156" s="137"/>
      <c r="DJ156" s="137"/>
      <c r="DK156" s="137"/>
      <c r="DL156" s="137"/>
      <c r="DM156" s="137"/>
      <c r="DN156" s="137"/>
      <c r="DO156" s="137"/>
      <c r="DP156" s="137"/>
      <c r="DQ156" s="141"/>
      <c r="DR156" s="137"/>
      <c r="DS156" s="137"/>
      <c r="DT156" s="137"/>
      <c r="DU156" s="137"/>
      <c r="DV156" s="137"/>
      <c r="DW156" s="137"/>
      <c r="DX156" s="137"/>
      <c r="DY156" s="137"/>
      <c r="DZ156" s="141"/>
      <c r="EA156" s="137"/>
      <c r="EB156" s="137"/>
      <c r="EC156" s="137"/>
      <c r="ED156" s="137"/>
      <c r="EE156" s="137"/>
      <c r="EF156" s="137"/>
      <c r="EG156" s="137"/>
      <c r="EH156" s="137"/>
      <c r="EI156" s="141"/>
      <c r="EJ156" s="137"/>
      <c r="EK156" s="137"/>
      <c r="EL156" s="137"/>
      <c r="EM156" s="137"/>
      <c r="EN156" s="137"/>
      <c r="EO156" s="137"/>
      <c r="EP156" s="137"/>
      <c r="EQ156" s="137"/>
      <c r="ER156" s="141"/>
      <c r="ES156" s="137"/>
      <c r="ET156" s="137"/>
      <c r="EU156" s="137"/>
      <c r="EV156" s="137"/>
      <c r="EW156" s="137"/>
      <c r="EX156" s="137"/>
      <c r="EY156" s="137"/>
      <c r="EZ156" s="137"/>
      <c r="FA156" s="141"/>
      <c r="FB156" s="137"/>
      <c r="FC156" s="137"/>
      <c r="FD156" s="137"/>
      <c r="FE156" s="137"/>
      <c r="FF156" s="137"/>
      <c r="FG156" s="137"/>
      <c r="FH156" s="137"/>
      <c r="FI156" s="137"/>
      <c r="FJ156" s="141"/>
      <c r="FK156" s="137"/>
      <c r="FL156" s="137"/>
      <c r="FM156" s="137"/>
      <c r="FN156" s="137"/>
      <c r="FO156" s="137"/>
      <c r="FP156" s="137"/>
      <c r="FQ156" s="137"/>
      <c r="FR156" s="137"/>
      <c r="FS156" s="137"/>
      <c r="FT156" s="141"/>
      <c r="FU156" s="134"/>
      <c r="FV156" s="134"/>
      <c r="FW156" s="134"/>
      <c r="FX156" s="135"/>
      <c r="FY156" s="134"/>
      <c r="FZ156" s="137"/>
      <c r="GA156" s="137"/>
      <c r="GB156" s="134"/>
      <c r="GC156" s="134"/>
      <c r="GD156" s="134"/>
      <c r="GE156" s="134"/>
      <c r="GF156" s="134"/>
      <c r="GG156" s="141"/>
      <c r="GH156" s="134"/>
      <c r="GI156" s="134"/>
      <c r="GJ156" s="134"/>
      <c r="GK156" s="135"/>
      <c r="GL156" s="134"/>
      <c r="GM156" s="137"/>
      <c r="GN156" s="137"/>
      <c r="GO156" s="134"/>
      <c r="GP156" s="134"/>
      <c r="GQ156" s="134"/>
      <c r="GR156" s="134"/>
      <c r="GS156" s="134"/>
      <c r="GT156" s="141"/>
      <c r="GU156" s="134"/>
      <c r="GV156" s="134"/>
      <c r="GW156" s="134"/>
      <c r="GX156" s="135"/>
      <c r="GY156" s="134"/>
      <c r="GZ156" s="137"/>
      <c r="HA156" s="137"/>
      <c r="HB156" s="134"/>
      <c r="HC156" s="134"/>
      <c r="HD156" s="134"/>
      <c r="HE156" s="134"/>
    </row>
    <row r="157" spans="1:213" ht="57" x14ac:dyDescent="0.2">
      <c r="A157" s="274"/>
      <c r="B157" s="277"/>
      <c r="C157" s="280"/>
      <c r="D157" s="280"/>
      <c r="E157" s="277"/>
      <c r="F157" s="289"/>
      <c r="G157" s="289"/>
      <c r="H157" s="289"/>
      <c r="I157" s="277"/>
      <c r="J157" s="282"/>
      <c r="K157" s="259"/>
      <c r="L157" s="262"/>
      <c r="M157" s="265"/>
      <c r="N157" s="259"/>
      <c r="O157" s="268"/>
      <c r="P157" s="268"/>
      <c r="Q157" s="271"/>
      <c r="R157" s="173"/>
      <c r="S157" s="174"/>
      <c r="T157" s="203">
        <f>VLOOKUP(U157,FORMULAS!$A$15:$B$18,2,0)</f>
        <v>0</v>
      </c>
      <c r="U157" s="54" t="s">
        <v>157</v>
      </c>
      <c r="V157" s="55">
        <f>+IF(U157='Tabla Valoración controles'!$D$4,'Tabla Valoración controles'!$F$4,IF('208-PLA-Ft-78 Mapa Gestión'!U157='Tabla Valoración controles'!$D$5,'Tabla Valoración controles'!$F$5,IF(U157=FORMULAS!$A$10,0,'Tabla Valoración controles'!$F$6)))</f>
        <v>0</v>
      </c>
      <c r="W157" s="54"/>
      <c r="X157" s="56">
        <f>+IF(W157='Tabla Valoración controles'!$D$7,'Tabla Valoración controles'!$F$7,IF(U157=FORMULAS!$A$10,0,'Tabla Valoración controles'!$F$8))</f>
        <v>0</v>
      </c>
      <c r="Y157" s="54"/>
      <c r="Z157" s="55">
        <f>+IF(Y157='Tabla Valoración controles'!$D$9,'Tabla Valoración controles'!$F$9,IF(U157=FORMULAS!$A$10,0,'Tabla Valoración controles'!$F$10))</f>
        <v>0</v>
      </c>
      <c r="AA157" s="54"/>
      <c r="AB157" s="55">
        <f>+IF(AA157='Tabla Valoración controles'!$D$9,'Tabla Valoración controles'!$F$9,IF(W157=FORMULAS!$A$10,0,'Tabla Valoración controles'!$F$10))</f>
        <v>0</v>
      </c>
      <c r="AC157" s="54"/>
      <c r="AD157" s="55">
        <f>+IF(AC157='Tabla Valoración controles'!$D$13,'Tabla Valoración controles'!$F$13,'Tabla Valoración controles'!$F$14)</f>
        <v>0</v>
      </c>
      <c r="AE157" s="99">
        <f t="shared" si="111"/>
        <v>0</v>
      </c>
      <c r="AF157" s="99">
        <f t="shared" si="130"/>
        <v>0</v>
      </c>
      <c r="AG157" s="99">
        <f t="shared" ref="AG157:AG219" si="131">+AG156-AF157</f>
        <v>0.36</v>
      </c>
      <c r="AH157" s="54"/>
      <c r="AI157" s="50">
        <f>+IF(AH157=CONTROLES!$C$50,CONTROLES!$D$50,CONTROLES!$D$51)</f>
        <v>0</v>
      </c>
      <c r="AJ157" s="182"/>
      <c r="AK157" s="182">
        <f>+IF(AJ157=CONTROLES!$C$52,CONTROLES!$D$52,CONTROLES!$D$53)</f>
        <v>0</v>
      </c>
      <c r="AL157" s="182"/>
      <c r="AM157" s="182">
        <f>+IF(AL157=CONTROLES!$C$54,CONTROLES!$D$54,CONTROLES!$D$55)</f>
        <v>0</v>
      </c>
      <c r="AN157" s="183" t="str">
        <f t="shared" si="114"/>
        <v>Tipo Control</v>
      </c>
      <c r="AO157" s="183" t="str">
        <f>+IF(AN157=CONTROLES!$F$54,CONTROLES!$G$54,CONTROLES!$G$55)</f>
        <v>Detectar</v>
      </c>
      <c r="AP157" s="182">
        <f>+IF(AO157=CONTROLES!$C$56,CONTROLES!$D$56,IF(AO157=CONTROLES!$C$57,CONTROLES!$D$57,CONTROLES!$D$58))</f>
        <v>10</v>
      </c>
      <c r="AQ157" s="182"/>
      <c r="AR157" s="182">
        <f>+IF(AQ157=CONTROLES!$C$59,CONTROLES!$D$59,CONTROLES!$D$60)</f>
        <v>0</v>
      </c>
      <c r="AS157" s="182"/>
      <c r="AT157" s="182">
        <f>+IF(AS157=CONTROLES!$C$61,CONTROLES!$D$61,CONTROLES!$D$62)</f>
        <v>0</v>
      </c>
      <c r="AU157" s="182"/>
      <c r="AV157" s="50">
        <f>+IF(AU157=CONTROLES!$C$63,CONTROLES!$D$63,IF(AU157=CONTROLES!$C$64,CONTROLES!$D$64,CONTROLES!$D$65))</f>
        <v>0</v>
      </c>
      <c r="AW157" s="50">
        <f t="shared" si="113"/>
        <v>10</v>
      </c>
      <c r="AX157" s="50" t="str">
        <f t="shared" si="115"/>
        <v>Débil</v>
      </c>
      <c r="AY157" s="254"/>
      <c r="AZ157" s="254"/>
      <c r="BA157" s="254"/>
      <c r="BB157" s="254"/>
      <c r="BC157" s="255"/>
      <c r="BD157" s="257"/>
      <c r="BE157" s="246"/>
      <c r="BF157" s="134"/>
      <c r="BG157" s="134"/>
      <c r="BH157" s="189"/>
      <c r="BI157" s="134"/>
      <c r="BJ157" s="134"/>
      <c r="BK157" s="134"/>
      <c r="BL157" s="134"/>
      <c r="BM157" s="190" t="s">
        <v>234</v>
      </c>
      <c r="BN157" s="243"/>
      <c r="BO157" s="141"/>
      <c r="BP157" s="137"/>
      <c r="BQ157" s="137"/>
      <c r="BR157" s="137"/>
      <c r="BS157" s="137"/>
      <c r="BT157" s="137"/>
      <c r="BU157" s="137"/>
      <c r="BV157" s="137"/>
      <c r="BW157" s="137"/>
      <c r="BX157" s="141"/>
      <c r="BY157" s="137"/>
      <c r="BZ157" s="137"/>
      <c r="CA157" s="137"/>
      <c r="CB157" s="137"/>
      <c r="CC157" s="137"/>
      <c r="CD157" s="137"/>
      <c r="CE157" s="137"/>
      <c r="CF157" s="137"/>
      <c r="CG157" s="141"/>
      <c r="CH157" s="137"/>
      <c r="CI157" s="137"/>
      <c r="CJ157" s="137"/>
      <c r="CK157" s="137"/>
      <c r="CL157" s="137"/>
      <c r="CM157" s="137"/>
      <c r="CN157" s="137"/>
      <c r="CO157" s="137"/>
      <c r="CP157" s="141"/>
      <c r="CQ157" s="137"/>
      <c r="CR157" s="137"/>
      <c r="CS157" s="137"/>
      <c r="CT157" s="137"/>
      <c r="CU157" s="137"/>
      <c r="CV157" s="137"/>
      <c r="CW157" s="137"/>
      <c r="CX157" s="137"/>
      <c r="CY157" s="141"/>
      <c r="CZ157" s="137"/>
      <c r="DA157" s="137"/>
      <c r="DB157" s="137"/>
      <c r="DC157" s="137"/>
      <c r="DD157" s="137"/>
      <c r="DE157" s="137"/>
      <c r="DF157" s="137"/>
      <c r="DG157" s="137"/>
      <c r="DH157" s="141"/>
      <c r="DI157" s="137"/>
      <c r="DJ157" s="137"/>
      <c r="DK157" s="137"/>
      <c r="DL157" s="137"/>
      <c r="DM157" s="137"/>
      <c r="DN157" s="137"/>
      <c r="DO157" s="137"/>
      <c r="DP157" s="137"/>
      <c r="DQ157" s="141"/>
      <c r="DR157" s="137"/>
      <c r="DS157" s="137"/>
      <c r="DT157" s="137"/>
      <c r="DU157" s="137"/>
      <c r="DV157" s="137"/>
      <c r="DW157" s="137"/>
      <c r="DX157" s="137"/>
      <c r="DY157" s="137"/>
      <c r="DZ157" s="141"/>
      <c r="EA157" s="137"/>
      <c r="EB157" s="137"/>
      <c r="EC157" s="137"/>
      <c r="ED157" s="137"/>
      <c r="EE157" s="137"/>
      <c r="EF157" s="137"/>
      <c r="EG157" s="137"/>
      <c r="EH157" s="137"/>
      <c r="EI157" s="141"/>
      <c r="EJ157" s="137"/>
      <c r="EK157" s="137"/>
      <c r="EL157" s="137"/>
      <c r="EM157" s="137"/>
      <c r="EN157" s="137"/>
      <c r="EO157" s="137"/>
      <c r="EP157" s="137"/>
      <c r="EQ157" s="137"/>
      <c r="ER157" s="141"/>
      <c r="ES157" s="137"/>
      <c r="ET157" s="137"/>
      <c r="EU157" s="137"/>
      <c r="EV157" s="137"/>
      <c r="EW157" s="137"/>
      <c r="EX157" s="137"/>
      <c r="EY157" s="137"/>
      <c r="EZ157" s="137"/>
      <c r="FA157" s="141"/>
      <c r="FB157" s="137"/>
      <c r="FC157" s="137"/>
      <c r="FD157" s="137"/>
      <c r="FE157" s="137"/>
      <c r="FF157" s="137"/>
      <c r="FG157" s="137"/>
      <c r="FH157" s="137"/>
      <c r="FI157" s="137"/>
      <c r="FJ157" s="141"/>
      <c r="FK157" s="137"/>
      <c r="FL157" s="137"/>
      <c r="FM157" s="137"/>
      <c r="FN157" s="137"/>
      <c r="FO157" s="137"/>
      <c r="FP157" s="137"/>
      <c r="FQ157" s="137"/>
      <c r="FR157" s="137"/>
      <c r="FS157" s="137"/>
      <c r="FT157" s="141"/>
      <c r="FU157" s="134"/>
      <c r="FV157" s="134"/>
      <c r="FW157" s="134"/>
      <c r="FX157" s="135"/>
      <c r="FY157" s="134"/>
      <c r="FZ157" s="137"/>
      <c r="GA157" s="137"/>
      <c r="GB157" s="134"/>
      <c r="GC157" s="134"/>
      <c r="GD157" s="134"/>
      <c r="GE157" s="134"/>
      <c r="GF157" s="134"/>
      <c r="GG157" s="141"/>
      <c r="GH157" s="134"/>
      <c r="GI157" s="134"/>
      <c r="GJ157" s="134"/>
      <c r="GK157" s="135"/>
      <c r="GL157" s="134"/>
      <c r="GM157" s="137"/>
      <c r="GN157" s="137"/>
      <c r="GO157" s="134"/>
      <c r="GP157" s="134"/>
      <c r="GQ157" s="134"/>
      <c r="GR157" s="134"/>
      <c r="GS157" s="134"/>
      <c r="GT157" s="141"/>
      <c r="GU157" s="134"/>
      <c r="GV157" s="134"/>
      <c r="GW157" s="134"/>
      <c r="GX157" s="135"/>
      <c r="GY157" s="134"/>
      <c r="GZ157" s="137"/>
      <c r="HA157" s="137"/>
      <c r="HB157" s="134"/>
      <c r="HC157" s="134"/>
      <c r="HD157" s="134"/>
      <c r="HE157" s="134"/>
    </row>
    <row r="158" spans="1:213" ht="57" x14ac:dyDescent="0.2">
      <c r="A158" s="274"/>
      <c r="B158" s="277"/>
      <c r="C158" s="280"/>
      <c r="D158" s="280"/>
      <c r="E158" s="277"/>
      <c r="F158" s="289"/>
      <c r="G158" s="289"/>
      <c r="H158" s="289"/>
      <c r="I158" s="277"/>
      <c r="J158" s="282"/>
      <c r="K158" s="259"/>
      <c r="L158" s="262"/>
      <c r="M158" s="265"/>
      <c r="N158" s="259"/>
      <c r="O158" s="268"/>
      <c r="P158" s="268"/>
      <c r="Q158" s="271"/>
      <c r="R158" s="173"/>
      <c r="S158" s="174"/>
      <c r="T158" s="203">
        <f>VLOOKUP(U158,FORMULAS!$A$15:$B$18,2,0)</f>
        <v>0</v>
      </c>
      <c r="U158" s="54" t="s">
        <v>157</v>
      </c>
      <c r="V158" s="55">
        <f>+IF(U158='Tabla Valoración controles'!$D$4,'Tabla Valoración controles'!$F$4,IF('208-PLA-Ft-78 Mapa Gestión'!U158='Tabla Valoración controles'!$D$5,'Tabla Valoración controles'!$F$5,IF(U158=FORMULAS!$A$10,0,'Tabla Valoración controles'!$F$6)))</f>
        <v>0</v>
      </c>
      <c r="W158" s="54"/>
      <c r="X158" s="56">
        <f>+IF(W158='Tabla Valoración controles'!$D$7,'Tabla Valoración controles'!$F$7,IF(U158=FORMULAS!$A$10,0,'Tabla Valoración controles'!$F$8))</f>
        <v>0</v>
      </c>
      <c r="Y158" s="54"/>
      <c r="Z158" s="55">
        <f>+IF(Y158='Tabla Valoración controles'!$D$9,'Tabla Valoración controles'!$F$9,IF(U158=FORMULAS!$A$10,0,'Tabla Valoración controles'!$F$10))</f>
        <v>0</v>
      </c>
      <c r="AA158" s="54"/>
      <c r="AB158" s="55">
        <f>+IF(AA158='Tabla Valoración controles'!$D$9,'Tabla Valoración controles'!$F$9,IF(W158=FORMULAS!$A$10,0,'Tabla Valoración controles'!$F$10))</f>
        <v>0</v>
      </c>
      <c r="AC158" s="54"/>
      <c r="AD158" s="55">
        <f>+IF(AC158='Tabla Valoración controles'!$D$13,'Tabla Valoración controles'!$F$13,'Tabla Valoración controles'!$F$14)</f>
        <v>0</v>
      </c>
      <c r="AE158" s="99">
        <f t="shared" si="111"/>
        <v>0</v>
      </c>
      <c r="AF158" s="99">
        <f t="shared" si="130"/>
        <v>0</v>
      </c>
      <c r="AG158" s="99">
        <f t="shared" si="131"/>
        <v>0.36</v>
      </c>
      <c r="AH158" s="54"/>
      <c r="AI158" s="50">
        <f>+IF(AH158=CONTROLES!$C$50,CONTROLES!$D$50,CONTROLES!$D$51)</f>
        <v>0</v>
      </c>
      <c r="AJ158" s="182"/>
      <c r="AK158" s="182">
        <f>+IF(AJ158=CONTROLES!$C$52,CONTROLES!$D$52,CONTROLES!$D$53)</f>
        <v>0</v>
      </c>
      <c r="AL158" s="182"/>
      <c r="AM158" s="182">
        <f>+IF(AL158=CONTROLES!$C$54,CONTROLES!$D$54,CONTROLES!$D$55)</f>
        <v>0</v>
      </c>
      <c r="AN158" s="183" t="str">
        <f t="shared" si="114"/>
        <v>Tipo Control</v>
      </c>
      <c r="AO158" s="183" t="str">
        <f>+IF(AN158=CONTROLES!$F$54,CONTROLES!$G$54,CONTROLES!$G$55)</f>
        <v>Detectar</v>
      </c>
      <c r="AP158" s="182">
        <f>+IF(AO158=CONTROLES!$C$56,CONTROLES!$D$56,IF(AO158=CONTROLES!$C$57,CONTROLES!$D$57,CONTROLES!$D$58))</f>
        <v>10</v>
      </c>
      <c r="AQ158" s="182"/>
      <c r="AR158" s="182">
        <f>+IF(AQ158=CONTROLES!$C$59,CONTROLES!$D$59,CONTROLES!$D$60)</f>
        <v>0</v>
      </c>
      <c r="AS158" s="182"/>
      <c r="AT158" s="182">
        <f>+IF(AS158=CONTROLES!$C$61,CONTROLES!$D$61,CONTROLES!$D$62)</f>
        <v>0</v>
      </c>
      <c r="AU158" s="182"/>
      <c r="AV158" s="50">
        <f>+IF(AU158=CONTROLES!$C$63,CONTROLES!$D$63,IF(AU158=CONTROLES!$C$64,CONTROLES!$D$64,CONTROLES!$D$65))</f>
        <v>0</v>
      </c>
      <c r="AW158" s="50">
        <f t="shared" si="113"/>
        <v>10</v>
      </c>
      <c r="AX158" s="50" t="str">
        <f t="shared" si="115"/>
        <v>Débil</v>
      </c>
      <c r="AY158" s="254"/>
      <c r="AZ158" s="254"/>
      <c r="BA158" s="254"/>
      <c r="BB158" s="254"/>
      <c r="BC158" s="255"/>
      <c r="BD158" s="257"/>
      <c r="BE158" s="246"/>
      <c r="BF158" s="134"/>
      <c r="BG158" s="134"/>
      <c r="BH158" s="189"/>
      <c r="BI158" s="134"/>
      <c r="BJ158" s="134"/>
      <c r="BK158" s="134"/>
      <c r="BL158" s="134"/>
      <c r="BM158" s="190" t="s">
        <v>234</v>
      </c>
      <c r="BN158" s="243"/>
      <c r="BO158" s="141"/>
      <c r="BP158" s="137"/>
      <c r="BQ158" s="137"/>
      <c r="BR158" s="137"/>
      <c r="BS158" s="137"/>
      <c r="BT158" s="137"/>
      <c r="BU158" s="137"/>
      <c r="BV158" s="137"/>
      <c r="BW158" s="137"/>
      <c r="BX158" s="141"/>
      <c r="BY158" s="137"/>
      <c r="BZ158" s="137"/>
      <c r="CA158" s="137"/>
      <c r="CB158" s="137"/>
      <c r="CC158" s="137"/>
      <c r="CD158" s="137"/>
      <c r="CE158" s="137"/>
      <c r="CF158" s="137"/>
      <c r="CG158" s="141"/>
      <c r="CH158" s="137"/>
      <c r="CI158" s="137"/>
      <c r="CJ158" s="137"/>
      <c r="CK158" s="137"/>
      <c r="CL158" s="137"/>
      <c r="CM158" s="137"/>
      <c r="CN158" s="137"/>
      <c r="CO158" s="137"/>
      <c r="CP158" s="141"/>
      <c r="CQ158" s="137"/>
      <c r="CR158" s="137"/>
      <c r="CS158" s="137"/>
      <c r="CT158" s="137"/>
      <c r="CU158" s="137"/>
      <c r="CV158" s="137"/>
      <c r="CW158" s="137"/>
      <c r="CX158" s="137"/>
      <c r="CY158" s="141"/>
      <c r="CZ158" s="137"/>
      <c r="DA158" s="137"/>
      <c r="DB158" s="137"/>
      <c r="DC158" s="137"/>
      <c r="DD158" s="137"/>
      <c r="DE158" s="137"/>
      <c r="DF158" s="137"/>
      <c r="DG158" s="137"/>
      <c r="DH158" s="141"/>
      <c r="DI158" s="137"/>
      <c r="DJ158" s="137"/>
      <c r="DK158" s="137"/>
      <c r="DL158" s="137"/>
      <c r="DM158" s="137"/>
      <c r="DN158" s="137"/>
      <c r="DO158" s="137"/>
      <c r="DP158" s="137"/>
      <c r="DQ158" s="141"/>
      <c r="DR158" s="137"/>
      <c r="DS158" s="137"/>
      <c r="DT158" s="137"/>
      <c r="DU158" s="137"/>
      <c r="DV158" s="137"/>
      <c r="DW158" s="137"/>
      <c r="DX158" s="137"/>
      <c r="DY158" s="137"/>
      <c r="DZ158" s="141"/>
      <c r="EA158" s="137"/>
      <c r="EB158" s="137"/>
      <c r="EC158" s="137"/>
      <c r="ED158" s="137"/>
      <c r="EE158" s="137"/>
      <c r="EF158" s="137"/>
      <c r="EG158" s="137"/>
      <c r="EH158" s="137"/>
      <c r="EI158" s="141"/>
      <c r="EJ158" s="137"/>
      <c r="EK158" s="137"/>
      <c r="EL158" s="137"/>
      <c r="EM158" s="137"/>
      <c r="EN158" s="137"/>
      <c r="EO158" s="137"/>
      <c r="EP158" s="137"/>
      <c r="EQ158" s="137"/>
      <c r="ER158" s="141"/>
      <c r="ES158" s="137"/>
      <c r="ET158" s="137"/>
      <c r="EU158" s="137"/>
      <c r="EV158" s="137"/>
      <c r="EW158" s="137"/>
      <c r="EX158" s="137"/>
      <c r="EY158" s="137"/>
      <c r="EZ158" s="137"/>
      <c r="FA158" s="141"/>
      <c r="FB158" s="137"/>
      <c r="FC158" s="137"/>
      <c r="FD158" s="137"/>
      <c r="FE158" s="137"/>
      <c r="FF158" s="137"/>
      <c r="FG158" s="137"/>
      <c r="FH158" s="137"/>
      <c r="FI158" s="137"/>
      <c r="FJ158" s="141"/>
      <c r="FK158" s="137"/>
      <c r="FL158" s="137"/>
      <c r="FM158" s="137"/>
      <c r="FN158" s="137"/>
      <c r="FO158" s="137"/>
      <c r="FP158" s="137"/>
      <c r="FQ158" s="137"/>
      <c r="FR158" s="137"/>
      <c r="FS158" s="137"/>
      <c r="FT158" s="141"/>
      <c r="FU158" s="134"/>
      <c r="FV158" s="134"/>
      <c r="FW158" s="134"/>
      <c r="FX158" s="135"/>
      <c r="FY158" s="134"/>
      <c r="FZ158" s="137"/>
      <c r="GA158" s="137"/>
      <c r="GB158" s="134"/>
      <c r="GC158" s="134"/>
      <c r="GD158" s="134"/>
      <c r="GE158" s="134"/>
      <c r="GF158" s="134"/>
      <c r="GG158" s="141"/>
      <c r="GH158" s="134"/>
      <c r="GI158" s="134"/>
      <c r="GJ158" s="134"/>
      <c r="GK158" s="135"/>
      <c r="GL158" s="134"/>
      <c r="GM158" s="137"/>
      <c r="GN158" s="137"/>
      <c r="GO158" s="134"/>
      <c r="GP158" s="134"/>
      <c r="GQ158" s="134"/>
      <c r="GR158" s="134"/>
      <c r="GS158" s="134"/>
      <c r="GT158" s="141"/>
      <c r="GU158" s="134"/>
      <c r="GV158" s="134"/>
      <c r="GW158" s="134"/>
      <c r="GX158" s="135"/>
      <c r="GY158" s="134"/>
      <c r="GZ158" s="137"/>
      <c r="HA158" s="137"/>
      <c r="HB158" s="134"/>
      <c r="HC158" s="134"/>
      <c r="HD158" s="134"/>
      <c r="HE158" s="134"/>
    </row>
    <row r="159" spans="1:213" ht="57" x14ac:dyDescent="0.2">
      <c r="A159" s="275"/>
      <c r="B159" s="278"/>
      <c r="C159" s="281"/>
      <c r="D159" s="281"/>
      <c r="E159" s="278"/>
      <c r="F159" s="289"/>
      <c r="G159" s="289"/>
      <c r="H159" s="289"/>
      <c r="I159" s="278"/>
      <c r="J159" s="282"/>
      <c r="K159" s="260"/>
      <c r="L159" s="263"/>
      <c r="M159" s="266"/>
      <c r="N159" s="260"/>
      <c r="O159" s="269"/>
      <c r="P159" s="269"/>
      <c r="Q159" s="272"/>
      <c r="R159" s="173"/>
      <c r="S159" s="174"/>
      <c r="T159" s="203">
        <f>VLOOKUP(U159,FORMULAS!$A$15:$B$18,2,0)</f>
        <v>0</v>
      </c>
      <c r="U159" s="54" t="s">
        <v>157</v>
      </c>
      <c r="V159" s="55">
        <f>+IF(U159='Tabla Valoración controles'!$D$4,'Tabla Valoración controles'!$F$4,IF('208-PLA-Ft-78 Mapa Gestión'!U159='Tabla Valoración controles'!$D$5,'Tabla Valoración controles'!$F$5,IF(U159=FORMULAS!$A$10,0,'Tabla Valoración controles'!$F$6)))</f>
        <v>0</v>
      </c>
      <c r="W159" s="54"/>
      <c r="X159" s="56">
        <f>+IF(W159='Tabla Valoración controles'!$D$7,'Tabla Valoración controles'!$F$7,IF(U159=FORMULAS!$A$10,0,'Tabla Valoración controles'!$F$8))</f>
        <v>0</v>
      </c>
      <c r="Y159" s="54"/>
      <c r="Z159" s="55">
        <f>+IF(Y159='Tabla Valoración controles'!$D$9,'Tabla Valoración controles'!$F$9,IF(U159=FORMULAS!$A$10,0,'Tabla Valoración controles'!$F$10))</f>
        <v>0</v>
      </c>
      <c r="AA159" s="54"/>
      <c r="AB159" s="55">
        <f>+IF(AA159='Tabla Valoración controles'!$D$9,'Tabla Valoración controles'!$F$9,IF(W159=FORMULAS!$A$10,0,'Tabla Valoración controles'!$F$10))</f>
        <v>0</v>
      </c>
      <c r="AC159" s="54"/>
      <c r="AD159" s="55">
        <f>+IF(AC159='Tabla Valoración controles'!$D$13,'Tabla Valoración controles'!$F$13,'Tabla Valoración controles'!$F$14)</f>
        <v>0</v>
      </c>
      <c r="AE159" s="99">
        <f t="shared" si="111"/>
        <v>0</v>
      </c>
      <c r="AF159" s="99">
        <f t="shared" si="130"/>
        <v>0</v>
      </c>
      <c r="AG159" s="99">
        <f t="shared" si="131"/>
        <v>0.36</v>
      </c>
      <c r="AH159" s="54"/>
      <c r="AI159" s="50">
        <f>+IF(AH159=CONTROLES!$C$50,CONTROLES!$D$50,CONTROLES!$D$51)</f>
        <v>0</v>
      </c>
      <c r="AJ159" s="182"/>
      <c r="AK159" s="182">
        <f>+IF(AJ159=CONTROLES!$C$52,CONTROLES!$D$52,CONTROLES!$D$53)</f>
        <v>0</v>
      </c>
      <c r="AL159" s="182"/>
      <c r="AM159" s="182">
        <f>+IF(AL159=CONTROLES!$C$54,CONTROLES!$D$54,CONTROLES!$D$55)</f>
        <v>0</v>
      </c>
      <c r="AN159" s="183" t="str">
        <f t="shared" si="114"/>
        <v>Tipo Control</v>
      </c>
      <c r="AO159" s="183" t="str">
        <f>+IF(AN159=CONTROLES!$F$54,CONTROLES!$G$54,CONTROLES!$G$55)</f>
        <v>Detectar</v>
      </c>
      <c r="AP159" s="182">
        <f>+IF(AO159=CONTROLES!$C$56,CONTROLES!$D$56,IF(AO159=CONTROLES!$C$57,CONTROLES!$D$57,CONTROLES!$D$58))</f>
        <v>10</v>
      </c>
      <c r="AQ159" s="182"/>
      <c r="AR159" s="182">
        <f>+IF(AQ159=CONTROLES!$C$59,CONTROLES!$D$59,CONTROLES!$D$60)</f>
        <v>0</v>
      </c>
      <c r="AS159" s="182"/>
      <c r="AT159" s="182">
        <f>+IF(AS159=CONTROLES!$C$61,CONTROLES!$D$61,CONTROLES!$D$62)</f>
        <v>0</v>
      </c>
      <c r="AU159" s="182"/>
      <c r="AV159" s="50">
        <f>+IF(AU159=CONTROLES!$C$63,CONTROLES!$D$63,IF(AU159=CONTROLES!$C$64,CONTROLES!$D$64,CONTROLES!$D$65))</f>
        <v>0</v>
      </c>
      <c r="AW159" s="50">
        <f t="shared" si="113"/>
        <v>10</v>
      </c>
      <c r="AX159" s="50" t="str">
        <f t="shared" si="115"/>
        <v>Débil</v>
      </c>
      <c r="AY159" s="254"/>
      <c r="AZ159" s="254"/>
      <c r="BA159" s="254"/>
      <c r="BB159" s="254"/>
      <c r="BC159" s="255"/>
      <c r="BD159" s="292"/>
      <c r="BE159" s="247"/>
      <c r="BF159" s="134"/>
      <c r="BG159" s="134"/>
      <c r="BH159" s="189"/>
      <c r="BI159" s="134"/>
      <c r="BJ159" s="134"/>
      <c r="BK159" s="134"/>
      <c r="BL159" s="134"/>
      <c r="BM159" s="190" t="s">
        <v>234</v>
      </c>
      <c r="BN159" s="243"/>
      <c r="BO159" s="141"/>
      <c r="BP159" s="137"/>
      <c r="BQ159" s="137"/>
      <c r="BR159" s="137"/>
      <c r="BS159" s="137"/>
      <c r="BT159" s="137"/>
      <c r="BU159" s="137"/>
      <c r="BV159" s="137"/>
      <c r="BW159" s="137"/>
      <c r="BX159" s="141"/>
      <c r="BY159" s="137"/>
      <c r="BZ159" s="137"/>
      <c r="CA159" s="137"/>
      <c r="CB159" s="137"/>
      <c r="CC159" s="137"/>
      <c r="CD159" s="137"/>
      <c r="CE159" s="137"/>
      <c r="CF159" s="137"/>
      <c r="CG159" s="141"/>
      <c r="CH159" s="137"/>
      <c r="CI159" s="137"/>
      <c r="CJ159" s="137"/>
      <c r="CK159" s="137"/>
      <c r="CL159" s="137"/>
      <c r="CM159" s="137"/>
      <c r="CN159" s="137"/>
      <c r="CO159" s="137"/>
      <c r="CP159" s="141"/>
      <c r="CQ159" s="137"/>
      <c r="CR159" s="137"/>
      <c r="CS159" s="137"/>
      <c r="CT159" s="137"/>
      <c r="CU159" s="137"/>
      <c r="CV159" s="137"/>
      <c r="CW159" s="137"/>
      <c r="CX159" s="137"/>
      <c r="CY159" s="141"/>
      <c r="CZ159" s="137"/>
      <c r="DA159" s="137"/>
      <c r="DB159" s="137"/>
      <c r="DC159" s="137"/>
      <c r="DD159" s="137"/>
      <c r="DE159" s="137"/>
      <c r="DF159" s="137"/>
      <c r="DG159" s="137"/>
      <c r="DH159" s="141"/>
      <c r="DI159" s="137"/>
      <c r="DJ159" s="137"/>
      <c r="DK159" s="137"/>
      <c r="DL159" s="137"/>
      <c r="DM159" s="137"/>
      <c r="DN159" s="137"/>
      <c r="DO159" s="137"/>
      <c r="DP159" s="137"/>
      <c r="DQ159" s="141"/>
      <c r="DR159" s="137"/>
      <c r="DS159" s="137"/>
      <c r="DT159" s="137"/>
      <c r="DU159" s="137"/>
      <c r="DV159" s="137"/>
      <c r="DW159" s="137"/>
      <c r="DX159" s="137"/>
      <c r="DY159" s="137"/>
      <c r="DZ159" s="141"/>
      <c r="EA159" s="137"/>
      <c r="EB159" s="137"/>
      <c r="EC159" s="137"/>
      <c r="ED159" s="137"/>
      <c r="EE159" s="137"/>
      <c r="EF159" s="137"/>
      <c r="EG159" s="137"/>
      <c r="EH159" s="137"/>
      <c r="EI159" s="141"/>
      <c r="EJ159" s="137"/>
      <c r="EK159" s="137"/>
      <c r="EL159" s="137"/>
      <c r="EM159" s="137"/>
      <c r="EN159" s="137"/>
      <c r="EO159" s="137"/>
      <c r="EP159" s="137"/>
      <c r="EQ159" s="137"/>
      <c r="ER159" s="141"/>
      <c r="ES159" s="137"/>
      <c r="ET159" s="137"/>
      <c r="EU159" s="137"/>
      <c r="EV159" s="137"/>
      <c r="EW159" s="137"/>
      <c r="EX159" s="137"/>
      <c r="EY159" s="137"/>
      <c r="EZ159" s="137"/>
      <c r="FA159" s="141"/>
      <c r="FB159" s="137"/>
      <c r="FC159" s="137"/>
      <c r="FD159" s="137"/>
      <c r="FE159" s="137"/>
      <c r="FF159" s="137"/>
      <c r="FG159" s="137"/>
      <c r="FH159" s="137"/>
      <c r="FI159" s="137"/>
      <c r="FJ159" s="141"/>
      <c r="FK159" s="137"/>
      <c r="FL159" s="137"/>
      <c r="FM159" s="137"/>
      <c r="FN159" s="137"/>
      <c r="FO159" s="137"/>
      <c r="FP159" s="137"/>
      <c r="FQ159" s="137"/>
      <c r="FR159" s="137"/>
      <c r="FS159" s="137"/>
      <c r="FT159" s="141"/>
      <c r="FU159" s="134"/>
      <c r="FV159" s="134"/>
      <c r="FW159" s="134"/>
      <c r="FX159" s="135"/>
      <c r="FY159" s="134"/>
      <c r="FZ159" s="137"/>
      <c r="GA159" s="137"/>
      <c r="GB159" s="134"/>
      <c r="GC159" s="134"/>
      <c r="GD159" s="134"/>
      <c r="GE159" s="134"/>
      <c r="GF159" s="134"/>
      <c r="GG159" s="141"/>
      <c r="GH159" s="134"/>
      <c r="GI159" s="134"/>
      <c r="GJ159" s="134"/>
      <c r="GK159" s="135"/>
      <c r="GL159" s="134"/>
      <c r="GM159" s="137"/>
      <c r="GN159" s="137"/>
      <c r="GO159" s="134"/>
      <c r="GP159" s="134"/>
      <c r="GQ159" s="134"/>
      <c r="GR159" s="134"/>
      <c r="GS159" s="134"/>
      <c r="GT159" s="141"/>
      <c r="GU159" s="134"/>
      <c r="GV159" s="134"/>
      <c r="GW159" s="134"/>
      <c r="GX159" s="135"/>
      <c r="GY159" s="134"/>
      <c r="GZ159" s="137"/>
      <c r="HA159" s="137"/>
      <c r="HB159" s="134"/>
      <c r="HC159" s="134"/>
      <c r="HD159" s="134"/>
      <c r="HE159" s="134"/>
    </row>
    <row r="160" spans="1:213" ht="140.25" customHeight="1" x14ac:dyDescent="0.2">
      <c r="A160" s="273">
        <v>26</v>
      </c>
      <c r="B160" s="276" t="s">
        <v>730</v>
      </c>
      <c r="C160" s="279" t="str">
        <f>VLOOKUP(B160,FORMULAS!$A$30:$B$52,2,0)</f>
        <v>Fortalecer el modelo de gestión, la infraestructura operacional y los sistemas de información de la Caja de Vivienda Popular.</v>
      </c>
      <c r="D160" s="279" t="str">
        <f>VLOOKUP(B160,FORMULAS!$A$30:$C$46,3,0)</f>
        <v xml:space="preserve">Jefe Oficina Asesora de Planeación </v>
      </c>
      <c r="E160" s="276" t="s">
        <v>113</v>
      </c>
      <c r="F160" s="291" t="s">
        <v>438</v>
      </c>
      <c r="G160" s="291" t="s">
        <v>439</v>
      </c>
      <c r="H160" s="349" t="s">
        <v>746</v>
      </c>
      <c r="I160" s="276" t="s">
        <v>262</v>
      </c>
      <c r="J160" s="282">
        <v>12</v>
      </c>
      <c r="K160" s="258" t="str">
        <f>+IF(L160=FORMULAS!$N$2,FORMULAS!$O$2,IF('208-PLA-Ft-78 Mapa Gestión'!L160:L165=FORMULAS!$N$3,FORMULAS!$O$3,IF('208-PLA-Ft-78 Mapa Gestión'!L160:L165=FORMULAS!$N$4,FORMULAS!$O$4,IF('208-PLA-Ft-78 Mapa Gestión'!L160:L165=FORMULAS!$N$5,FORMULAS!$O$5,IF('208-PLA-Ft-78 Mapa Gestión'!L160:L165=FORMULAS!$N$6,FORMULAS!$O$6)))))</f>
        <v>Baja</v>
      </c>
      <c r="L160" s="261">
        <f>+IF(J160&lt;=FORMULAS!$M$2,FORMULAS!$N$2,IF('208-PLA-Ft-78 Mapa Gestión'!J160&lt;=FORMULAS!$M$3,FORMULAS!$N$3,IF('208-PLA-Ft-78 Mapa Gestión'!J160&lt;=FORMULAS!$M$4,FORMULAS!$N$4,IF('208-PLA-Ft-78 Mapa Gestión'!J160&lt;=FORMULAS!$M$5,FORMULAS!$N$5,FORMULAS!$N$6))))</f>
        <v>0.4</v>
      </c>
      <c r="M160" s="264" t="s">
        <v>261</v>
      </c>
      <c r="N160" s="258" t="str">
        <f>+IF(M160=FORMULAS!$H$2,FORMULAS!$I$2,IF('208-PLA-Ft-78 Mapa Gestión'!M160:M165=FORMULAS!$H$3,FORMULAS!$I$3,IF('208-PLA-Ft-78 Mapa Gestión'!M160:M165=FORMULAS!$H$4,FORMULAS!$I$4,IF('208-PLA-Ft-78 Mapa Gestión'!M160:M165=FORMULAS!$H$5,FORMULAS!$I$5,IF('208-PLA-Ft-78 Mapa Gestión'!M160:M165=FORMULAS!$H$6,FORMULAS!$I$6,IF('208-PLA-Ft-78 Mapa Gestión'!M160:M165=FORMULAS!$H$7,FORMULAS!$I$7,IF('208-PLA-Ft-78 Mapa Gestión'!M160:M165=FORMULAS!$H$8,FORMULAS!$I$8,IF('208-PLA-Ft-78 Mapa Gestión'!M160:M165=FORMULAS!$H$9,FORMULAS!$I$9,IF('208-PLA-Ft-78 Mapa Gestión'!M160:M165=FORMULAS!$H$10,FORMULAS!$I$10,IF('208-PLA-Ft-78 Mapa Gestión'!M160:M165=FORMULAS!$H$11,FORMULAS!$I$11))))))))))</f>
        <v>Mayor</v>
      </c>
      <c r="O160" s="267">
        <f>VLOOKUP(N160,FORMULAS!$I$1:$J$6,2,0)</f>
        <v>0.8</v>
      </c>
      <c r="P160" s="267" t="str">
        <f t="shared" ref="P160" si="132">CONCATENATE(N160,K160)</f>
        <v>MayorBaja</v>
      </c>
      <c r="Q160" s="270" t="str">
        <f>VLOOKUP(P160,FORMULAS!$K$17:$L$42,2,0)</f>
        <v>Alto</v>
      </c>
      <c r="R160" s="173">
        <v>1</v>
      </c>
      <c r="S160" s="174" t="s">
        <v>514</v>
      </c>
      <c r="T160" s="203" t="str">
        <f>VLOOKUP(U160,FORMULAS!$A$15:$B$18,2,0)</f>
        <v>Probabilidad</v>
      </c>
      <c r="U160" s="54" t="s">
        <v>13</v>
      </c>
      <c r="V160" s="55">
        <f>+IF(U160='Tabla Valoración controles'!$D$4,'Tabla Valoración controles'!$F$4,IF('208-PLA-Ft-78 Mapa Gestión'!U160='Tabla Valoración controles'!$D$5,'Tabla Valoración controles'!$F$5,IF(U160=FORMULAS!$A$10,0,'Tabla Valoración controles'!$F$6)))</f>
        <v>0.25</v>
      </c>
      <c r="W160" s="54" t="s">
        <v>8</v>
      </c>
      <c r="X160" s="56">
        <f>+IF(W160='Tabla Valoración controles'!$D$7,'Tabla Valoración controles'!$F$7,IF(U160=FORMULAS!$A$10,0,'Tabla Valoración controles'!$F$8))</f>
        <v>0.15</v>
      </c>
      <c r="Y160" s="54" t="s">
        <v>19</v>
      </c>
      <c r="Z160" s="55">
        <f>+IF(Y160='Tabla Valoración controles'!$D$9,'Tabla Valoración controles'!$F$9,IF(U160=FORMULAS!$A$10,0,'Tabla Valoración controles'!$F$10))</f>
        <v>0</v>
      </c>
      <c r="AA160" s="54" t="s">
        <v>21</v>
      </c>
      <c r="AB160" s="55">
        <f>+IF(AA160='Tabla Valoración controles'!$D$9,'Tabla Valoración controles'!$F$9,IF(W160=FORMULAS!$A$10,0,'Tabla Valoración controles'!$F$10))</f>
        <v>0</v>
      </c>
      <c r="AC160" s="54" t="s">
        <v>100</v>
      </c>
      <c r="AD160" s="55">
        <f>+IF(AC160='Tabla Valoración controles'!$D$13,'Tabla Valoración controles'!$F$13,'Tabla Valoración controles'!$F$14)</f>
        <v>0</v>
      </c>
      <c r="AE160" s="99">
        <f t="shared" si="111"/>
        <v>0.4</v>
      </c>
      <c r="AF160" s="99">
        <f>+IF(T160=FORMULAS!$A$8,'208-PLA-Ft-78 Mapa Gestión'!AE160*'208-PLA-Ft-78 Mapa Gestión'!L160:L165,'208-PLA-Ft-78 Mapa Gestión'!AE160*'208-PLA-Ft-78 Mapa Gestión'!O160:O165)</f>
        <v>0.16000000000000003</v>
      </c>
      <c r="AG160" s="99">
        <f>+IF(T160=FORMULAS!$A$8,'208-PLA-Ft-78 Mapa Gestión'!L160:L165-'208-PLA-Ft-78 Mapa Gestión'!AF160,0)</f>
        <v>0.24</v>
      </c>
      <c r="AH160" s="54" t="s">
        <v>349</v>
      </c>
      <c r="AI160" s="50">
        <f>+IF(AH160=CONTROLES!$C$50,CONTROLES!$D$50,CONTROLES!$D$51)</f>
        <v>15</v>
      </c>
      <c r="AJ160" s="182" t="s">
        <v>355</v>
      </c>
      <c r="AK160" s="182">
        <f>+IF(AJ160=CONTROLES!$C$52,CONTROLES!$D$52,CONTROLES!$D$53)</f>
        <v>15</v>
      </c>
      <c r="AL160" s="182" t="s">
        <v>358</v>
      </c>
      <c r="AM160" s="182">
        <f>+IF(AL160=CONTROLES!$C$54,CONTROLES!$D$54,CONTROLES!$D$55)</f>
        <v>15</v>
      </c>
      <c r="AN160" s="183" t="str">
        <f t="shared" si="114"/>
        <v>Preventivo</v>
      </c>
      <c r="AO160" s="183" t="str">
        <f>+IF(AN160=CONTROLES!$F$54,CONTROLES!$G$54,CONTROLES!$G$55)</f>
        <v>Prevenir</v>
      </c>
      <c r="AP160" s="182">
        <f>+IF(AO160=CONTROLES!$C$56,CONTROLES!$D$56,IF(AO160=CONTROLES!$C$57,CONTROLES!$D$57,CONTROLES!$D$58))</f>
        <v>15</v>
      </c>
      <c r="AQ160" s="182" t="s">
        <v>365</v>
      </c>
      <c r="AR160" s="182">
        <f>+IF(AQ160=CONTROLES!$C$59,CONTROLES!$D$59,CONTROLES!$D$60)</f>
        <v>15</v>
      </c>
      <c r="AS160" s="182" t="s">
        <v>368</v>
      </c>
      <c r="AT160" s="182">
        <f>+IF(AS160=CONTROLES!$C$61,CONTROLES!$D$61,CONTROLES!$D$62)</f>
        <v>15</v>
      </c>
      <c r="AU160" s="182" t="s">
        <v>371</v>
      </c>
      <c r="AV160" s="50">
        <f>+IF(AU160=CONTROLES!$C$63,CONTROLES!$D$63,IF(AU160=CONTROLES!$C$64,CONTROLES!$D$64,CONTROLES!$D$65))</f>
        <v>10</v>
      </c>
      <c r="AW160" s="50">
        <f t="shared" si="113"/>
        <v>100</v>
      </c>
      <c r="AX160" s="50" t="str">
        <f t="shared" si="115"/>
        <v>Fuerte</v>
      </c>
      <c r="AY160" s="253">
        <f>+AG165</f>
        <v>0.16799999999999998</v>
      </c>
      <c r="AZ160" s="253" t="str">
        <f>+IF(AY160&lt;=FORMULAS!$N$2,FORMULAS!$O$2,IF(AY160&lt;=FORMULAS!$N$3,FORMULAS!$O$3,IF(AY160&lt;=FORMULAS!$N$4,FORMULAS!$O$4,IF(AY160&lt;=FORMULAS!$N$5,FORMULAS!$O$5,FORMULAS!O156))))</f>
        <v>Muy Baja</v>
      </c>
      <c r="BA160" s="253" t="str">
        <f>+IF(T160=FORMULAS!$A$9,AG165,'208-PLA-Ft-78 Mapa Gestión'!N160:N165)</f>
        <v>Mayor</v>
      </c>
      <c r="BB160" s="253">
        <f>+IF(T160=FORMULAS!B159,'208-PLA-Ft-78 Mapa Gestión'!AG165,'208-PLA-Ft-78 Mapa Gestión'!O160:O165)</f>
        <v>0.8</v>
      </c>
      <c r="BC160" s="255" t="str">
        <f t="shared" ref="BC160" si="133">CONCATENATE(BA160,AZ160)</f>
        <v>MayorMuy Baja</v>
      </c>
      <c r="BD160" s="256" t="str">
        <f>VLOOKUP(BC160,FORMULAS!$K$17:$L$42,2,0)</f>
        <v>Alto</v>
      </c>
      <c r="BE160" s="245" t="s">
        <v>163</v>
      </c>
      <c r="BF160" s="137" t="s">
        <v>580</v>
      </c>
      <c r="BG160" s="137" t="s">
        <v>581</v>
      </c>
      <c r="BH160" s="189" t="s">
        <v>323</v>
      </c>
      <c r="BI160" s="192">
        <v>44958</v>
      </c>
      <c r="BJ160" s="192">
        <v>45291</v>
      </c>
      <c r="BK160" s="137" t="s">
        <v>674</v>
      </c>
      <c r="BL160" s="137" t="s">
        <v>675</v>
      </c>
      <c r="BM160" s="190" t="s">
        <v>236</v>
      </c>
      <c r="BN160" s="244" t="s">
        <v>676</v>
      </c>
      <c r="BO160" s="131"/>
      <c r="BP160" s="133"/>
      <c r="BQ160" s="133"/>
      <c r="BR160" s="133"/>
      <c r="BS160" s="133"/>
      <c r="BT160" s="133"/>
      <c r="BU160" s="133"/>
      <c r="BV160" s="133"/>
      <c r="BW160" s="133"/>
      <c r="BX160" s="131"/>
      <c r="BY160" s="133"/>
      <c r="BZ160" s="133"/>
      <c r="CA160" s="133"/>
      <c r="CB160" s="133"/>
      <c r="CC160" s="133"/>
      <c r="CD160" s="133"/>
      <c r="CE160" s="133"/>
      <c r="CF160" s="133"/>
      <c r="CG160" s="131"/>
      <c r="CH160" s="133"/>
      <c r="CI160" s="133"/>
      <c r="CJ160" s="133"/>
      <c r="CK160" s="133"/>
      <c r="CL160" s="133"/>
      <c r="CM160" s="133"/>
      <c r="CN160" s="133"/>
      <c r="CO160" s="133"/>
      <c r="CP160" s="131"/>
      <c r="CQ160" s="133"/>
      <c r="CR160" s="133"/>
      <c r="CS160" s="133"/>
      <c r="CT160" s="133"/>
      <c r="CU160" s="133"/>
      <c r="CV160" s="133"/>
      <c r="CW160" s="133"/>
      <c r="CX160" s="133"/>
      <c r="CY160" s="131"/>
      <c r="CZ160" s="133"/>
      <c r="DA160" s="133"/>
      <c r="DB160" s="133"/>
      <c r="DC160" s="133"/>
      <c r="DD160" s="133"/>
      <c r="DE160" s="133"/>
      <c r="DF160" s="133"/>
      <c r="DG160" s="133"/>
      <c r="DH160" s="131"/>
      <c r="DI160" s="133"/>
      <c r="DJ160" s="133"/>
      <c r="DK160" s="133"/>
      <c r="DL160" s="133"/>
      <c r="DM160" s="133"/>
      <c r="DN160" s="133"/>
      <c r="DO160" s="133"/>
      <c r="DP160" s="133"/>
      <c r="DQ160" s="131"/>
      <c r="DR160" s="133"/>
      <c r="DS160" s="133"/>
      <c r="DT160" s="133"/>
      <c r="DU160" s="133"/>
      <c r="DV160" s="133"/>
      <c r="DW160" s="133"/>
      <c r="DX160" s="133"/>
      <c r="DY160" s="133"/>
      <c r="DZ160" s="131"/>
      <c r="EA160" s="133"/>
      <c r="EB160" s="133"/>
      <c r="EC160" s="133"/>
      <c r="ED160" s="133"/>
      <c r="EE160" s="133"/>
      <c r="EF160" s="133"/>
      <c r="EG160" s="133"/>
      <c r="EH160" s="133"/>
      <c r="EI160" s="131"/>
      <c r="EJ160" s="133"/>
      <c r="EK160" s="133"/>
      <c r="EL160" s="133"/>
      <c r="EM160" s="133"/>
      <c r="EN160" s="133"/>
      <c r="EO160" s="133"/>
      <c r="EP160" s="133"/>
      <c r="EQ160" s="133"/>
      <c r="ER160" s="131"/>
      <c r="ES160" s="133"/>
      <c r="ET160" s="133"/>
      <c r="EU160" s="133"/>
      <c r="EV160" s="133"/>
      <c r="EW160" s="133"/>
      <c r="EX160" s="133"/>
      <c r="EY160" s="133"/>
      <c r="EZ160" s="133"/>
      <c r="FA160" s="131"/>
      <c r="FB160" s="133"/>
      <c r="FC160" s="133"/>
      <c r="FD160" s="133"/>
      <c r="FE160" s="133"/>
      <c r="FF160" s="133"/>
      <c r="FG160" s="133"/>
      <c r="FH160" s="133"/>
      <c r="FI160" s="133"/>
      <c r="FJ160" s="131"/>
      <c r="FK160" s="133"/>
      <c r="FL160" s="133"/>
      <c r="FM160" s="133"/>
      <c r="FN160" s="133"/>
      <c r="FO160" s="133"/>
      <c r="FP160" s="133"/>
      <c r="FQ160" s="133"/>
      <c r="FR160" s="133"/>
      <c r="FS160" s="133"/>
      <c r="FT160" s="131"/>
      <c r="FU160" s="134"/>
      <c r="FV160" s="134"/>
      <c r="FW160" s="134"/>
      <c r="FX160" s="135"/>
      <c r="FY160" s="134"/>
      <c r="FZ160" s="133"/>
      <c r="GA160" s="133"/>
      <c r="GB160" s="134"/>
      <c r="GC160" s="134"/>
      <c r="GD160" s="134"/>
      <c r="GE160" s="134"/>
      <c r="GF160" s="134"/>
      <c r="GG160" s="131"/>
      <c r="GH160" s="134"/>
      <c r="GI160" s="134"/>
      <c r="GJ160" s="134"/>
      <c r="GK160" s="135"/>
      <c r="GL160" s="134"/>
      <c r="GM160" s="133"/>
      <c r="GN160" s="133"/>
      <c r="GO160" s="134"/>
      <c r="GP160" s="134"/>
      <c r="GQ160" s="134"/>
      <c r="GR160" s="134"/>
      <c r="GS160" s="134"/>
      <c r="GT160" s="131"/>
      <c r="GU160" s="134"/>
      <c r="GV160" s="134"/>
      <c r="GW160" s="134"/>
      <c r="GX160" s="135"/>
      <c r="GY160" s="134"/>
      <c r="GZ160" s="133"/>
      <c r="HA160" s="133"/>
      <c r="HB160" s="134"/>
      <c r="HC160" s="134"/>
      <c r="HD160" s="134"/>
      <c r="HE160" s="134"/>
    </row>
    <row r="161" spans="1:213" ht="130.5" customHeight="1" x14ac:dyDescent="0.2">
      <c r="A161" s="274"/>
      <c r="B161" s="277"/>
      <c r="C161" s="280"/>
      <c r="D161" s="280"/>
      <c r="E161" s="277"/>
      <c r="F161" s="291"/>
      <c r="G161" s="291"/>
      <c r="H161" s="349"/>
      <c r="I161" s="277"/>
      <c r="J161" s="282"/>
      <c r="K161" s="259"/>
      <c r="L161" s="262"/>
      <c r="M161" s="265"/>
      <c r="N161" s="259"/>
      <c r="O161" s="268"/>
      <c r="P161" s="268"/>
      <c r="Q161" s="271"/>
      <c r="R161" s="173">
        <v>2</v>
      </c>
      <c r="S161" s="177" t="s">
        <v>515</v>
      </c>
      <c r="T161" s="203" t="str">
        <f>VLOOKUP(U161,FORMULAS!$A$15:$B$18,2,0)</f>
        <v>Probabilidad</v>
      </c>
      <c r="U161" s="54" t="s">
        <v>14</v>
      </c>
      <c r="V161" s="55">
        <f>+IF(U161='Tabla Valoración controles'!$D$4,'Tabla Valoración controles'!$F$4,IF('208-PLA-Ft-78 Mapa Gestión'!U161='Tabla Valoración controles'!$D$5,'Tabla Valoración controles'!$F$5,IF(U161=FORMULAS!$A$10,0,'Tabla Valoración controles'!$F$6)))</f>
        <v>0.15</v>
      </c>
      <c r="W161" s="54" t="s">
        <v>8</v>
      </c>
      <c r="X161" s="56">
        <f>+IF(W161='Tabla Valoración controles'!$D$7,'Tabla Valoración controles'!$F$7,IF(U161=FORMULAS!$A$10,0,'Tabla Valoración controles'!$F$8))</f>
        <v>0.15</v>
      </c>
      <c r="Y161" s="54" t="s">
        <v>18</v>
      </c>
      <c r="Z161" s="55">
        <f>+IF(Y161='Tabla Valoración controles'!$D$9,'Tabla Valoración controles'!$F$9,IF(U161=FORMULAS!$A$10,0,'Tabla Valoración controles'!$F$10))</f>
        <v>0</v>
      </c>
      <c r="AA161" s="54" t="s">
        <v>21</v>
      </c>
      <c r="AB161" s="55">
        <f>+IF(AA161='Tabla Valoración controles'!$D$9,'Tabla Valoración controles'!$F$9,IF(W161=FORMULAS!$A$10,0,'Tabla Valoración controles'!$F$10))</f>
        <v>0</v>
      </c>
      <c r="AC161" s="54" t="s">
        <v>100</v>
      </c>
      <c r="AD161" s="55">
        <f>+IF(AC161='Tabla Valoración controles'!$D$13,'Tabla Valoración controles'!$F$13,'Tabla Valoración controles'!$F$14)</f>
        <v>0</v>
      </c>
      <c r="AE161" s="99">
        <f t="shared" si="111"/>
        <v>0.3</v>
      </c>
      <c r="AF161" s="99">
        <f t="shared" ref="AF161" si="134">+AE161*AG160</f>
        <v>7.1999999999999995E-2</v>
      </c>
      <c r="AG161" s="99">
        <f t="shared" ref="AG161" si="135">+AG160-AF161</f>
        <v>0.16799999999999998</v>
      </c>
      <c r="AH161" s="54" t="s">
        <v>349</v>
      </c>
      <c r="AI161" s="50">
        <f>+IF(AH161=CONTROLES!$C$50,CONTROLES!$D$50,CONTROLES!$D$51)</f>
        <v>15</v>
      </c>
      <c r="AJ161" s="182" t="s">
        <v>355</v>
      </c>
      <c r="AK161" s="182">
        <f>+IF(AJ161=CONTROLES!$C$52,CONTROLES!$D$52,CONTROLES!$D$53)</f>
        <v>15</v>
      </c>
      <c r="AL161" s="182" t="s">
        <v>358</v>
      </c>
      <c r="AM161" s="182">
        <f>+IF(AL161=CONTROLES!$C$54,CONTROLES!$D$54,CONTROLES!$D$55)</f>
        <v>15</v>
      </c>
      <c r="AN161" s="183" t="str">
        <f t="shared" si="114"/>
        <v>Detectivo</v>
      </c>
      <c r="AO161" s="183" t="str">
        <f>+IF(AN161=CONTROLES!$F$54,CONTROLES!$G$54,CONTROLES!$G$55)</f>
        <v>Detectar</v>
      </c>
      <c r="AP161" s="182">
        <f>+IF(AO161=CONTROLES!$C$56,CONTROLES!$D$56,IF(AO161=CONTROLES!$C$57,CONTROLES!$D$57,CONTROLES!$D$58))</f>
        <v>10</v>
      </c>
      <c r="AQ161" s="182" t="s">
        <v>365</v>
      </c>
      <c r="AR161" s="182">
        <f>+IF(AQ161=CONTROLES!$C$59,CONTROLES!$D$59,CONTROLES!$D$60)</f>
        <v>15</v>
      </c>
      <c r="AS161" s="182" t="s">
        <v>368</v>
      </c>
      <c r="AT161" s="182">
        <f>+IF(AS161=CONTROLES!$C$61,CONTROLES!$D$61,CONTROLES!$D$62)</f>
        <v>15</v>
      </c>
      <c r="AU161" s="182" t="s">
        <v>371</v>
      </c>
      <c r="AV161" s="50">
        <f>+IF(AU161=CONTROLES!$C$63,CONTROLES!$D$63,IF(AU161=CONTROLES!$C$64,CONTROLES!$D$64,CONTROLES!$D$65))</f>
        <v>10</v>
      </c>
      <c r="AW161" s="50">
        <f t="shared" si="113"/>
        <v>95</v>
      </c>
      <c r="AX161" s="50" t="str">
        <f t="shared" si="115"/>
        <v>Moderado</v>
      </c>
      <c r="AY161" s="254"/>
      <c r="AZ161" s="254"/>
      <c r="BA161" s="254"/>
      <c r="BB161" s="254"/>
      <c r="BC161" s="255"/>
      <c r="BD161" s="257"/>
      <c r="BE161" s="246"/>
      <c r="BF161" s="137"/>
      <c r="BG161" s="137"/>
      <c r="BH161" s="189"/>
      <c r="BI161" s="137"/>
      <c r="BJ161" s="137"/>
      <c r="BK161" s="137"/>
      <c r="BL161" s="137"/>
      <c r="BM161" s="190" t="s">
        <v>234</v>
      </c>
      <c r="BN161" s="244"/>
      <c r="BO161" s="131"/>
      <c r="BP161" s="132"/>
      <c r="BQ161" s="132"/>
      <c r="BR161" s="133"/>
      <c r="BS161" s="133"/>
      <c r="BT161" s="133"/>
      <c r="BU161" s="133"/>
      <c r="BV161" s="133"/>
      <c r="BW161" s="133"/>
      <c r="BX161" s="131"/>
      <c r="BY161" s="132"/>
      <c r="BZ161" s="132"/>
      <c r="CA161" s="133"/>
      <c r="CB161" s="133"/>
      <c r="CC161" s="133"/>
      <c r="CD161" s="133"/>
      <c r="CE161" s="133"/>
      <c r="CF161" s="133"/>
      <c r="CG161" s="131"/>
      <c r="CH161" s="132"/>
      <c r="CI161" s="132"/>
      <c r="CJ161" s="133"/>
      <c r="CK161" s="133"/>
      <c r="CL161" s="133"/>
      <c r="CM161" s="133"/>
      <c r="CN161" s="133"/>
      <c r="CO161" s="133"/>
      <c r="CP161" s="131"/>
      <c r="CQ161" s="132"/>
      <c r="CR161" s="132"/>
      <c r="CS161" s="133"/>
      <c r="CT161" s="133"/>
      <c r="CU161" s="133"/>
      <c r="CV161" s="133"/>
      <c r="CW161" s="133"/>
      <c r="CX161" s="133"/>
      <c r="CY161" s="131"/>
      <c r="CZ161" s="132"/>
      <c r="DA161" s="132"/>
      <c r="DB161" s="133"/>
      <c r="DC161" s="133"/>
      <c r="DD161" s="133"/>
      <c r="DE161" s="133"/>
      <c r="DF161" s="133"/>
      <c r="DG161" s="133"/>
      <c r="DH161" s="131"/>
      <c r="DI161" s="132"/>
      <c r="DJ161" s="132"/>
      <c r="DK161" s="133"/>
      <c r="DL161" s="133"/>
      <c r="DM161" s="133"/>
      <c r="DN161" s="133"/>
      <c r="DO161" s="133"/>
      <c r="DP161" s="133"/>
      <c r="DQ161" s="131"/>
      <c r="DR161" s="132"/>
      <c r="DS161" s="132"/>
      <c r="DT161" s="133"/>
      <c r="DU161" s="133"/>
      <c r="DV161" s="133"/>
      <c r="DW161" s="133"/>
      <c r="DX161" s="133"/>
      <c r="DY161" s="133"/>
      <c r="DZ161" s="131"/>
      <c r="EA161" s="132"/>
      <c r="EB161" s="132"/>
      <c r="EC161" s="133"/>
      <c r="ED161" s="133"/>
      <c r="EE161" s="133"/>
      <c r="EF161" s="133"/>
      <c r="EG161" s="133"/>
      <c r="EH161" s="133"/>
      <c r="EI161" s="131"/>
      <c r="EJ161" s="132"/>
      <c r="EK161" s="132"/>
      <c r="EL161" s="133"/>
      <c r="EM161" s="133"/>
      <c r="EN161" s="133"/>
      <c r="EO161" s="133"/>
      <c r="EP161" s="133"/>
      <c r="EQ161" s="133"/>
      <c r="ER161" s="131"/>
      <c r="ES161" s="132"/>
      <c r="ET161" s="132"/>
      <c r="EU161" s="133"/>
      <c r="EV161" s="133"/>
      <c r="EW161" s="133"/>
      <c r="EX161" s="133"/>
      <c r="EY161" s="133"/>
      <c r="EZ161" s="133"/>
      <c r="FA161" s="131"/>
      <c r="FB161" s="132"/>
      <c r="FC161" s="132"/>
      <c r="FD161" s="133"/>
      <c r="FE161" s="133"/>
      <c r="FF161" s="133"/>
      <c r="FG161" s="133"/>
      <c r="FH161" s="133"/>
      <c r="FI161" s="133"/>
      <c r="FJ161" s="131"/>
      <c r="FK161" s="132"/>
      <c r="FL161" s="132"/>
      <c r="FM161" s="133"/>
      <c r="FN161" s="133"/>
      <c r="FO161" s="133"/>
      <c r="FP161" s="133"/>
      <c r="FQ161" s="133"/>
      <c r="FR161" s="133"/>
      <c r="FS161" s="133"/>
      <c r="FT161" s="131"/>
      <c r="FU161" s="134"/>
      <c r="FV161" s="134"/>
      <c r="FW161" s="134"/>
      <c r="FX161" s="135"/>
      <c r="FY161" s="134"/>
      <c r="FZ161" s="133"/>
      <c r="GA161" s="133"/>
      <c r="GB161" s="134"/>
      <c r="GC161" s="134"/>
      <c r="GD161" s="134"/>
      <c r="GE161" s="134"/>
      <c r="GF161" s="134"/>
      <c r="GG161" s="131"/>
      <c r="GH161" s="134"/>
      <c r="GI161" s="134"/>
      <c r="GJ161" s="134"/>
      <c r="GK161" s="135"/>
      <c r="GL161" s="134"/>
      <c r="GM161" s="133"/>
      <c r="GN161" s="133"/>
      <c r="GO161" s="134"/>
      <c r="GP161" s="134"/>
      <c r="GQ161" s="134"/>
      <c r="GR161" s="134"/>
      <c r="GS161" s="134"/>
      <c r="GT161" s="131"/>
      <c r="GU161" s="134"/>
      <c r="GV161" s="134"/>
      <c r="GW161" s="134"/>
      <c r="GX161" s="135"/>
      <c r="GY161" s="134"/>
      <c r="GZ161" s="133"/>
      <c r="HA161" s="133"/>
      <c r="HB161" s="134"/>
      <c r="HC161" s="134"/>
      <c r="HD161" s="134"/>
      <c r="HE161" s="134"/>
    </row>
    <row r="162" spans="1:213" ht="57" x14ac:dyDescent="0.2">
      <c r="A162" s="274"/>
      <c r="B162" s="277"/>
      <c r="C162" s="280"/>
      <c r="D162" s="280"/>
      <c r="E162" s="277"/>
      <c r="F162" s="291"/>
      <c r="G162" s="291"/>
      <c r="H162" s="349"/>
      <c r="I162" s="277"/>
      <c r="J162" s="282"/>
      <c r="K162" s="259"/>
      <c r="L162" s="262"/>
      <c r="M162" s="265"/>
      <c r="N162" s="259"/>
      <c r="O162" s="268"/>
      <c r="P162" s="268"/>
      <c r="Q162" s="271"/>
      <c r="R162" s="173"/>
      <c r="S162" s="174"/>
      <c r="T162" s="203">
        <f>VLOOKUP(U162,FORMULAS!$A$15:$B$18,2,0)</f>
        <v>0</v>
      </c>
      <c r="U162" s="54" t="s">
        <v>157</v>
      </c>
      <c r="V162" s="55">
        <f>+IF(U162='Tabla Valoración controles'!$D$4,'Tabla Valoración controles'!$F$4,IF('208-PLA-Ft-78 Mapa Gestión'!U162='Tabla Valoración controles'!$D$5,'Tabla Valoración controles'!$F$5,IF(U162=FORMULAS!$A$10,0,'Tabla Valoración controles'!$F$6)))</f>
        <v>0</v>
      </c>
      <c r="W162" s="54"/>
      <c r="X162" s="56">
        <f>+IF(W162='Tabla Valoración controles'!$D$7,'Tabla Valoración controles'!$F$7,IF(U162=FORMULAS!$A$10,0,'Tabla Valoración controles'!$F$8))</f>
        <v>0</v>
      </c>
      <c r="Y162" s="54"/>
      <c r="Z162" s="55">
        <f>+IF(Y162='Tabla Valoración controles'!$D$9,'Tabla Valoración controles'!$F$9,IF(U162=FORMULAS!$A$10,0,'Tabla Valoración controles'!$F$10))</f>
        <v>0</v>
      </c>
      <c r="AA162" s="54"/>
      <c r="AB162" s="55">
        <f>+IF(AA162='Tabla Valoración controles'!$D$9,'Tabla Valoración controles'!$F$9,IF(W162=FORMULAS!$A$10,0,'Tabla Valoración controles'!$F$10))</f>
        <v>0</v>
      </c>
      <c r="AC162" s="54"/>
      <c r="AD162" s="55">
        <f>+IF(AC162='Tabla Valoración controles'!$D$13,'Tabla Valoración controles'!$F$13,'Tabla Valoración controles'!$F$14)</f>
        <v>0</v>
      </c>
      <c r="AE162" s="99">
        <f t="shared" si="111"/>
        <v>0</v>
      </c>
      <c r="AF162" s="99">
        <f t="shared" ref="AF162:AF165" si="136">+AF161*AE162</f>
        <v>0</v>
      </c>
      <c r="AG162" s="99">
        <f t="shared" si="131"/>
        <v>0.16799999999999998</v>
      </c>
      <c r="AH162" s="54"/>
      <c r="AI162" s="50">
        <f>+IF(AH162=CONTROLES!$C$50,CONTROLES!$D$50,CONTROLES!$D$51)</f>
        <v>0</v>
      </c>
      <c r="AJ162" s="182"/>
      <c r="AK162" s="182">
        <f>+IF(AJ162=CONTROLES!$C$52,CONTROLES!$D$52,CONTROLES!$D$53)</f>
        <v>0</v>
      </c>
      <c r="AL162" s="182"/>
      <c r="AM162" s="182">
        <f>+IF(AL162=CONTROLES!$C$54,CONTROLES!$D$54,CONTROLES!$D$55)</f>
        <v>0</v>
      </c>
      <c r="AN162" s="183" t="str">
        <f t="shared" si="114"/>
        <v>Tipo Control</v>
      </c>
      <c r="AO162" s="183" t="str">
        <f>+IF(AN162=CONTROLES!$F$54,CONTROLES!$G$54,CONTROLES!$G$55)</f>
        <v>Detectar</v>
      </c>
      <c r="AP162" s="182">
        <f>+IF(AO162=CONTROLES!$C$56,CONTROLES!$D$56,IF(AO162=CONTROLES!$C$57,CONTROLES!$D$57,CONTROLES!$D$58))</f>
        <v>10</v>
      </c>
      <c r="AQ162" s="182"/>
      <c r="AR162" s="182">
        <f>+IF(AQ162=CONTROLES!$C$59,CONTROLES!$D$59,CONTROLES!$D$60)</f>
        <v>0</v>
      </c>
      <c r="AS162" s="182"/>
      <c r="AT162" s="182">
        <f>+IF(AS162=CONTROLES!$C$61,CONTROLES!$D$61,CONTROLES!$D$62)</f>
        <v>0</v>
      </c>
      <c r="AU162" s="182"/>
      <c r="AV162" s="50">
        <f>+IF(AU162=CONTROLES!$C$63,CONTROLES!$D$63,IF(AU162=CONTROLES!$C$64,CONTROLES!$D$64,CONTROLES!$D$65))</f>
        <v>0</v>
      </c>
      <c r="AW162" s="50">
        <f t="shared" si="113"/>
        <v>10</v>
      </c>
      <c r="AX162" s="50" t="str">
        <f t="shared" si="115"/>
        <v>Débil</v>
      </c>
      <c r="AY162" s="254"/>
      <c r="AZ162" s="254"/>
      <c r="BA162" s="254"/>
      <c r="BB162" s="254"/>
      <c r="BC162" s="255"/>
      <c r="BD162" s="257"/>
      <c r="BE162" s="246"/>
      <c r="BF162" s="137"/>
      <c r="BG162" s="137"/>
      <c r="BH162" s="189"/>
      <c r="BI162" s="137"/>
      <c r="BJ162" s="137"/>
      <c r="BK162" s="137"/>
      <c r="BL162" s="137"/>
      <c r="BM162" s="190" t="s">
        <v>234</v>
      </c>
      <c r="BN162" s="244"/>
      <c r="BO162" s="131"/>
      <c r="BP162" s="137"/>
      <c r="BQ162" s="137"/>
      <c r="BR162" s="137"/>
      <c r="BS162" s="137"/>
      <c r="BT162" s="137"/>
      <c r="BU162" s="137"/>
      <c r="BV162" s="137"/>
      <c r="BW162" s="137"/>
      <c r="BX162" s="131"/>
      <c r="BY162" s="137"/>
      <c r="BZ162" s="137"/>
      <c r="CA162" s="137"/>
      <c r="CB162" s="137"/>
      <c r="CC162" s="137"/>
      <c r="CD162" s="137"/>
      <c r="CE162" s="137"/>
      <c r="CF162" s="137"/>
      <c r="CG162" s="131"/>
      <c r="CH162" s="137"/>
      <c r="CI162" s="137"/>
      <c r="CJ162" s="137"/>
      <c r="CK162" s="137"/>
      <c r="CL162" s="137"/>
      <c r="CM162" s="137"/>
      <c r="CN162" s="137"/>
      <c r="CO162" s="137"/>
      <c r="CP162" s="131"/>
      <c r="CQ162" s="137"/>
      <c r="CR162" s="137"/>
      <c r="CS162" s="137"/>
      <c r="CT162" s="137"/>
      <c r="CU162" s="137"/>
      <c r="CV162" s="137"/>
      <c r="CW162" s="137"/>
      <c r="CX162" s="137"/>
      <c r="CY162" s="131"/>
      <c r="CZ162" s="137"/>
      <c r="DA162" s="137"/>
      <c r="DB162" s="137"/>
      <c r="DC162" s="137"/>
      <c r="DD162" s="137"/>
      <c r="DE162" s="137"/>
      <c r="DF162" s="137"/>
      <c r="DG162" s="137"/>
      <c r="DH162" s="131"/>
      <c r="DI162" s="137"/>
      <c r="DJ162" s="137"/>
      <c r="DK162" s="137"/>
      <c r="DL162" s="137"/>
      <c r="DM162" s="137"/>
      <c r="DN162" s="137"/>
      <c r="DO162" s="137"/>
      <c r="DP162" s="137"/>
      <c r="DQ162" s="131"/>
      <c r="DR162" s="137"/>
      <c r="DS162" s="137"/>
      <c r="DT162" s="137"/>
      <c r="DU162" s="137"/>
      <c r="DV162" s="137"/>
      <c r="DW162" s="137"/>
      <c r="DX162" s="137"/>
      <c r="DY162" s="137"/>
      <c r="DZ162" s="131"/>
      <c r="EA162" s="137"/>
      <c r="EB162" s="137"/>
      <c r="EC162" s="137"/>
      <c r="ED162" s="137"/>
      <c r="EE162" s="137"/>
      <c r="EF162" s="137"/>
      <c r="EG162" s="137"/>
      <c r="EH162" s="137"/>
      <c r="EI162" s="131"/>
      <c r="EJ162" s="137"/>
      <c r="EK162" s="137"/>
      <c r="EL162" s="137"/>
      <c r="EM162" s="137"/>
      <c r="EN162" s="137"/>
      <c r="EO162" s="137"/>
      <c r="EP162" s="137"/>
      <c r="EQ162" s="137"/>
      <c r="ER162" s="131"/>
      <c r="ES162" s="137"/>
      <c r="ET162" s="137"/>
      <c r="EU162" s="137"/>
      <c r="EV162" s="137"/>
      <c r="EW162" s="137"/>
      <c r="EX162" s="137"/>
      <c r="EY162" s="137"/>
      <c r="EZ162" s="137"/>
      <c r="FA162" s="131"/>
      <c r="FB162" s="137"/>
      <c r="FC162" s="137"/>
      <c r="FD162" s="137"/>
      <c r="FE162" s="137"/>
      <c r="FF162" s="137"/>
      <c r="FG162" s="137"/>
      <c r="FH162" s="137"/>
      <c r="FI162" s="137"/>
      <c r="FJ162" s="131"/>
      <c r="FK162" s="137"/>
      <c r="FL162" s="137"/>
      <c r="FM162" s="137"/>
      <c r="FN162" s="137"/>
      <c r="FO162" s="137"/>
      <c r="FP162" s="137"/>
      <c r="FQ162" s="137"/>
      <c r="FR162" s="137"/>
      <c r="FS162" s="137"/>
      <c r="FT162" s="131"/>
      <c r="FU162" s="134"/>
      <c r="FV162" s="134"/>
      <c r="FW162" s="134"/>
      <c r="FX162" s="135"/>
      <c r="FY162" s="134"/>
      <c r="FZ162" s="137"/>
      <c r="GA162" s="137"/>
      <c r="GB162" s="134"/>
      <c r="GC162" s="134"/>
      <c r="GD162" s="134"/>
      <c r="GE162" s="134"/>
      <c r="GF162" s="134"/>
      <c r="GG162" s="131"/>
      <c r="GH162" s="134"/>
      <c r="GI162" s="134"/>
      <c r="GJ162" s="134"/>
      <c r="GK162" s="135"/>
      <c r="GL162" s="134"/>
      <c r="GM162" s="137"/>
      <c r="GN162" s="137"/>
      <c r="GO162" s="134"/>
      <c r="GP162" s="134"/>
      <c r="GQ162" s="134"/>
      <c r="GR162" s="134"/>
      <c r="GS162" s="134"/>
      <c r="GT162" s="131"/>
      <c r="GU162" s="134"/>
      <c r="GV162" s="134"/>
      <c r="GW162" s="134"/>
      <c r="GX162" s="135"/>
      <c r="GY162" s="134"/>
      <c r="GZ162" s="137"/>
      <c r="HA162" s="137"/>
      <c r="HB162" s="134"/>
      <c r="HC162" s="134"/>
      <c r="HD162" s="134"/>
      <c r="HE162" s="134"/>
    </row>
    <row r="163" spans="1:213" ht="57" x14ac:dyDescent="0.2">
      <c r="A163" s="274"/>
      <c r="B163" s="277"/>
      <c r="C163" s="280"/>
      <c r="D163" s="280"/>
      <c r="E163" s="277"/>
      <c r="F163" s="291"/>
      <c r="G163" s="291"/>
      <c r="H163" s="349"/>
      <c r="I163" s="277"/>
      <c r="J163" s="282"/>
      <c r="K163" s="259"/>
      <c r="L163" s="262"/>
      <c r="M163" s="265"/>
      <c r="N163" s="259"/>
      <c r="O163" s="268"/>
      <c r="P163" s="268"/>
      <c r="Q163" s="271"/>
      <c r="R163" s="173"/>
      <c r="S163" s="174"/>
      <c r="T163" s="203">
        <f>VLOOKUP(U163,FORMULAS!$A$15:$B$18,2,0)</f>
        <v>0</v>
      </c>
      <c r="U163" s="54" t="s">
        <v>157</v>
      </c>
      <c r="V163" s="55">
        <f>+IF(U163='Tabla Valoración controles'!$D$4,'Tabla Valoración controles'!$F$4,IF('208-PLA-Ft-78 Mapa Gestión'!U163='Tabla Valoración controles'!$D$5,'Tabla Valoración controles'!$F$5,IF(U163=FORMULAS!$A$10,0,'Tabla Valoración controles'!$F$6)))</f>
        <v>0</v>
      </c>
      <c r="W163" s="54"/>
      <c r="X163" s="56">
        <f>+IF(W163='Tabla Valoración controles'!$D$7,'Tabla Valoración controles'!$F$7,IF(U163=FORMULAS!$A$10,0,'Tabla Valoración controles'!$F$8))</f>
        <v>0</v>
      </c>
      <c r="Y163" s="54"/>
      <c r="Z163" s="55">
        <f>+IF(Y163='Tabla Valoración controles'!$D$9,'Tabla Valoración controles'!$F$9,IF(U163=FORMULAS!$A$10,0,'Tabla Valoración controles'!$F$10))</f>
        <v>0</v>
      </c>
      <c r="AA163" s="54"/>
      <c r="AB163" s="55">
        <f>+IF(AA163='Tabla Valoración controles'!$D$9,'Tabla Valoración controles'!$F$9,IF(W163=FORMULAS!$A$10,0,'Tabla Valoración controles'!$F$10))</f>
        <v>0</v>
      </c>
      <c r="AC163" s="54"/>
      <c r="AD163" s="55">
        <f>+IF(AC163='Tabla Valoración controles'!$D$13,'Tabla Valoración controles'!$F$13,'Tabla Valoración controles'!$F$14)</f>
        <v>0</v>
      </c>
      <c r="AE163" s="99">
        <f t="shared" si="111"/>
        <v>0</v>
      </c>
      <c r="AF163" s="99">
        <f t="shared" si="136"/>
        <v>0</v>
      </c>
      <c r="AG163" s="99">
        <f t="shared" si="131"/>
        <v>0.16799999999999998</v>
      </c>
      <c r="AH163" s="54"/>
      <c r="AI163" s="50">
        <f>+IF(AH163=CONTROLES!$C$50,CONTROLES!$D$50,CONTROLES!$D$51)</f>
        <v>0</v>
      </c>
      <c r="AJ163" s="182"/>
      <c r="AK163" s="182">
        <f>+IF(AJ163=CONTROLES!$C$52,CONTROLES!$D$52,CONTROLES!$D$53)</f>
        <v>0</v>
      </c>
      <c r="AL163" s="182"/>
      <c r="AM163" s="182">
        <f>+IF(AL163=CONTROLES!$C$54,CONTROLES!$D$54,CONTROLES!$D$55)</f>
        <v>0</v>
      </c>
      <c r="AN163" s="183" t="str">
        <f t="shared" si="114"/>
        <v>Tipo Control</v>
      </c>
      <c r="AO163" s="183" t="str">
        <f>+IF(AN163=CONTROLES!$F$54,CONTROLES!$G$54,CONTROLES!$G$55)</f>
        <v>Detectar</v>
      </c>
      <c r="AP163" s="182">
        <f>+IF(AO163=CONTROLES!$C$56,CONTROLES!$D$56,IF(AO163=CONTROLES!$C$57,CONTROLES!$D$57,CONTROLES!$D$58))</f>
        <v>10</v>
      </c>
      <c r="AQ163" s="182"/>
      <c r="AR163" s="182">
        <f>+IF(AQ163=CONTROLES!$C$59,CONTROLES!$D$59,CONTROLES!$D$60)</f>
        <v>0</v>
      </c>
      <c r="AS163" s="182"/>
      <c r="AT163" s="182">
        <f>+IF(AS163=CONTROLES!$C$61,CONTROLES!$D$61,CONTROLES!$D$62)</f>
        <v>0</v>
      </c>
      <c r="AU163" s="182"/>
      <c r="AV163" s="50">
        <f>+IF(AU163=CONTROLES!$C$63,CONTROLES!$D$63,IF(AU163=CONTROLES!$C$64,CONTROLES!$D$64,CONTROLES!$D$65))</f>
        <v>0</v>
      </c>
      <c r="AW163" s="50">
        <f t="shared" si="113"/>
        <v>10</v>
      </c>
      <c r="AX163" s="50" t="str">
        <f t="shared" si="115"/>
        <v>Débil</v>
      </c>
      <c r="AY163" s="254"/>
      <c r="AZ163" s="254"/>
      <c r="BA163" s="254"/>
      <c r="BB163" s="254"/>
      <c r="BC163" s="255"/>
      <c r="BD163" s="257"/>
      <c r="BE163" s="246"/>
      <c r="BF163" s="137"/>
      <c r="BG163" s="137"/>
      <c r="BH163" s="189"/>
      <c r="BI163" s="137"/>
      <c r="BJ163" s="137"/>
      <c r="BK163" s="137"/>
      <c r="BL163" s="137"/>
      <c r="BM163" s="190" t="s">
        <v>234</v>
      </c>
      <c r="BN163" s="244"/>
      <c r="BO163" s="131"/>
      <c r="BP163" s="137"/>
      <c r="BQ163" s="137"/>
      <c r="BR163" s="137"/>
      <c r="BS163" s="137"/>
      <c r="BT163" s="137"/>
      <c r="BU163" s="137"/>
      <c r="BV163" s="137"/>
      <c r="BW163" s="137"/>
      <c r="BX163" s="131"/>
      <c r="BY163" s="137"/>
      <c r="BZ163" s="137"/>
      <c r="CA163" s="137"/>
      <c r="CB163" s="137"/>
      <c r="CC163" s="137"/>
      <c r="CD163" s="137"/>
      <c r="CE163" s="137"/>
      <c r="CF163" s="137"/>
      <c r="CG163" s="131"/>
      <c r="CH163" s="137"/>
      <c r="CI163" s="137"/>
      <c r="CJ163" s="137"/>
      <c r="CK163" s="137"/>
      <c r="CL163" s="137"/>
      <c r="CM163" s="137"/>
      <c r="CN163" s="137"/>
      <c r="CO163" s="137"/>
      <c r="CP163" s="131"/>
      <c r="CQ163" s="137"/>
      <c r="CR163" s="137"/>
      <c r="CS163" s="137"/>
      <c r="CT163" s="137"/>
      <c r="CU163" s="137"/>
      <c r="CV163" s="137"/>
      <c r="CW163" s="137"/>
      <c r="CX163" s="137"/>
      <c r="CY163" s="131"/>
      <c r="CZ163" s="137"/>
      <c r="DA163" s="137"/>
      <c r="DB163" s="137"/>
      <c r="DC163" s="137"/>
      <c r="DD163" s="137"/>
      <c r="DE163" s="137"/>
      <c r="DF163" s="137"/>
      <c r="DG163" s="137"/>
      <c r="DH163" s="131"/>
      <c r="DI163" s="137"/>
      <c r="DJ163" s="137"/>
      <c r="DK163" s="137"/>
      <c r="DL163" s="137"/>
      <c r="DM163" s="137"/>
      <c r="DN163" s="137"/>
      <c r="DO163" s="137"/>
      <c r="DP163" s="137"/>
      <c r="DQ163" s="131"/>
      <c r="DR163" s="137"/>
      <c r="DS163" s="137"/>
      <c r="DT163" s="137"/>
      <c r="DU163" s="137"/>
      <c r="DV163" s="137"/>
      <c r="DW163" s="137"/>
      <c r="DX163" s="137"/>
      <c r="DY163" s="137"/>
      <c r="DZ163" s="131"/>
      <c r="EA163" s="137"/>
      <c r="EB163" s="137"/>
      <c r="EC163" s="137"/>
      <c r="ED163" s="137"/>
      <c r="EE163" s="137"/>
      <c r="EF163" s="137"/>
      <c r="EG163" s="137"/>
      <c r="EH163" s="137"/>
      <c r="EI163" s="131"/>
      <c r="EJ163" s="137"/>
      <c r="EK163" s="137"/>
      <c r="EL163" s="137"/>
      <c r="EM163" s="137"/>
      <c r="EN163" s="137"/>
      <c r="EO163" s="137"/>
      <c r="EP163" s="137"/>
      <c r="EQ163" s="137"/>
      <c r="ER163" s="131"/>
      <c r="ES163" s="137"/>
      <c r="ET163" s="137"/>
      <c r="EU163" s="137"/>
      <c r="EV163" s="137"/>
      <c r="EW163" s="137"/>
      <c r="EX163" s="137"/>
      <c r="EY163" s="137"/>
      <c r="EZ163" s="137"/>
      <c r="FA163" s="131"/>
      <c r="FB163" s="137"/>
      <c r="FC163" s="137"/>
      <c r="FD163" s="137"/>
      <c r="FE163" s="137"/>
      <c r="FF163" s="137"/>
      <c r="FG163" s="137"/>
      <c r="FH163" s="137"/>
      <c r="FI163" s="137"/>
      <c r="FJ163" s="131"/>
      <c r="FK163" s="137"/>
      <c r="FL163" s="137"/>
      <c r="FM163" s="137"/>
      <c r="FN163" s="137"/>
      <c r="FO163" s="137"/>
      <c r="FP163" s="137"/>
      <c r="FQ163" s="137"/>
      <c r="FR163" s="137"/>
      <c r="FS163" s="137"/>
      <c r="FT163" s="131"/>
      <c r="FU163" s="134"/>
      <c r="FV163" s="134"/>
      <c r="FW163" s="134"/>
      <c r="FX163" s="135"/>
      <c r="FY163" s="134"/>
      <c r="FZ163" s="137"/>
      <c r="GA163" s="137"/>
      <c r="GB163" s="134"/>
      <c r="GC163" s="134"/>
      <c r="GD163" s="134"/>
      <c r="GE163" s="134"/>
      <c r="GF163" s="134"/>
      <c r="GG163" s="131"/>
      <c r="GH163" s="134"/>
      <c r="GI163" s="134"/>
      <c r="GJ163" s="134"/>
      <c r="GK163" s="135"/>
      <c r="GL163" s="134"/>
      <c r="GM163" s="137"/>
      <c r="GN163" s="137"/>
      <c r="GO163" s="134"/>
      <c r="GP163" s="134"/>
      <c r="GQ163" s="134"/>
      <c r="GR163" s="134"/>
      <c r="GS163" s="134"/>
      <c r="GT163" s="131"/>
      <c r="GU163" s="134"/>
      <c r="GV163" s="134"/>
      <c r="GW163" s="134"/>
      <c r="GX163" s="135"/>
      <c r="GY163" s="134"/>
      <c r="GZ163" s="137"/>
      <c r="HA163" s="137"/>
      <c r="HB163" s="134"/>
      <c r="HC163" s="134"/>
      <c r="HD163" s="134"/>
      <c r="HE163" s="134"/>
    </row>
    <row r="164" spans="1:213" ht="57" x14ac:dyDescent="0.2">
      <c r="A164" s="274"/>
      <c r="B164" s="277"/>
      <c r="C164" s="280"/>
      <c r="D164" s="280"/>
      <c r="E164" s="277"/>
      <c r="F164" s="291"/>
      <c r="G164" s="291"/>
      <c r="H164" s="349"/>
      <c r="I164" s="277"/>
      <c r="J164" s="282"/>
      <c r="K164" s="259"/>
      <c r="L164" s="262"/>
      <c r="M164" s="265"/>
      <c r="N164" s="259"/>
      <c r="O164" s="268"/>
      <c r="P164" s="268"/>
      <c r="Q164" s="271"/>
      <c r="R164" s="173"/>
      <c r="S164" s="174"/>
      <c r="T164" s="203">
        <f>VLOOKUP(U164,FORMULAS!$A$15:$B$18,2,0)</f>
        <v>0</v>
      </c>
      <c r="U164" s="54" t="s">
        <v>157</v>
      </c>
      <c r="V164" s="55">
        <f>+IF(U164='Tabla Valoración controles'!$D$4,'Tabla Valoración controles'!$F$4,IF('208-PLA-Ft-78 Mapa Gestión'!U164='Tabla Valoración controles'!$D$5,'Tabla Valoración controles'!$F$5,IF(U164=FORMULAS!$A$10,0,'Tabla Valoración controles'!$F$6)))</f>
        <v>0</v>
      </c>
      <c r="W164" s="54"/>
      <c r="X164" s="56">
        <f>+IF(W164='Tabla Valoración controles'!$D$7,'Tabla Valoración controles'!$F$7,IF(U164=FORMULAS!$A$10,0,'Tabla Valoración controles'!$F$8))</f>
        <v>0</v>
      </c>
      <c r="Y164" s="54"/>
      <c r="Z164" s="55">
        <f>+IF(Y164='Tabla Valoración controles'!$D$9,'Tabla Valoración controles'!$F$9,IF(U164=FORMULAS!$A$10,0,'Tabla Valoración controles'!$F$10))</f>
        <v>0</v>
      </c>
      <c r="AA164" s="54"/>
      <c r="AB164" s="55">
        <f>+IF(AA164='Tabla Valoración controles'!$D$9,'Tabla Valoración controles'!$F$9,IF(W164=FORMULAS!$A$10,0,'Tabla Valoración controles'!$F$10))</f>
        <v>0</v>
      </c>
      <c r="AC164" s="54"/>
      <c r="AD164" s="55">
        <f>+IF(AC164='Tabla Valoración controles'!$D$13,'Tabla Valoración controles'!$F$13,'Tabla Valoración controles'!$F$14)</f>
        <v>0</v>
      </c>
      <c r="AE164" s="99">
        <f t="shared" si="111"/>
        <v>0</v>
      </c>
      <c r="AF164" s="99">
        <f t="shared" si="136"/>
        <v>0</v>
      </c>
      <c r="AG164" s="99">
        <f t="shared" si="131"/>
        <v>0.16799999999999998</v>
      </c>
      <c r="AH164" s="54"/>
      <c r="AI164" s="50">
        <f>+IF(AH164=CONTROLES!$C$50,CONTROLES!$D$50,CONTROLES!$D$51)</f>
        <v>0</v>
      </c>
      <c r="AJ164" s="182"/>
      <c r="AK164" s="182">
        <f>+IF(AJ164=CONTROLES!$C$52,CONTROLES!$D$52,CONTROLES!$D$53)</f>
        <v>0</v>
      </c>
      <c r="AL164" s="182"/>
      <c r="AM164" s="182">
        <f>+IF(AL164=CONTROLES!$C$54,CONTROLES!$D$54,CONTROLES!$D$55)</f>
        <v>0</v>
      </c>
      <c r="AN164" s="183" t="str">
        <f t="shared" si="114"/>
        <v>Tipo Control</v>
      </c>
      <c r="AO164" s="183" t="str">
        <f>+IF(AN164=CONTROLES!$F$54,CONTROLES!$G$54,CONTROLES!$G$55)</f>
        <v>Detectar</v>
      </c>
      <c r="AP164" s="182">
        <f>+IF(AO164=CONTROLES!$C$56,CONTROLES!$D$56,IF(AO164=CONTROLES!$C$57,CONTROLES!$D$57,CONTROLES!$D$58))</f>
        <v>10</v>
      </c>
      <c r="AQ164" s="182"/>
      <c r="AR164" s="182">
        <f>+IF(AQ164=CONTROLES!$C$59,CONTROLES!$D$59,CONTROLES!$D$60)</f>
        <v>0</v>
      </c>
      <c r="AS164" s="182"/>
      <c r="AT164" s="182">
        <f>+IF(AS164=CONTROLES!$C$61,CONTROLES!$D$61,CONTROLES!$D$62)</f>
        <v>0</v>
      </c>
      <c r="AU164" s="182"/>
      <c r="AV164" s="50">
        <f>+IF(AU164=CONTROLES!$C$63,CONTROLES!$D$63,IF(AU164=CONTROLES!$C$64,CONTROLES!$D$64,CONTROLES!$D$65))</f>
        <v>0</v>
      </c>
      <c r="AW164" s="50">
        <f t="shared" si="113"/>
        <v>10</v>
      </c>
      <c r="AX164" s="50" t="str">
        <f t="shared" si="115"/>
        <v>Débil</v>
      </c>
      <c r="AY164" s="254"/>
      <c r="AZ164" s="254"/>
      <c r="BA164" s="254"/>
      <c r="BB164" s="254"/>
      <c r="BC164" s="255"/>
      <c r="BD164" s="257"/>
      <c r="BE164" s="246"/>
      <c r="BF164" s="137"/>
      <c r="BG164" s="137"/>
      <c r="BH164" s="189"/>
      <c r="BI164" s="137"/>
      <c r="BJ164" s="137"/>
      <c r="BK164" s="137"/>
      <c r="BL164" s="137"/>
      <c r="BM164" s="190" t="s">
        <v>234</v>
      </c>
      <c r="BN164" s="244"/>
      <c r="BO164" s="131"/>
      <c r="BP164" s="137"/>
      <c r="BQ164" s="137"/>
      <c r="BR164" s="137"/>
      <c r="BS164" s="137"/>
      <c r="BT164" s="137"/>
      <c r="BU164" s="137"/>
      <c r="BV164" s="137"/>
      <c r="BW164" s="137"/>
      <c r="BX164" s="131"/>
      <c r="BY164" s="137"/>
      <c r="BZ164" s="137"/>
      <c r="CA164" s="137"/>
      <c r="CB164" s="137"/>
      <c r="CC164" s="137"/>
      <c r="CD164" s="137"/>
      <c r="CE164" s="137"/>
      <c r="CF164" s="137"/>
      <c r="CG164" s="131"/>
      <c r="CH164" s="137"/>
      <c r="CI164" s="137"/>
      <c r="CJ164" s="137"/>
      <c r="CK164" s="137"/>
      <c r="CL164" s="137"/>
      <c r="CM164" s="137"/>
      <c r="CN164" s="137"/>
      <c r="CO164" s="137"/>
      <c r="CP164" s="131"/>
      <c r="CQ164" s="137"/>
      <c r="CR164" s="137"/>
      <c r="CS164" s="137"/>
      <c r="CT164" s="137"/>
      <c r="CU164" s="137"/>
      <c r="CV164" s="137"/>
      <c r="CW164" s="137"/>
      <c r="CX164" s="137"/>
      <c r="CY164" s="131"/>
      <c r="CZ164" s="137"/>
      <c r="DA164" s="137"/>
      <c r="DB164" s="137"/>
      <c r="DC164" s="137"/>
      <c r="DD164" s="137"/>
      <c r="DE164" s="137"/>
      <c r="DF164" s="137"/>
      <c r="DG164" s="137"/>
      <c r="DH164" s="131"/>
      <c r="DI164" s="137"/>
      <c r="DJ164" s="137"/>
      <c r="DK164" s="137"/>
      <c r="DL164" s="137"/>
      <c r="DM164" s="137"/>
      <c r="DN164" s="137"/>
      <c r="DO164" s="137"/>
      <c r="DP164" s="137"/>
      <c r="DQ164" s="131"/>
      <c r="DR164" s="137"/>
      <c r="DS164" s="137"/>
      <c r="DT164" s="137"/>
      <c r="DU164" s="137"/>
      <c r="DV164" s="137"/>
      <c r="DW164" s="137"/>
      <c r="DX164" s="137"/>
      <c r="DY164" s="137"/>
      <c r="DZ164" s="131"/>
      <c r="EA164" s="137"/>
      <c r="EB164" s="137"/>
      <c r="EC164" s="137"/>
      <c r="ED164" s="137"/>
      <c r="EE164" s="137"/>
      <c r="EF164" s="137"/>
      <c r="EG164" s="137"/>
      <c r="EH164" s="137"/>
      <c r="EI164" s="131"/>
      <c r="EJ164" s="137"/>
      <c r="EK164" s="137"/>
      <c r="EL164" s="137"/>
      <c r="EM164" s="137"/>
      <c r="EN164" s="137"/>
      <c r="EO164" s="137"/>
      <c r="EP164" s="137"/>
      <c r="EQ164" s="137"/>
      <c r="ER164" s="131"/>
      <c r="ES164" s="137"/>
      <c r="ET164" s="137"/>
      <c r="EU164" s="137"/>
      <c r="EV164" s="137"/>
      <c r="EW164" s="137"/>
      <c r="EX164" s="137"/>
      <c r="EY164" s="137"/>
      <c r="EZ164" s="137"/>
      <c r="FA164" s="131"/>
      <c r="FB164" s="137"/>
      <c r="FC164" s="137"/>
      <c r="FD164" s="137"/>
      <c r="FE164" s="137"/>
      <c r="FF164" s="137"/>
      <c r="FG164" s="137"/>
      <c r="FH164" s="137"/>
      <c r="FI164" s="137"/>
      <c r="FJ164" s="131"/>
      <c r="FK164" s="137"/>
      <c r="FL164" s="137"/>
      <c r="FM164" s="137"/>
      <c r="FN164" s="137"/>
      <c r="FO164" s="137"/>
      <c r="FP164" s="137"/>
      <c r="FQ164" s="137"/>
      <c r="FR164" s="137"/>
      <c r="FS164" s="137"/>
      <c r="FT164" s="131"/>
      <c r="FU164" s="134"/>
      <c r="FV164" s="134"/>
      <c r="FW164" s="134"/>
      <c r="FX164" s="135"/>
      <c r="FY164" s="134"/>
      <c r="FZ164" s="137"/>
      <c r="GA164" s="137"/>
      <c r="GB164" s="134"/>
      <c r="GC164" s="134"/>
      <c r="GD164" s="134"/>
      <c r="GE164" s="134"/>
      <c r="GF164" s="134"/>
      <c r="GG164" s="131"/>
      <c r="GH164" s="134"/>
      <c r="GI164" s="134"/>
      <c r="GJ164" s="134"/>
      <c r="GK164" s="135"/>
      <c r="GL164" s="134"/>
      <c r="GM164" s="137"/>
      <c r="GN164" s="137"/>
      <c r="GO164" s="134"/>
      <c r="GP164" s="134"/>
      <c r="GQ164" s="134"/>
      <c r="GR164" s="134"/>
      <c r="GS164" s="134"/>
      <c r="GT164" s="131"/>
      <c r="GU164" s="134"/>
      <c r="GV164" s="134"/>
      <c r="GW164" s="134"/>
      <c r="GX164" s="135"/>
      <c r="GY164" s="134"/>
      <c r="GZ164" s="137"/>
      <c r="HA164" s="137"/>
      <c r="HB164" s="134"/>
      <c r="HC164" s="134"/>
      <c r="HD164" s="134"/>
      <c r="HE164" s="134"/>
    </row>
    <row r="165" spans="1:213" ht="57" x14ac:dyDescent="0.2">
      <c r="A165" s="275"/>
      <c r="B165" s="278"/>
      <c r="C165" s="281"/>
      <c r="D165" s="281"/>
      <c r="E165" s="278"/>
      <c r="F165" s="291"/>
      <c r="G165" s="291"/>
      <c r="H165" s="349"/>
      <c r="I165" s="278"/>
      <c r="J165" s="282"/>
      <c r="K165" s="260"/>
      <c r="L165" s="263"/>
      <c r="M165" s="266"/>
      <c r="N165" s="260"/>
      <c r="O165" s="269"/>
      <c r="P165" s="269"/>
      <c r="Q165" s="272"/>
      <c r="R165" s="173"/>
      <c r="S165" s="174"/>
      <c r="T165" s="203">
        <f>VLOOKUP(U165,FORMULAS!$A$15:$B$18,2,0)</f>
        <v>0</v>
      </c>
      <c r="U165" s="54" t="s">
        <v>157</v>
      </c>
      <c r="V165" s="55">
        <f>+IF(U165='Tabla Valoración controles'!$D$4,'Tabla Valoración controles'!$F$4,IF('208-PLA-Ft-78 Mapa Gestión'!U165='Tabla Valoración controles'!$D$5,'Tabla Valoración controles'!$F$5,IF(U165=FORMULAS!$A$10,0,'Tabla Valoración controles'!$F$6)))</f>
        <v>0</v>
      </c>
      <c r="W165" s="54"/>
      <c r="X165" s="56">
        <f>+IF(W165='Tabla Valoración controles'!$D$7,'Tabla Valoración controles'!$F$7,IF(U165=FORMULAS!$A$10,0,'Tabla Valoración controles'!$F$8))</f>
        <v>0</v>
      </c>
      <c r="Y165" s="54"/>
      <c r="Z165" s="55">
        <f>+IF(Y165='Tabla Valoración controles'!$D$9,'Tabla Valoración controles'!$F$9,IF(U165=FORMULAS!$A$10,0,'Tabla Valoración controles'!$F$10))</f>
        <v>0</v>
      </c>
      <c r="AA165" s="54"/>
      <c r="AB165" s="55">
        <f>+IF(AA165='Tabla Valoración controles'!$D$9,'Tabla Valoración controles'!$F$9,IF(W165=FORMULAS!$A$10,0,'Tabla Valoración controles'!$F$10))</f>
        <v>0</v>
      </c>
      <c r="AC165" s="54"/>
      <c r="AD165" s="55">
        <f>+IF(AC165='Tabla Valoración controles'!$D$13,'Tabla Valoración controles'!$F$13,'Tabla Valoración controles'!$F$14)</f>
        <v>0</v>
      </c>
      <c r="AE165" s="99">
        <f t="shared" si="111"/>
        <v>0</v>
      </c>
      <c r="AF165" s="99">
        <f t="shared" si="136"/>
        <v>0</v>
      </c>
      <c r="AG165" s="99">
        <f t="shared" si="131"/>
        <v>0.16799999999999998</v>
      </c>
      <c r="AH165" s="54"/>
      <c r="AI165" s="50">
        <f>+IF(AH165=CONTROLES!$C$50,CONTROLES!$D$50,CONTROLES!$D$51)</f>
        <v>0</v>
      </c>
      <c r="AJ165" s="182"/>
      <c r="AK165" s="182">
        <f>+IF(AJ165=CONTROLES!$C$52,CONTROLES!$D$52,CONTROLES!$D$53)</f>
        <v>0</v>
      </c>
      <c r="AL165" s="182"/>
      <c r="AM165" s="182">
        <f>+IF(AL165=CONTROLES!$C$54,CONTROLES!$D$54,CONTROLES!$D$55)</f>
        <v>0</v>
      </c>
      <c r="AN165" s="183" t="str">
        <f t="shared" si="114"/>
        <v>Tipo Control</v>
      </c>
      <c r="AO165" s="183" t="str">
        <f>+IF(AN165=CONTROLES!$F$54,CONTROLES!$G$54,CONTROLES!$G$55)</f>
        <v>Detectar</v>
      </c>
      <c r="AP165" s="182">
        <f>+IF(AO165=CONTROLES!$C$56,CONTROLES!$D$56,IF(AO165=CONTROLES!$C$57,CONTROLES!$D$57,CONTROLES!$D$58))</f>
        <v>10</v>
      </c>
      <c r="AQ165" s="182"/>
      <c r="AR165" s="182">
        <f>+IF(AQ165=CONTROLES!$C$59,CONTROLES!$D$59,CONTROLES!$D$60)</f>
        <v>0</v>
      </c>
      <c r="AS165" s="182"/>
      <c r="AT165" s="182">
        <f>+IF(AS165=CONTROLES!$C$61,CONTROLES!$D$61,CONTROLES!$D$62)</f>
        <v>0</v>
      </c>
      <c r="AU165" s="182"/>
      <c r="AV165" s="50">
        <f>+IF(AU165=CONTROLES!$C$63,CONTROLES!$D$63,IF(AU165=CONTROLES!$C$64,CONTROLES!$D$64,CONTROLES!$D$65))</f>
        <v>0</v>
      </c>
      <c r="AW165" s="50">
        <f t="shared" si="113"/>
        <v>10</v>
      </c>
      <c r="AX165" s="50" t="str">
        <f t="shared" si="115"/>
        <v>Débil</v>
      </c>
      <c r="AY165" s="254"/>
      <c r="AZ165" s="254"/>
      <c r="BA165" s="254"/>
      <c r="BB165" s="254"/>
      <c r="BC165" s="255"/>
      <c r="BD165" s="292"/>
      <c r="BE165" s="247"/>
      <c r="BF165" s="137"/>
      <c r="BG165" s="137"/>
      <c r="BH165" s="189"/>
      <c r="BI165" s="137"/>
      <c r="BJ165" s="137"/>
      <c r="BK165" s="137"/>
      <c r="BL165" s="137"/>
      <c r="BM165" s="190" t="s">
        <v>234</v>
      </c>
      <c r="BN165" s="244"/>
      <c r="BO165" s="131"/>
      <c r="BP165" s="137"/>
      <c r="BQ165" s="137"/>
      <c r="BR165" s="137"/>
      <c r="BS165" s="137"/>
      <c r="BT165" s="137"/>
      <c r="BU165" s="137"/>
      <c r="BV165" s="137"/>
      <c r="BW165" s="137"/>
      <c r="BX165" s="131"/>
      <c r="BY165" s="137"/>
      <c r="BZ165" s="137"/>
      <c r="CA165" s="137"/>
      <c r="CB165" s="137"/>
      <c r="CC165" s="137"/>
      <c r="CD165" s="137"/>
      <c r="CE165" s="137"/>
      <c r="CF165" s="137"/>
      <c r="CG165" s="131"/>
      <c r="CH165" s="137"/>
      <c r="CI165" s="137"/>
      <c r="CJ165" s="137"/>
      <c r="CK165" s="137"/>
      <c r="CL165" s="137"/>
      <c r="CM165" s="137"/>
      <c r="CN165" s="137"/>
      <c r="CO165" s="137"/>
      <c r="CP165" s="131"/>
      <c r="CQ165" s="137"/>
      <c r="CR165" s="137"/>
      <c r="CS165" s="137"/>
      <c r="CT165" s="137"/>
      <c r="CU165" s="137"/>
      <c r="CV165" s="137"/>
      <c r="CW165" s="137"/>
      <c r="CX165" s="137"/>
      <c r="CY165" s="131"/>
      <c r="CZ165" s="137"/>
      <c r="DA165" s="137"/>
      <c r="DB165" s="137"/>
      <c r="DC165" s="137"/>
      <c r="DD165" s="137"/>
      <c r="DE165" s="137"/>
      <c r="DF165" s="137"/>
      <c r="DG165" s="137"/>
      <c r="DH165" s="131"/>
      <c r="DI165" s="137"/>
      <c r="DJ165" s="137"/>
      <c r="DK165" s="137"/>
      <c r="DL165" s="137"/>
      <c r="DM165" s="137"/>
      <c r="DN165" s="137"/>
      <c r="DO165" s="137"/>
      <c r="DP165" s="137"/>
      <c r="DQ165" s="131"/>
      <c r="DR165" s="137"/>
      <c r="DS165" s="137"/>
      <c r="DT165" s="137"/>
      <c r="DU165" s="137"/>
      <c r="DV165" s="137"/>
      <c r="DW165" s="137"/>
      <c r="DX165" s="137"/>
      <c r="DY165" s="137"/>
      <c r="DZ165" s="131"/>
      <c r="EA165" s="137"/>
      <c r="EB165" s="137"/>
      <c r="EC165" s="137"/>
      <c r="ED165" s="137"/>
      <c r="EE165" s="137"/>
      <c r="EF165" s="137"/>
      <c r="EG165" s="137"/>
      <c r="EH165" s="137"/>
      <c r="EI165" s="131"/>
      <c r="EJ165" s="137"/>
      <c r="EK165" s="137"/>
      <c r="EL165" s="137"/>
      <c r="EM165" s="137"/>
      <c r="EN165" s="137"/>
      <c r="EO165" s="137"/>
      <c r="EP165" s="137"/>
      <c r="EQ165" s="137"/>
      <c r="ER165" s="131"/>
      <c r="ES165" s="137"/>
      <c r="ET165" s="137"/>
      <c r="EU165" s="137"/>
      <c r="EV165" s="137"/>
      <c r="EW165" s="137"/>
      <c r="EX165" s="137"/>
      <c r="EY165" s="137"/>
      <c r="EZ165" s="137"/>
      <c r="FA165" s="131"/>
      <c r="FB165" s="137"/>
      <c r="FC165" s="137"/>
      <c r="FD165" s="137"/>
      <c r="FE165" s="137"/>
      <c r="FF165" s="137"/>
      <c r="FG165" s="137"/>
      <c r="FH165" s="137"/>
      <c r="FI165" s="137"/>
      <c r="FJ165" s="131"/>
      <c r="FK165" s="137"/>
      <c r="FL165" s="137"/>
      <c r="FM165" s="137"/>
      <c r="FN165" s="137"/>
      <c r="FO165" s="137"/>
      <c r="FP165" s="137"/>
      <c r="FQ165" s="137"/>
      <c r="FR165" s="137"/>
      <c r="FS165" s="137"/>
      <c r="FT165" s="131"/>
      <c r="FU165" s="134"/>
      <c r="FV165" s="134"/>
      <c r="FW165" s="134"/>
      <c r="FX165" s="135"/>
      <c r="FY165" s="134"/>
      <c r="FZ165" s="137"/>
      <c r="GA165" s="137"/>
      <c r="GB165" s="134"/>
      <c r="GC165" s="134"/>
      <c r="GD165" s="134"/>
      <c r="GE165" s="134"/>
      <c r="GF165" s="134"/>
      <c r="GG165" s="131"/>
      <c r="GH165" s="134"/>
      <c r="GI165" s="134"/>
      <c r="GJ165" s="134"/>
      <c r="GK165" s="135"/>
      <c r="GL165" s="134"/>
      <c r="GM165" s="137"/>
      <c r="GN165" s="137"/>
      <c r="GO165" s="134"/>
      <c r="GP165" s="134"/>
      <c r="GQ165" s="134"/>
      <c r="GR165" s="134"/>
      <c r="GS165" s="134"/>
      <c r="GT165" s="131"/>
      <c r="GU165" s="134"/>
      <c r="GV165" s="134"/>
      <c r="GW165" s="134"/>
      <c r="GX165" s="135"/>
      <c r="GY165" s="134"/>
      <c r="GZ165" s="137"/>
      <c r="HA165" s="137"/>
      <c r="HB165" s="134"/>
      <c r="HC165" s="134"/>
      <c r="HD165" s="134"/>
      <c r="HE165" s="134"/>
    </row>
    <row r="166" spans="1:213" ht="123" customHeight="1" x14ac:dyDescent="0.2">
      <c r="A166" s="273">
        <v>27</v>
      </c>
      <c r="B166" s="276" t="s">
        <v>168</v>
      </c>
      <c r="C166" s="279" t="str">
        <f>VLOOKUP(B166,FORMULAS!$A$30:$B$52,2,0)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66" s="279" t="str">
        <f>VLOOKUP(B166,FORMULAS!$A$30:$C$46,3,0)</f>
        <v xml:space="preserve">Jefe Oficina Asesora de Planeación </v>
      </c>
      <c r="E166" s="276" t="s">
        <v>258</v>
      </c>
      <c r="F166" s="291" t="s">
        <v>440</v>
      </c>
      <c r="G166" s="291" t="s">
        <v>441</v>
      </c>
      <c r="H166" s="349" t="s">
        <v>747</v>
      </c>
      <c r="I166" s="276" t="s">
        <v>259</v>
      </c>
      <c r="J166" s="282">
        <v>300</v>
      </c>
      <c r="K166" s="258" t="str">
        <f>+IF(L166=FORMULAS!$N$2,FORMULAS!$O$2,IF('208-PLA-Ft-78 Mapa Gestión'!L166:L171=FORMULAS!$N$3,FORMULAS!$O$3,IF('208-PLA-Ft-78 Mapa Gestión'!L166:L171=FORMULAS!$N$4,FORMULAS!$O$4,IF('208-PLA-Ft-78 Mapa Gestión'!L166:L171=FORMULAS!$N$5,FORMULAS!$O$5,IF('208-PLA-Ft-78 Mapa Gestión'!L166:L171=FORMULAS!$N$6,FORMULAS!$O$6)))))</f>
        <v>Media</v>
      </c>
      <c r="L166" s="261">
        <f>+IF(J166&lt;=FORMULAS!$M$2,FORMULAS!$N$2,IF('208-PLA-Ft-78 Mapa Gestión'!J166&lt;=FORMULAS!$M$3,FORMULAS!$N$3,IF('208-PLA-Ft-78 Mapa Gestión'!J166&lt;=FORMULAS!$M$4,FORMULAS!$N$4,IF('208-PLA-Ft-78 Mapa Gestión'!J166&lt;=FORMULAS!$M$5,FORMULAS!$N$5,FORMULAS!$N$6))))</f>
        <v>0.6</v>
      </c>
      <c r="M166" s="264" t="s">
        <v>260</v>
      </c>
      <c r="N166" s="258" t="str">
        <f>+IF(M166=FORMULAS!$H$2,FORMULAS!$I$2,IF('208-PLA-Ft-78 Mapa Gestión'!M166:M171=FORMULAS!$H$3,FORMULAS!$I$3,IF('208-PLA-Ft-78 Mapa Gestión'!M166:M171=FORMULAS!$H$4,FORMULAS!$I$4,IF('208-PLA-Ft-78 Mapa Gestión'!M166:M171=FORMULAS!$H$5,FORMULAS!$I$5,IF('208-PLA-Ft-78 Mapa Gestión'!M166:M171=FORMULAS!$H$6,FORMULAS!$I$6,IF('208-PLA-Ft-78 Mapa Gestión'!M166:M171=FORMULAS!$H$7,FORMULAS!$I$7,IF('208-PLA-Ft-78 Mapa Gestión'!M166:M171=FORMULAS!$H$8,FORMULAS!$I$8,IF('208-PLA-Ft-78 Mapa Gestión'!M166:M171=FORMULAS!$H$9,FORMULAS!$I$9,IF('208-PLA-Ft-78 Mapa Gestión'!M166:M171=FORMULAS!$H$10,FORMULAS!$I$10,IF('208-PLA-Ft-78 Mapa Gestión'!M166:M171=FORMULAS!$H$11,FORMULAS!$I$11))))))))))</f>
        <v>Menor</v>
      </c>
      <c r="O166" s="267">
        <f>VLOOKUP(N166,FORMULAS!$I$1:$J$6,2,0)</f>
        <v>0.4</v>
      </c>
      <c r="P166" s="267" t="str">
        <f t="shared" ref="P166" si="137">CONCATENATE(N166,K166)</f>
        <v>MenorMedia</v>
      </c>
      <c r="Q166" s="270" t="str">
        <f>VLOOKUP(P166,FORMULAS!$K$17:$L$42,2,0)</f>
        <v>Moderado</v>
      </c>
      <c r="R166" s="173">
        <v>1</v>
      </c>
      <c r="S166" s="174" t="s">
        <v>516</v>
      </c>
      <c r="T166" s="203" t="str">
        <f>VLOOKUP(U166,FORMULAS!$A$15:$B$18,2,0)</f>
        <v>Probabilidad</v>
      </c>
      <c r="U166" s="54" t="s">
        <v>14</v>
      </c>
      <c r="V166" s="55">
        <f>+IF(U166='Tabla Valoración controles'!$D$4,'Tabla Valoración controles'!$F$4,IF('208-PLA-Ft-78 Mapa Gestión'!U166='Tabla Valoración controles'!$D$5,'Tabla Valoración controles'!$F$5,IF(U166=FORMULAS!$A$10,0,'Tabla Valoración controles'!$F$6)))</f>
        <v>0.15</v>
      </c>
      <c r="W166" s="54" t="s">
        <v>8</v>
      </c>
      <c r="X166" s="56">
        <f>+IF(W166='Tabla Valoración controles'!$D$7,'Tabla Valoración controles'!$F$7,IF(U166=FORMULAS!$A$10,0,'Tabla Valoración controles'!$F$8))</f>
        <v>0.15</v>
      </c>
      <c r="Y166" s="54" t="s">
        <v>19</v>
      </c>
      <c r="Z166" s="55">
        <f>+IF(Y166='Tabla Valoración controles'!$D$9,'Tabla Valoración controles'!$F$9,IF(U166=FORMULAS!$A$10,0,'Tabla Valoración controles'!$F$10))</f>
        <v>0</v>
      </c>
      <c r="AA166" s="54" t="s">
        <v>21</v>
      </c>
      <c r="AB166" s="55">
        <f>+IF(AA166='Tabla Valoración controles'!$D$9,'Tabla Valoración controles'!$F$9,IF(W166=FORMULAS!$A$10,0,'Tabla Valoración controles'!$F$10))</f>
        <v>0</v>
      </c>
      <c r="AC166" s="54" t="s">
        <v>100</v>
      </c>
      <c r="AD166" s="55">
        <f>+IF(AC166='Tabla Valoración controles'!$D$13,'Tabla Valoración controles'!$F$13,'Tabla Valoración controles'!$F$14)</f>
        <v>0</v>
      </c>
      <c r="AE166" s="99">
        <f t="shared" si="111"/>
        <v>0.3</v>
      </c>
      <c r="AF166" s="99">
        <f>+IF(T166=FORMULAS!$A$8,'208-PLA-Ft-78 Mapa Gestión'!AE166*'208-PLA-Ft-78 Mapa Gestión'!L166:L171,'208-PLA-Ft-78 Mapa Gestión'!AE166*'208-PLA-Ft-78 Mapa Gestión'!O166:O171)</f>
        <v>0.18</v>
      </c>
      <c r="AG166" s="99">
        <f>+IF(T166=FORMULAS!$A$8,'208-PLA-Ft-78 Mapa Gestión'!L166:L171-'208-PLA-Ft-78 Mapa Gestión'!AF166,0)</f>
        <v>0.42</v>
      </c>
      <c r="AH166" s="54" t="s">
        <v>349</v>
      </c>
      <c r="AI166" s="50">
        <f>+IF(AH166=CONTROLES!$C$50,CONTROLES!$D$50,CONTROLES!$D$51)</f>
        <v>15</v>
      </c>
      <c r="AJ166" s="182" t="s">
        <v>355</v>
      </c>
      <c r="AK166" s="182">
        <f>+IF(AJ166=CONTROLES!$C$52,CONTROLES!$D$52,CONTROLES!$D$53)</f>
        <v>15</v>
      </c>
      <c r="AL166" s="182" t="s">
        <v>358</v>
      </c>
      <c r="AM166" s="182">
        <f>+IF(AL166=CONTROLES!$C$54,CONTROLES!$D$54,CONTROLES!$D$55)</f>
        <v>15</v>
      </c>
      <c r="AN166" s="183" t="str">
        <f t="shared" si="114"/>
        <v>Detectivo</v>
      </c>
      <c r="AO166" s="183" t="str">
        <f>+IF(AN166=CONTROLES!$F$54,CONTROLES!$G$54,CONTROLES!$G$55)</f>
        <v>Detectar</v>
      </c>
      <c r="AP166" s="182">
        <f>+IF(AO166=CONTROLES!$C$56,CONTROLES!$D$56,IF(AO166=CONTROLES!$C$57,CONTROLES!$D$57,CONTROLES!$D$58))</f>
        <v>10</v>
      </c>
      <c r="AQ166" s="182" t="s">
        <v>365</v>
      </c>
      <c r="AR166" s="182">
        <f>+IF(AQ166=CONTROLES!$C$59,CONTROLES!$D$59,CONTROLES!$D$60)</f>
        <v>15</v>
      </c>
      <c r="AS166" s="182" t="s">
        <v>368</v>
      </c>
      <c r="AT166" s="182">
        <f>+IF(AS166=CONTROLES!$C$61,CONTROLES!$D$61,CONTROLES!$D$62)</f>
        <v>15</v>
      </c>
      <c r="AU166" s="182" t="s">
        <v>371</v>
      </c>
      <c r="AV166" s="50">
        <f>+IF(AU166=CONTROLES!$C$63,CONTROLES!$D$63,IF(AU166=CONTROLES!$C$64,CONTROLES!$D$64,CONTROLES!$D$65))</f>
        <v>10</v>
      </c>
      <c r="AW166" s="50">
        <f t="shared" si="113"/>
        <v>95</v>
      </c>
      <c r="AX166" s="50" t="str">
        <f t="shared" si="115"/>
        <v>Moderado</v>
      </c>
      <c r="AY166" s="253">
        <f>+AG171</f>
        <v>0.252</v>
      </c>
      <c r="AZ166" s="253" t="str">
        <f>+IF(AY166&lt;=FORMULAS!$N$2,FORMULAS!$O$2,IF(AY166&lt;=FORMULAS!$N$3,FORMULAS!$O$3,IF(AY166&lt;=FORMULAS!$N$4,FORMULAS!$O$4,IF(AY166&lt;=FORMULAS!$N$5,FORMULAS!$O$5,FORMULAS!O162))))</f>
        <v>Baja</v>
      </c>
      <c r="BA166" s="253" t="str">
        <f>+IF(T166=FORMULAS!$A$9,AG171,'208-PLA-Ft-78 Mapa Gestión'!N166:N171)</f>
        <v>Menor</v>
      </c>
      <c r="BB166" s="253">
        <f>+IF(T166=FORMULAS!B165,'208-PLA-Ft-78 Mapa Gestión'!AG171,'208-PLA-Ft-78 Mapa Gestión'!O166:O171)</f>
        <v>0.4</v>
      </c>
      <c r="BC166" s="255" t="str">
        <f t="shared" ref="BC166" si="138">CONCATENATE(BA166,AZ166)</f>
        <v>MenorBaja</v>
      </c>
      <c r="BD166" s="256" t="str">
        <f>VLOOKUP(BC166,FORMULAS!$K$17:$L$42,2,0)</f>
        <v>Moderado</v>
      </c>
      <c r="BE166" s="245" t="s">
        <v>163</v>
      </c>
      <c r="BF166" s="186" t="s">
        <v>582</v>
      </c>
      <c r="BG166" s="137" t="s">
        <v>583</v>
      </c>
      <c r="BH166" s="189" t="s">
        <v>324</v>
      </c>
      <c r="BI166" s="201">
        <v>44958</v>
      </c>
      <c r="BJ166" s="201">
        <v>45275</v>
      </c>
      <c r="BK166" s="186" t="s">
        <v>677</v>
      </c>
      <c r="BL166" s="186" t="s">
        <v>678</v>
      </c>
      <c r="BM166" s="190" t="s">
        <v>236</v>
      </c>
      <c r="BN166" s="244" t="s">
        <v>679</v>
      </c>
      <c r="BO166" s="131"/>
      <c r="BP166" s="146"/>
      <c r="BQ166" s="146"/>
      <c r="BR166" s="146"/>
      <c r="BS166" s="146"/>
      <c r="BT166" s="146"/>
      <c r="BU166" s="146"/>
      <c r="BV166" s="146"/>
      <c r="BW166" s="146"/>
      <c r="BX166" s="131"/>
      <c r="BY166" s="146"/>
      <c r="BZ166" s="146"/>
      <c r="CA166" s="146"/>
      <c r="CB166" s="146"/>
      <c r="CC166" s="146"/>
      <c r="CD166" s="146"/>
      <c r="CE166" s="146"/>
      <c r="CF166" s="146"/>
      <c r="CG166" s="131"/>
      <c r="CH166" s="146"/>
      <c r="CI166" s="146"/>
      <c r="CJ166" s="146"/>
      <c r="CK166" s="146"/>
      <c r="CL166" s="146"/>
      <c r="CM166" s="146"/>
      <c r="CN166" s="146"/>
      <c r="CO166" s="146"/>
      <c r="CP166" s="131"/>
      <c r="CQ166" s="146"/>
      <c r="CR166" s="146"/>
      <c r="CS166" s="146"/>
      <c r="CT166" s="146"/>
      <c r="CU166" s="146"/>
      <c r="CV166" s="146"/>
      <c r="CW166" s="146"/>
      <c r="CX166" s="146"/>
      <c r="CY166" s="131"/>
      <c r="CZ166" s="146"/>
      <c r="DA166" s="146"/>
      <c r="DB166" s="146"/>
      <c r="DC166" s="146"/>
      <c r="DD166" s="146"/>
      <c r="DE166" s="146"/>
      <c r="DF166" s="146"/>
      <c r="DG166" s="146"/>
      <c r="DH166" s="131"/>
      <c r="DI166" s="146"/>
      <c r="DJ166" s="146"/>
      <c r="DK166" s="146"/>
      <c r="DL166" s="146"/>
      <c r="DM166" s="146"/>
      <c r="DN166" s="146"/>
      <c r="DO166" s="146"/>
      <c r="DP166" s="146"/>
      <c r="DQ166" s="131"/>
      <c r="DR166" s="146"/>
      <c r="DS166" s="146"/>
      <c r="DT166" s="146"/>
      <c r="DU166" s="146"/>
      <c r="DV166" s="146"/>
      <c r="DW166" s="146"/>
      <c r="DX166" s="146"/>
      <c r="DY166" s="146"/>
      <c r="DZ166" s="131"/>
      <c r="EA166" s="146"/>
      <c r="EB166" s="146"/>
      <c r="EC166" s="146"/>
      <c r="ED166" s="146"/>
      <c r="EE166" s="146"/>
      <c r="EF166" s="146"/>
      <c r="EG166" s="146"/>
      <c r="EH166" s="146"/>
      <c r="EI166" s="131"/>
      <c r="EJ166" s="146"/>
      <c r="EK166" s="146"/>
      <c r="EL166" s="146"/>
      <c r="EM166" s="146"/>
      <c r="EN166" s="146"/>
      <c r="EO166" s="146"/>
      <c r="EP166" s="146"/>
      <c r="EQ166" s="146"/>
      <c r="ER166" s="131"/>
      <c r="ES166" s="146"/>
      <c r="ET166" s="146"/>
      <c r="EU166" s="146"/>
      <c r="EV166" s="146"/>
      <c r="EW166" s="146"/>
      <c r="EX166" s="146"/>
      <c r="EY166" s="146"/>
      <c r="EZ166" s="146"/>
      <c r="FA166" s="131"/>
      <c r="FB166" s="146"/>
      <c r="FC166" s="146"/>
      <c r="FD166" s="146"/>
      <c r="FE166" s="146"/>
      <c r="FF166" s="146"/>
      <c r="FG166" s="146"/>
      <c r="FH166" s="146"/>
      <c r="FI166" s="146"/>
      <c r="FJ166" s="131"/>
      <c r="FK166" s="146"/>
      <c r="FL166" s="146"/>
      <c r="FM166" s="146"/>
      <c r="FN166" s="146"/>
      <c r="FO166" s="146"/>
      <c r="FP166" s="146"/>
      <c r="FQ166" s="146"/>
      <c r="FR166" s="146"/>
      <c r="FS166" s="146"/>
      <c r="FT166" s="131"/>
      <c r="FU166" s="134"/>
      <c r="FV166" s="134"/>
      <c r="FW166" s="134"/>
      <c r="FX166" s="135"/>
      <c r="FY166" s="134"/>
      <c r="FZ166" s="146"/>
      <c r="GA166" s="146"/>
      <c r="GB166" s="134"/>
      <c r="GC166" s="134"/>
      <c r="GD166" s="134"/>
      <c r="GE166" s="134"/>
      <c r="GF166" s="134"/>
      <c r="GG166" s="131"/>
      <c r="GH166" s="134"/>
      <c r="GI166" s="134"/>
      <c r="GJ166" s="134"/>
      <c r="GK166" s="135"/>
      <c r="GL166" s="134"/>
      <c r="GM166" s="146"/>
      <c r="GN166" s="146"/>
      <c r="GO166" s="134"/>
      <c r="GP166" s="134"/>
      <c r="GQ166" s="134"/>
      <c r="GR166" s="134"/>
      <c r="GS166" s="134"/>
      <c r="GT166" s="131"/>
      <c r="GU166" s="134"/>
      <c r="GV166" s="134"/>
      <c r="GW166" s="134"/>
      <c r="GX166" s="135"/>
      <c r="GY166" s="134"/>
      <c r="GZ166" s="146"/>
      <c r="HA166" s="146"/>
      <c r="HB166" s="134"/>
      <c r="HC166" s="134"/>
      <c r="HD166" s="134"/>
      <c r="HE166" s="134"/>
    </row>
    <row r="167" spans="1:213" ht="125.25" customHeight="1" x14ac:dyDescent="0.2">
      <c r="A167" s="274"/>
      <c r="B167" s="277"/>
      <c r="C167" s="280"/>
      <c r="D167" s="280"/>
      <c r="E167" s="277"/>
      <c r="F167" s="291"/>
      <c r="G167" s="291"/>
      <c r="H167" s="349"/>
      <c r="I167" s="277"/>
      <c r="J167" s="282"/>
      <c r="K167" s="259"/>
      <c r="L167" s="262"/>
      <c r="M167" s="265"/>
      <c r="N167" s="259"/>
      <c r="O167" s="268"/>
      <c r="P167" s="268"/>
      <c r="Q167" s="271"/>
      <c r="R167" s="173">
        <v>2</v>
      </c>
      <c r="S167" s="177" t="s">
        <v>517</v>
      </c>
      <c r="T167" s="203" t="str">
        <f>VLOOKUP(U167,FORMULAS!$A$15:$B$18,2,0)</f>
        <v>Probabilidad</v>
      </c>
      <c r="U167" s="54" t="s">
        <v>13</v>
      </c>
      <c r="V167" s="55">
        <f>+IF(U167='Tabla Valoración controles'!$D$4,'Tabla Valoración controles'!$F$4,IF('208-PLA-Ft-78 Mapa Gestión'!U167='Tabla Valoración controles'!$D$5,'Tabla Valoración controles'!$F$5,IF(U167=FORMULAS!$A$10,0,'Tabla Valoración controles'!$F$6)))</f>
        <v>0.25</v>
      </c>
      <c r="W167" s="54" t="s">
        <v>8</v>
      </c>
      <c r="X167" s="56">
        <f>+IF(W167='Tabla Valoración controles'!$D$7,'Tabla Valoración controles'!$F$7,IF(U167=FORMULAS!$A$10,0,'Tabla Valoración controles'!$F$8))</f>
        <v>0.15</v>
      </c>
      <c r="Y167" s="54" t="s">
        <v>18</v>
      </c>
      <c r="Z167" s="55">
        <f>+IF(Y167='Tabla Valoración controles'!$D$9,'Tabla Valoración controles'!$F$9,IF(U167=FORMULAS!$A$10,0,'Tabla Valoración controles'!$F$10))</f>
        <v>0</v>
      </c>
      <c r="AA167" s="54" t="s">
        <v>21</v>
      </c>
      <c r="AB167" s="55">
        <f>+IF(AA167='Tabla Valoración controles'!$D$9,'Tabla Valoración controles'!$F$9,IF(W167=FORMULAS!$A$10,0,'Tabla Valoración controles'!$F$10))</f>
        <v>0</v>
      </c>
      <c r="AC167" s="54" t="s">
        <v>100</v>
      </c>
      <c r="AD167" s="55">
        <f>+IF(AC167='Tabla Valoración controles'!$D$13,'Tabla Valoración controles'!$F$13,'Tabla Valoración controles'!$F$14)</f>
        <v>0</v>
      </c>
      <c r="AE167" s="99">
        <f t="shared" si="111"/>
        <v>0.4</v>
      </c>
      <c r="AF167" s="99">
        <f t="shared" ref="AF167" si="139">+AE167*AG166</f>
        <v>0.16800000000000001</v>
      </c>
      <c r="AG167" s="99">
        <f t="shared" ref="AG167" si="140">+AG166-AF167</f>
        <v>0.252</v>
      </c>
      <c r="AH167" s="54" t="s">
        <v>349</v>
      </c>
      <c r="AI167" s="50">
        <f>+IF(AH167=CONTROLES!$C$50,CONTROLES!$D$50,CONTROLES!$D$51)</f>
        <v>15</v>
      </c>
      <c r="AJ167" s="182" t="s">
        <v>355</v>
      </c>
      <c r="AK167" s="182">
        <f>+IF(AJ167=CONTROLES!$C$52,CONTROLES!$D$52,CONTROLES!$D$53)</f>
        <v>15</v>
      </c>
      <c r="AL167" s="182" t="s">
        <v>358</v>
      </c>
      <c r="AM167" s="182">
        <f>+IF(AL167=CONTROLES!$C$54,CONTROLES!$D$54,CONTROLES!$D$55)</f>
        <v>15</v>
      </c>
      <c r="AN167" s="183" t="str">
        <f t="shared" si="114"/>
        <v>Preventivo</v>
      </c>
      <c r="AO167" s="183" t="str">
        <f>+IF(AN167=CONTROLES!$F$54,CONTROLES!$G$54,CONTROLES!$G$55)</f>
        <v>Prevenir</v>
      </c>
      <c r="AP167" s="182">
        <f>+IF(AO167=CONTROLES!$C$56,CONTROLES!$D$56,IF(AO167=CONTROLES!$C$57,CONTROLES!$D$57,CONTROLES!$D$58))</f>
        <v>15</v>
      </c>
      <c r="AQ167" s="182" t="s">
        <v>365</v>
      </c>
      <c r="AR167" s="182">
        <f>+IF(AQ167=CONTROLES!$C$59,CONTROLES!$D$59,CONTROLES!$D$60)</f>
        <v>15</v>
      </c>
      <c r="AS167" s="182" t="s">
        <v>368</v>
      </c>
      <c r="AT167" s="182">
        <f>+IF(AS167=CONTROLES!$C$61,CONTROLES!$D$61,CONTROLES!$D$62)</f>
        <v>15</v>
      </c>
      <c r="AU167" s="182" t="s">
        <v>371</v>
      </c>
      <c r="AV167" s="50">
        <f>+IF(AU167=CONTROLES!$C$63,CONTROLES!$D$63,IF(AU167=CONTROLES!$C$64,CONTROLES!$D$64,CONTROLES!$D$65))</f>
        <v>10</v>
      </c>
      <c r="AW167" s="50">
        <f t="shared" si="113"/>
        <v>100</v>
      </c>
      <c r="AX167" s="50" t="str">
        <f t="shared" si="115"/>
        <v>Fuerte</v>
      </c>
      <c r="AY167" s="254"/>
      <c r="AZ167" s="254"/>
      <c r="BA167" s="254"/>
      <c r="BB167" s="254"/>
      <c r="BC167" s="255"/>
      <c r="BD167" s="257"/>
      <c r="BE167" s="246"/>
      <c r="BF167" s="186" t="s">
        <v>584</v>
      </c>
      <c r="BG167" s="137" t="s">
        <v>583</v>
      </c>
      <c r="BH167" s="189" t="s">
        <v>324</v>
      </c>
      <c r="BI167" s="201">
        <v>44958</v>
      </c>
      <c r="BJ167" s="201">
        <v>45291</v>
      </c>
      <c r="BK167" s="186" t="s">
        <v>680</v>
      </c>
      <c r="BL167" s="186" t="s">
        <v>681</v>
      </c>
      <c r="BM167" s="190" t="s">
        <v>236</v>
      </c>
      <c r="BN167" s="244"/>
      <c r="BO167" s="131"/>
      <c r="BP167" s="132"/>
      <c r="BQ167" s="132"/>
      <c r="BR167" s="132"/>
      <c r="BS167" s="132"/>
      <c r="BT167" s="132"/>
      <c r="BU167" s="132"/>
      <c r="BV167" s="132"/>
      <c r="BW167" s="132"/>
      <c r="BX167" s="131"/>
      <c r="BY167" s="132"/>
      <c r="BZ167" s="132"/>
      <c r="CA167" s="132"/>
      <c r="CB167" s="132"/>
      <c r="CC167" s="132"/>
      <c r="CD167" s="132"/>
      <c r="CE167" s="132"/>
      <c r="CF167" s="132"/>
      <c r="CG167" s="131"/>
      <c r="CH167" s="132"/>
      <c r="CI167" s="132"/>
      <c r="CJ167" s="132"/>
      <c r="CK167" s="132"/>
      <c r="CL167" s="132"/>
      <c r="CM167" s="132"/>
      <c r="CN167" s="132"/>
      <c r="CO167" s="132"/>
      <c r="CP167" s="131"/>
      <c r="CQ167" s="132"/>
      <c r="CR167" s="132"/>
      <c r="CS167" s="132"/>
      <c r="CT167" s="132"/>
      <c r="CU167" s="132"/>
      <c r="CV167" s="132"/>
      <c r="CW167" s="132"/>
      <c r="CX167" s="132"/>
      <c r="CY167" s="131"/>
      <c r="CZ167" s="132"/>
      <c r="DA167" s="132"/>
      <c r="DB167" s="132"/>
      <c r="DC167" s="132"/>
      <c r="DD167" s="132"/>
      <c r="DE167" s="132"/>
      <c r="DF167" s="132"/>
      <c r="DG167" s="132"/>
      <c r="DH167" s="131"/>
      <c r="DI167" s="132"/>
      <c r="DJ167" s="132"/>
      <c r="DK167" s="132"/>
      <c r="DL167" s="132"/>
      <c r="DM167" s="132"/>
      <c r="DN167" s="132"/>
      <c r="DO167" s="132"/>
      <c r="DP167" s="132"/>
      <c r="DQ167" s="131"/>
      <c r="DR167" s="132"/>
      <c r="DS167" s="132"/>
      <c r="DT167" s="132"/>
      <c r="DU167" s="132"/>
      <c r="DV167" s="132"/>
      <c r="DW167" s="132"/>
      <c r="DX167" s="132"/>
      <c r="DY167" s="132"/>
      <c r="DZ167" s="131"/>
      <c r="EA167" s="132"/>
      <c r="EB167" s="132"/>
      <c r="EC167" s="132"/>
      <c r="ED167" s="132"/>
      <c r="EE167" s="132"/>
      <c r="EF167" s="132"/>
      <c r="EG167" s="132"/>
      <c r="EH167" s="132"/>
      <c r="EI167" s="131"/>
      <c r="EJ167" s="132"/>
      <c r="EK167" s="132"/>
      <c r="EL167" s="132"/>
      <c r="EM167" s="132"/>
      <c r="EN167" s="132"/>
      <c r="EO167" s="132"/>
      <c r="EP167" s="132"/>
      <c r="EQ167" s="132"/>
      <c r="ER167" s="131"/>
      <c r="ES167" s="132"/>
      <c r="ET167" s="132"/>
      <c r="EU167" s="132"/>
      <c r="EV167" s="132"/>
      <c r="EW167" s="132"/>
      <c r="EX167" s="132"/>
      <c r="EY167" s="132"/>
      <c r="EZ167" s="132"/>
      <c r="FA167" s="131"/>
      <c r="FB167" s="132"/>
      <c r="FC167" s="132"/>
      <c r="FD167" s="132"/>
      <c r="FE167" s="132"/>
      <c r="FF167" s="132"/>
      <c r="FG167" s="132"/>
      <c r="FH167" s="132"/>
      <c r="FI167" s="132"/>
      <c r="FJ167" s="131"/>
      <c r="FK167" s="132"/>
      <c r="FL167" s="132"/>
      <c r="FM167" s="132"/>
      <c r="FN167" s="132"/>
      <c r="FO167" s="132"/>
      <c r="FP167" s="132"/>
      <c r="FQ167" s="132"/>
      <c r="FR167" s="132"/>
      <c r="FS167" s="132"/>
      <c r="FT167" s="131"/>
      <c r="FU167" s="134"/>
      <c r="FV167" s="134"/>
      <c r="FW167" s="134"/>
      <c r="FX167" s="135"/>
      <c r="FY167" s="134"/>
      <c r="FZ167" s="132"/>
      <c r="GA167" s="132"/>
      <c r="GB167" s="134"/>
      <c r="GC167" s="134"/>
      <c r="GD167" s="134"/>
      <c r="GE167" s="134"/>
      <c r="GF167" s="134"/>
      <c r="GG167" s="131"/>
      <c r="GH167" s="134"/>
      <c r="GI167" s="134"/>
      <c r="GJ167" s="134"/>
      <c r="GK167" s="135"/>
      <c r="GL167" s="134"/>
      <c r="GM167" s="132"/>
      <c r="GN167" s="132"/>
      <c r="GO167" s="134"/>
      <c r="GP167" s="134"/>
      <c r="GQ167" s="134"/>
      <c r="GR167" s="134"/>
      <c r="GS167" s="134"/>
      <c r="GT167" s="131"/>
      <c r="GU167" s="134"/>
      <c r="GV167" s="134"/>
      <c r="GW167" s="134"/>
      <c r="GX167" s="135"/>
      <c r="GY167" s="134"/>
      <c r="GZ167" s="132"/>
      <c r="HA167" s="132"/>
      <c r="HB167" s="134"/>
      <c r="HC167" s="134"/>
      <c r="HD167" s="134"/>
      <c r="HE167" s="134"/>
    </row>
    <row r="168" spans="1:213" ht="57" x14ac:dyDescent="0.2">
      <c r="A168" s="274"/>
      <c r="B168" s="277"/>
      <c r="C168" s="280"/>
      <c r="D168" s="280"/>
      <c r="E168" s="277"/>
      <c r="F168" s="291"/>
      <c r="G168" s="291"/>
      <c r="H168" s="349"/>
      <c r="I168" s="277"/>
      <c r="J168" s="282"/>
      <c r="K168" s="259"/>
      <c r="L168" s="262"/>
      <c r="M168" s="265"/>
      <c r="N168" s="259"/>
      <c r="O168" s="268"/>
      <c r="P168" s="268"/>
      <c r="Q168" s="271"/>
      <c r="R168" s="173"/>
      <c r="S168" s="174"/>
      <c r="T168" s="203">
        <f>VLOOKUP(U168,FORMULAS!$A$15:$B$18,2,0)</f>
        <v>0</v>
      </c>
      <c r="U168" s="54" t="s">
        <v>157</v>
      </c>
      <c r="V168" s="55">
        <f>+IF(U168='Tabla Valoración controles'!$D$4,'Tabla Valoración controles'!$F$4,IF('208-PLA-Ft-78 Mapa Gestión'!U168='Tabla Valoración controles'!$D$5,'Tabla Valoración controles'!$F$5,IF(U168=FORMULAS!$A$10,0,'Tabla Valoración controles'!$F$6)))</f>
        <v>0</v>
      </c>
      <c r="W168" s="54"/>
      <c r="X168" s="56">
        <f>+IF(W168='Tabla Valoración controles'!$D$7,'Tabla Valoración controles'!$F$7,IF(U168=FORMULAS!$A$10,0,'Tabla Valoración controles'!$F$8))</f>
        <v>0</v>
      </c>
      <c r="Y168" s="54"/>
      <c r="Z168" s="55">
        <f>+IF(Y168='Tabla Valoración controles'!$D$9,'Tabla Valoración controles'!$F$9,IF(U168=FORMULAS!$A$10,0,'Tabla Valoración controles'!$F$10))</f>
        <v>0</v>
      </c>
      <c r="AA168" s="54"/>
      <c r="AB168" s="55">
        <f>+IF(AA168='Tabla Valoración controles'!$D$9,'Tabla Valoración controles'!$F$9,IF(W168=FORMULAS!$A$10,0,'Tabla Valoración controles'!$F$10))</f>
        <v>0</v>
      </c>
      <c r="AC168" s="54"/>
      <c r="AD168" s="55">
        <f>+IF(AC168='Tabla Valoración controles'!$D$13,'Tabla Valoración controles'!$F$13,'Tabla Valoración controles'!$F$14)</f>
        <v>0</v>
      </c>
      <c r="AE168" s="99">
        <f t="shared" si="111"/>
        <v>0</v>
      </c>
      <c r="AF168" s="99">
        <f t="shared" ref="AF168:AF171" si="141">+AF167*AE168</f>
        <v>0</v>
      </c>
      <c r="AG168" s="99">
        <f t="shared" si="131"/>
        <v>0.252</v>
      </c>
      <c r="AH168" s="54"/>
      <c r="AI168" s="50">
        <f>+IF(AH168=CONTROLES!$C$50,CONTROLES!$D$50,CONTROLES!$D$51)</f>
        <v>0</v>
      </c>
      <c r="AJ168" s="182"/>
      <c r="AK168" s="182">
        <f>+IF(AJ168=CONTROLES!$C$52,CONTROLES!$D$52,CONTROLES!$D$53)</f>
        <v>0</v>
      </c>
      <c r="AL168" s="182"/>
      <c r="AM168" s="182">
        <f>+IF(AL168=CONTROLES!$C$54,CONTROLES!$D$54,CONTROLES!$D$55)</f>
        <v>0</v>
      </c>
      <c r="AN168" s="183" t="str">
        <f t="shared" si="114"/>
        <v>Tipo Control</v>
      </c>
      <c r="AO168" s="183" t="str">
        <f>+IF(AN168=CONTROLES!$F$54,CONTROLES!$G$54,CONTROLES!$G$55)</f>
        <v>Detectar</v>
      </c>
      <c r="AP168" s="182">
        <f>+IF(AO168=CONTROLES!$C$56,CONTROLES!$D$56,IF(AO168=CONTROLES!$C$57,CONTROLES!$D$57,CONTROLES!$D$58))</f>
        <v>10</v>
      </c>
      <c r="AQ168" s="182"/>
      <c r="AR168" s="182">
        <f>+IF(AQ168=CONTROLES!$C$59,CONTROLES!$D$59,CONTROLES!$D$60)</f>
        <v>0</v>
      </c>
      <c r="AS168" s="182"/>
      <c r="AT168" s="182">
        <f>+IF(AS168=CONTROLES!$C$61,CONTROLES!$D$61,CONTROLES!$D$62)</f>
        <v>0</v>
      </c>
      <c r="AU168" s="182"/>
      <c r="AV168" s="50">
        <f>+IF(AU168=CONTROLES!$C$63,CONTROLES!$D$63,IF(AU168=CONTROLES!$C$64,CONTROLES!$D$64,CONTROLES!$D$65))</f>
        <v>0</v>
      </c>
      <c r="AW168" s="50">
        <f t="shared" si="113"/>
        <v>10</v>
      </c>
      <c r="AX168" s="50" t="str">
        <f t="shared" si="115"/>
        <v>Débil</v>
      </c>
      <c r="AY168" s="254"/>
      <c r="AZ168" s="254"/>
      <c r="BA168" s="254"/>
      <c r="BB168" s="254"/>
      <c r="BC168" s="255"/>
      <c r="BD168" s="257"/>
      <c r="BE168" s="246"/>
      <c r="BF168" s="134"/>
      <c r="BG168" s="134"/>
      <c r="BH168" s="189"/>
      <c r="BI168" s="134"/>
      <c r="BJ168" s="134"/>
      <c r="BK168" s="134"/>
      <c r="BL168" s="134"/>
      <c r="BM168" s="190" t="s">
        <v>234</v>
      </c>
      <c r="BN168" s="244"/>
      <c r="BO168" s="131"/>
      <c r="BP168" s="137"/>
      <c r="BQ168" s="137"/>
      <c r="BR168" s="137"/>
      <c r="BS168" s="137"/>
      <c r="BT168" s="137"/>
      <c r="BU168" s="137"/>
      <c r="BV168" s="137"/>
      <c r="BW168" s="137"/>
      <c r="BX168" s="131"/>
      <c r="BY168" s="137"/>
      <c r="BZ168" s="137"/>
      <c r="CA168" s="137"/>
      <c r="CB168" s="137"/>
      <c r="CC168" s="137"/>
      <c r="CD168" s="137"/>
      <c r="CE168" s="137"/>
      <c r="CF168" s="137"/>
      <c r="CG168" s="131"/>
      <c r="CH168" s="137"/>
      <c r="CI168" s="137"/>
      <c r="CJ168" s="137"/>
      <c r="CK168" s="137"/>
      <c r="CL168" s="137"/>
      <c r="CM168" s="137"/>
      <c r="CN168" s="137"/>
      <c r="CO168" s="137"/>
      <c r="CP168" s="131"/>
      <c r="CQ168" s="137"/>
      <c r="CR168" s="137"/>
      <c r="CS168" s="137"/>
      <c r="CT168" s="137"/>
      <c r="CU168" s="137"/>
      <c r="CV168" s="137"/>
      <c r="CW168" s="137"/>
      <c r="CX168" s="137"/>
      <c r="CY168" s="131"/>
      <c r="CZ168" s="137"/>
      <c r="DA168" s="137"/>
      <c r="DB168" s="137"/>
      <c r="DC168" s="137"/>
      <c r="DD168" s="137"/>
      <c r="DE168" s="137"/>
      <c r="DF168" s="137"/>
      <c r="DG168" s="137"/>
      <c r="DH168" s="131"/>
      <c r="DI168" s="137"/>
      <c r="DJ168" s="137"/>
      <c r="DK168" s="137"/>
      <c r="DL168" s="137"/>
      <c r="DM168" s="137"/>
      <c r="DN168" s="137"/>
      <c r="DO168" s="137"/>
      <c r="DP168" s="137"/>
      <c r="DQ168" s="131"/>
      <c r="DR168" s="137"/>
      <c r="DS168" s="137"/>
      <c r="DT168" s="137"/>
      <c r="DU168" s="137"/>
      <c r="DV168" s="137"/>
      <c r="DW168" s="137"/>
      <c r="DX168" s="137"/>
      <c r="DY168" s="137"/>
      <c r="DZ168" s="131"/>
      <c r="EA168" s="137"/>
      <c r="EB168" s="137"/>
      <c r="EC168" s="137"/>
      <c r="ED168" s="137"/>
      <c r="EE168" s="137"/>
      <c r="EF168" s="137"/>
      <c r="EG168" s="137"/>
      <c r="EH168" s="137"/>
      <c r="EI168" s="131"/>
      <c r="EJ168" s="137"/>
      <c r="EK168" s="137"/>
      <c r="EL168" s="137"/>
      <c r="EM168" s="137"/>
      <c r="EN168" s="137"/>
      <c r="EO168" s="137"/>
      <c r="EP168" s="137"/>
      <c r="EQ168" s="137"/>
      <c r="ER168" s="131"/>
      <c r="ES168" s="137"/>
      <c r="ET168" s="137"/>
      <c r="EU168" s="137"/>
      <c r="EV168" s="137"/>
      <c r="EW168" s="137"/>
      <c r="EX168" s="137"/>
      <c r="EY168" s="137"/>
      <c r="EZ168" s="137"/>
      <c r="FA168" s="131"/>
      <c r="FB168" s="137"/>
      <c r="FC168" s="137"/>
      <c r="FD168" s="137"/>
      <c r="FE168" s="137"/>
      <c r="FF168" s="137"/>
      <c r="FG168" s="137"/>
      <c r="FH168" s="137"/>
      <c r="FI168" s="137"/>
      <c r="FJ168" s="131"/>
      <c r="FK168" s="137"/>
      <c r="FL168" s="137"/>
      <c r="FM168" s="137"/>
      <c r="FN168" s="137"/>
      <c r="FO168" s="137"/>
      <c r="FP168" s="137"/>
      <c r="FQ168" s="137"/>
      <c r="FR168" s="137"/>
      <c r="FS168" s="137"/>
      <c r="FT168" s="131"/>
      <c r="FU168" s="134"/>
      <c r="FV168" s="134"/>
      <c r="FW168" s="134"/>
      <c r="FX168" s="135"/>
      <c r="FY168" s="134"/>
      <c r="FZ168" s="137"/>
      <c r="GA168" s="137"/>
      <c r="GB168" s="134"/>
      <c r="GC168" s="134"/>
      <c r="GD168" s="134"/>
      <c r="GE168" s="134"/>
      <c r="GF168" s="134"/>
      <c r="GG168" s="131"/>
      <c r="GH168" s="134"/>
      <c r="GI168" s="134"/>
      <c r="GJ168" s="134"/>
      <c r="GK168" s="135"/>
      <c r="GL168" s="134"/>
      <c r="GM168" s="137"/>
      <c r="GN168" s="137"/>
      <c r="GO168" s="134"/>
      <c r="GP168" s="134"/>
      <c r="GQ168" s="134"/>
      <c r="GR168" s="134"/>
      <c r="GS168" s="134"/>
      <c r="GT168" s="131"/>
      <c r="GU168" s="134"/>
      <c r="GV168" s="134"/>
      <c r="GW168" s="134"/>
      <c r="GX168" s="135"/>
      <c r="GY168" s="134"/>
      <c r="GZ168" s="137"/>
      <c r="HA168" s="137"/>
      <c r="HB168" s="134"/>
      <c r="HC168" s="134"/>
      <c r="HD168" s="134"/>
      <c r="HE168" s="134"/>
    </row>
    <row r="169" spans="1:213" ht="57" x14ac:dyDescent="0.2">
      <c r="A169" s="274"/>
      <c r="B169" s="277"/>
      <c r="C169" s="280"/>
      <c r="D169" s="280"/>
      <c r="E169" s="277"/>
      <c r="F169" s="291"/>
      <c r="G169" s="291"/>
      <c r="H169" s="349"/>
      <c r="I169" s="277"/>
      <c r="J169" s="282"/>
      <c r="K169" s="259"/>
      <c r="L169" s="262"/>
      <c r="M169" s="265"/>
      <c r="N169" s="259"/>
      <c r="O169" s="268"/>
      <c r="P169" s="268"/>
      <c r="Q169" s="271"/>
      <c r="R169" s="173"/>
      <c r="S169" s="174"/>
      <c r="T169" s="203">
        <f>VLOOKUP(U169,FORMULAS!$A$15:$B$18,2,0)</f>
        <v>0</v>
      </c>
      <c r="U169" s="54" t="s">
        <v>157</v>
      </c>
      <c r="V169" s="55">
        <f>+IF(U169='Tabla Valoración controles'!$D$4,'Tabla Valoración controles'!$F$4,IF('208-PLA-Ft-78 Mapa Gestión'!U169='Tabla Valoración controles'!$D$5,'Tabla Valoración controles'!$F$5,IF(U169=FORMULAS!$A$10,0,'Tabla Valoración controles'!$F$6)))</f>
        <v>0</v>
      </c>
      <c r="W169" s="54"/>
      <c r="X169" s="56">
        <f>+IF(W169='Tabla Valoración controles'!$D$7,'Tabla Valoración controles'!$F$7,IF(U169=FORMULAS!$A$10,0,'Tabla Valoración controles'!$F$8))</f>
        <v>0</v>
      </c>
      <c r="Y169" s="54"/>
      <c r="Z169" s="55">
        <f>+IF(Y169='Tabla Valoración controles'!$D$9,'Tabla Valoración controles'!$F$9,IF(U169=FORMULAS!$A$10,0,'Tabla Valoración controles'!$F$10))</f>
        <v>0</v>
      </c>
      <c r="AA169" s="54"/>
      <c r="AB169" s="55">
        <f>+IF(AA169='Tabla Valoración controles'!$D$9,'Tabla Valoración controles'!$F$9,IF(W169=FORMULAS!$A$10,0,'Tabla Valoración controles'!$F$10))</f>
        <v>0</v>
      </c>
      <c r="AC169" s="54"/>
      <c r="AD169" s="55">
        <f>+IF(AC169='Tabla Valoración controles'!$D$13,'Tabla Valoración controles'!$F$13,'Tabla Valoración controles'!$F$14)</f>
        <v>0</v>
      </c>
      <c r="AE169" s="99">
        <f t="shared" si="111"/>
        <v>0</v>
      </c>
      <c r="AF169" s="99">
        <f t="shared" si="141"/>
        <v>0</v>
      </c>
      <c r="AG169" s="99">
        <f t="shared" si="131"/>
        <v>0.252</v>
      </c>
      <c r="AH169" s="54"/>
      <c r="AI169" s="50">
        <f>+IF(AH169=CONTROLES!$C$50,CONTROLES!$D$50,CONTROLES!$D$51)</f>
        <v>0</v>
      </c>
      <c r="AJ169" s="182"/>
      <c r="AK169" s="182">
        <f>+IF(AJ169=CONTROLES!$C$52,CONTROLES!$D$52,CONTROLES!$D$53)</f>
        <v>0</v>
      </c>
      <c r="AL169" s="182"/>
      <c r="AM169" s="182">
        <f>+IF(AL169=CONTROLES!$C$54,CONTROLES!$D$54,CONTROLES!$D$55)</f>
        <v>0</v>
      </c>
      <c r="AN169" s="183" t="str">
        <f t="shared" si="114"/>
        <v>Tipo Control</v>
      </c>
      <c r="AO169" s="183" t="str">
        <f>+IF(AN169=CONTROLES!$F$54,CONTROLES!$G$54,CONTROLES!$G$55)</f>
        <v>Detectar</v>
      </c>
      <c r="AP169" s="182">
        <f>+IF(AO169=CONTROLES!$C$56,CONTROLES!$D$56,IF(AO169=CONTROLES!$C$57,CONTROLES!$D$57,CONTROLES!$D$58))</f>
        <v>10</v>
      </c>
      <c r="AQ169" s="182"/>
      <c r="AR169" s="182">
        <f>+IF(AQ169=CONTROLES!$C$59,CONTROLES!$D$59,CONTROLES!$D$60)</f>
        <v>0</v>
      </c>
      <c r="AS169" s="182"/>
      <c r="AT169" s="182">
        <f>+IF(AS169=CONTROLES!$C$61,CONTROLES!$D$61,CONTROLES!$D$62)</f>
        <v>0</v>
      </c>
      <c r="AU169" s="182"/>
      <c r="AV169" s="50">
        <f>+IF(AU169=CONTROLES!$C$63,CONTROLES!$D$63,IF(AU169=CONTROLES!$C$64,CONTROLES!$D$64,CONTROLES!$D$65))</f>
        <v>0</v>
      </c>
      <c r="AW169" s="50">
        <f t="shared" si="113"/>
        <v>10</v>
      </c>
      <c r="AX169" s="50" t="str">
        <f t="shared" si="115"/>
        <v>Débil</v>
      </c>
      <c r="AY169" s="254"/>
      <c r="AZ169" s="254"/>
      <c r="BA169" s="254"/>
      <c r="BB169" s="254"/>
      <c r="BC169" s="255"/>
      <c r="BD169" s="257"/>
      <c r="BE169" s="246"/>
      <c r="BF169" s="134"/>
      <c r="BG169" s="134"/>
      <c r="BH169" s="189"/>
      <c r="BI169" s="134"/>
      <c r="BJ169" s="134"/>
      <c r="BK169" s="134"/>
      <c r="BL169" s="134"/>
      <c r="BM169" s="190" t="s">
        <v>234</v>
      </c>
      <c r="BN169" s="244"/>
      <c r="BO169" s="131"/>
      <c r="BP169" s="137"/>
      <c r="BQ169" s="137"/>
      <c r="BR169" s="137"/>
      <c r="BS169" s="137"/>
      <c r="BT169" s="137"/>
      <c r="BU169" s="137"/>
      <c r="BV169" s="137"/>
      <c r="BW169" s="137"/>
      <c r="BX169" s="131"/>
      <c r="BY169" s="137"/>
      <c r="BZ169" s="137"/>
      <c r="CA169" s="137"/>
      <c r="CB169" s="137"/>
      <c r="CC169" s="137"/>
      <c r="CD169" s="137"/>
      <c r="CE169" s="137"/>
      <c r="CF169" s="137"/>
      <c r="CG169" s="131"/>
      <c r="CH169" s="137"/>
      <c r="CI169" s="137"/>
      <c r="CJ169" s="137"/>
      <c r="CK169" s="137"/>
      <c r="CL169" s="137"/>
      <c r="CM169" s="137"/>
      <c r="CN169" s="137"/>
      <c r="CO169" s="137"/>
      <c r="CP169" s="131"/>
      <c r="CQ169" s="137"/>
      <c r="CR169" s="137"/>
      <c r="CS169" s="137"/>
      <c r="CT169" s="137"/>
      <c r="CU169" s="137"/>
      <c r="CV169" s="137"/>
      <c r="CW169" s="137"/>
      <c r="CX169" s="137"/>
      <c r="CY169" s="131"/>
      <c r="CZ169" s="137"/>
      <c r="DA169" s="137"/>
      <c r="DB169" s="137"/>
      <c r="DC169" s="137"/>
      <c r="DD169" s="137"/>
      <c r="DE169" s="137"/>
      <c r="DF169" s="137"/>
      <c r="DG169" s="137"/>
      <c r="DH169" s="131"/>
      <c r="DI169" s="137"/>
      <c r="DJ169" s="137"/>
      <c r="DK169" s="137"/>
      <c r="DL169" s="137"/>
      <c r="DM169" s="137"/>
      <c r="DN169" s="137"/>
      <c r="DO169" s="137"/>
      <c r="DP169" s="137"/>
      <c r="DQ169" s="131"/>
      <c r="DR169" s="137"/>
      <c r="DS169" s="137"/>
      <c r="DT169" s="137"/>
      <c r="DU169" s="137"/>
      <c r="DV169" s="137"/>
      <c r="DW169" s="137"/>
      <c r="DX169" s="137"/>
      <c r="DY169" s="137"/>
      <c r="DZ169" s="131"/>
      <c r="EA169" s="137"/>
      <c r="EB169" s="137"/>
      <c r="EC169" s="137"/>
      <c r="ED169" s="137"/>
      <c r="EE169" s="137"/>
      <c r="EF169" s="137"/>
      <c r="EG169" s="137"/>
      <c r="EH169" s="137"/>
      <c r="EI169" s="131"/>
      <c r="EJ169" s="137"/>
      <c r="EK169" s="137"/>
      <c r="EL169" s="137"/>
      <c r="EM169" s="137"/>
      <c r="EN169" s="137"/>
      <c r="EO169" s="137"/>
      <c r="EP169" s="137"/>
      <c r="EQ169" s="137"/>
      <c r="ER169" s="131"/>
      <c r="ES169" s="137"/>
      <c r="ET169" s="137"/>
      <c r="EU169" s="137"/>
      <c r="EV169" s="137"/>
      <c r="EW169" s="137"/>
      <c r="EX169" s="137"/>
      <c r="EY169" s="137"/>
      <c r="EZ169" s="137"/>
      <c r="FA169" s="131"/>
      <c r="FB169" s="137"/>
      <c r="FC169" s="137"/>
      <c r="FD169" s="137"/>
      <c r="FE169" s="137"/>
      <c r="FF169" s="137"/>
      <c r="FG169" s="137"/>
      <c r="FH169" s="137"/>
      <c r="FI169" s="137"/>
      <c r="FJ169" s="131"/>
      <c r="FK169" s="137"/>
      <c r="FL169" s="137"/>
      <c r="FM169" s="137"/>
      <c r="FN169" s="137"/>
      <c r="FO169" s="137"/>
      <c r="FP169" s="137"/>
      <c r="FQ169" s="137"/>
      <c r="FR169" s="137"/>
      <c r="FS169" s="137"/>
      <c r="FT169" s="131"/>
      <c r="FU169" s="134"/>
      <c r="FV169" s="134"/>
      <c r="FW169" s="134"/>
      <c r="FX169" s="135"/>
      <c r="FY169" s="134"/>
      <c r="FZ169" s="137"/>
      <c r="GA169" s="137"/>
      <c r="GB169" s="134"/>
      <c r="GC169" s="134"/>
      <c r="GD169" s="134"/>
      <c r="GE169" s="134"/>
      <c r="GF169" s="134"/>
      <c r="GG169" s="131"/>
      <c r="GH169" s="134"/>
      <c r="GI169" s="134"/>
      <c r="GJ169" s="134"/>
      <c r="GK169" s="135"/>
      <c r="GL169" s="134"/>
      <c r="GM169" s="137"/>
      <c r="GN169" s="137"/>
      <c r="GO169" s="134"/>
      <c r="GP169" s="134"/>
      <c r="GQ169" s="134"/>
      <c r="GR169" s="134"/>
      <c r="GS169" s="134"/>
      <c r="GT169" s="131"/>
      <c r="GU169" s="134"/>
      <c r="GV169" s="134"/>
      <c r="GW169" s="134"/>
      <c r="GX169" s="135"/>
      <c r="GY169" s="134"/>
      <c r="GZ169" s="137"/>
      <c r="HA169" s="137"/>
      <c r="HB169" s="134"/>
      <c r="HC169" s="134"/>
      <c r="HD169" s="134"/>
      <c r="HE169" s="134"/>
    </row>
    <row r="170" spans="1:213" ht="57" x14ac:dyDescent="0.2">
      <c r="A170" s="274"/>
      <c r="B170" s="277"/>
      <c r="C170" s="280"/>
      <c r="D170" s="280"/>
      <c r="E170" s="277"/>
      <c r="F170" s="291"/>
      <c r="G170" s="291"/>
      <c r="H170" s="349"/>
      <c r="I170" s="277"/>
      <c r="J170" s="282"/>
      <c r="K170" s="259"/>
      <c r="L170" s="262"/>
      <c r="M170" s="265"/>
      <c r="N170" s="259"/>
      <c r="O170" s="268"/>
      <c r="P170" s="268"/>
      <c r="Q170" s="271"/>
      <c r="R170" s="173"/>
      <c r="S170" s="174"/>
      <c r="T170" s="203">
        <f>VLOOKUP(U170,FORMULAS!$A$15:$B$18,2,0)</f>
        <v>0</v>
      </c>
      <c r="U170" s="54" t="s">
        <v>157</v>
      </c>
      <c r="V170" s="55">
        <f>+IF(U170='Tabla Valoración controles'!$D$4,'Tabla Valoración controles'!$F$4,IF('208-PLA-Ft-78 Mapa Gestión'!U170='Tabla Valoración controles'!$D$5,'Tabla Valoración controles'!$F$5,IF(U170=FORMULAS!$A$10,0,'Tabla Valoración controles'!$F$6)))</f>
        <v>0</v>
      </c>
      <c r="W170" s="54"/>
      <c r="X170" s="56">
        <f>+IF(W170='Tabla Valoración controles'!$D$7,'Tabla Valoración controles'!$F$7,IF(U170=FORMULAS!$A$10,0,'Tabla Valoración controles'!$F$8))</f>
        <v>0</v>
      </c>
      <c r="Y170" s="54"/>
      <c r="Z170" s="55">
        <f>+IF(Y170='Tabla Valoración controles'!$D$9,'Tabla Valoración controles'!$F$9,IF(U170=FORMULAS!$A$10,0,'Tabla Valoración controles'!$F$10))</f>
        <v>0</v>
      </c>
      <c r="AA170" s="54"/>
      <c r="AB170" s="55">
        <f>+IF(AA170='Tabla Valoración controles'!$D$9,'Tabla Valoración controles'!$F$9,IF(W170=FORMULAS!$A$10,0,'Tabla Valoración controles'!$F$10))</f>
        <v>0</v>
      </c>
      <c r="AC170" s="54"/>
      <c r="AD170" s="55">
        <f>+IF(AC170='Tabla Valoración controles'!$D$13,'Tabla Valoración controles'!$F$13,'Tabla Valoración controles'!$F$14)</f>
        <v>0</v>
      </c>
      <c r="AE170" s="99">
        <f t="shared" si="111"/>
        <v>0</v>
      </c>
      <c r="AF170" s="99">
        <f t="shared" si="141"/>
        <v>0</v>
      </c>
      <c r="AG170" s="99">
        <f t="shared" si="131"/>
        <v>0.252</v>
      </c>
      <c r="AH170" s="54"/>
      <c r="AI170" s="50">
        <f>+IF(AH170=CONTROLES!$C$50,CONTROLES!$D$50,CONTROLES!$D$51)</f>
        <v>0</v>
      </c>
      <c r="AJ170" s="182"/>
      <c r="AK170" s="182">
        <f>+IF(AJ170=CONTROLES!$C$52,CONTROLES!$D$52,CONTROLES!$D$53)</f>
        <v>0</v>
      </c>
      <c r="AL170" s="182"/>
      <c r="AM170" s="182">
        <f>+IF(AL170=CONTROLES!$C$54,CONTROLES!$D$54,CONTROLES!$D$55)</f>
        <v>0</v>
      </c>
      <c r="AN170" s="183" t="str">
        <f t="shared" si="114"/>
        <v>Tipo Control</v>
      </c>
      <c r="AO170" s="183" t="str">
        <f>+IF(AN170=CONTROLES!$F$54,CONTROLES!$G$54,CONTROLES!$G$55)</f>
        <v>Detectar</v>
      </c>
      <c r="AP170" s="182">
        <f>+IF(AO170=CONTROLES!$C$56,CONTROLES!$D$56,IF(AO170=CONTROLES!$C$57,CONTROLES!$D$57,CONTROLES!$D$58))</f>
        <v>10</v>
      </c>
      <c r="AQ170" s="182"/>
      <c r="AR170" s="182">
        <f>+IF(AQ170=CONTROLES!$C$59,CONTROLES!$D$59,CONTROLES!$D$60)</f>
        <v>0</v>
      </c>
      <c r="AS170" s="182"/>
      <c r="AT170" s="182">
        <f>+IF(AS170=CONTROLES!$C$61,CONTROLES!$D$61,CONTROLES!$D$62)</f>
        <v>0</v>
      </c>
      <c r="AU170" s="182"/>
      <c r="AV170" s="50">
        <f>+IF(AU170=CONTROLES!$C$63,CONTROLES!$D$63,IF(AU170=CONTROLES!$C$64,CONTROLES!$D$64,CONTROLES!$D$65))</f>
        <v>0</v>
      </c>
      <c r="AW170" s="50">
        <f t="shared" si="113"/>
        <v>10</v>
      </c>
      <c r="AX170" s="50" t="str">
        <f t="shared" si="115"/>
        <v>Débil</v>
      </c>
      <c r="AY170" s="254"/>
      <c r="AZ170" s="254"/>
      <c r="BA170" s="254"/>
      <c r="BB170" s="254"/>
      <c r="BC170" s="255"/>
      <c r="BD170" s="257"/>
      <c r="BE170" s="246"/>
      <c r="BF170" s="134"/>
      <c r="BG170" s="134"/>
      <c r="BH170" s="189"/>
      <c r="BI170" s="134"/>
      <c r="BJ170" s="134"/>
      <c r="BK170" s="134"/>
      <c r="BL170" s="134"/>
      <c r="BM170" s="190" t="s">
        <v>234</v>
      </c>
      <c r="BN170" s="244"/>
      <c r="BO170" s="131"/>
      <c r="BP170" s="137"/>
      <c r="BQ170" s="137"/>
      <c r="BR170" s="137"/>
      <c r="BS170" s="137"/>
      <c r="BT170" s="137"/>
      <c r="BU170" s="137"/>
      <c r="BV170" s="137"/>
      <c r="BW170" s="137"/>
      <c r="BX170" s="131"/>
      <c r="BY170" s="137"/>
      <c r="BZ170" s="137"/>
      <c r="CA170" s="137"/>
      <c r="CB170" s="137"/>
      <c r="CC170" s="137"/>
      <c r="CD170" s="137"/>
      <c r="CE170" s="137"/>
      <c r="CF170" s="137"/>
      <c r="CG170" s="131"/>
      <c r="CH170" s="137"/>
      <c r="CI170" s="137"/>
      <c r="CJ170" s="137"/>
      <c r="CK170" s="137"/>
      <c r="CL170" s="137"/>
      <c r="CM170" s="137"/>
      <c r="CN170" s="137"/>
      <c r="CO170" s="137"/>
      <c r="CP170" s="131"/>
      <c r="CQ170" s="137"/>
      <c r="CR170" s="137"/>
      <c r="CS170" s="137"/>
      <c r="CT170" s="137"/>
      <c r="CU170" s="137"/>
      <c r="CV170" s="137"/>
      <c r="CW170" s="137"/>
      <c r="CX170" s="137"/>
      <c r="CY170" s="131"/>
      <c r="CZ170" s="137"/>
      <c r="DA170" s="137"/>
      <c r="DB170" s="137"/>
      <c r="DC170" s="137"/>
      <c r="DD170" s="137"/>
      <c r="DE170" s="137"/>
      <c r="DF170" s="137"/>
      <c r="DG170" s="137"/>
      <c r="DH170" s="131"/>
      <c r="DI170" s="137"/>
      <c r="DJ170" s="137"/>
      <c r="DK170" s="137"/>
      <c r="DL170" s="137"/>
      <c r="DM170" s="137"/>
      <c r="DN170" s="137"/>
      <c r="DO170" s="137"/>
      <c r="DP170" s="137"/>
      <c r="DQ170" s="131"/>
      <c r="DR170" s="137"/>
      <c r="DS170" s="137"/>
      <c r="DT170" s="137"/>
      <c r="DU170" s="137"/>
      <c r="DV170" s="137"/>
      <c r="DW170" s="137"/>
      <c r="DX170" s="137"/>
      <c r="DY170" s="137"/>
      <c r="DZ170" s="131"/>
      <c r="EA170" s="137"/>
      <c r="EB170" s="137"/>
      <c r="EC170" s="137"/>
      <c r="ED170" s="137"/>
      <c r="EE170" s="137"/>
      <c r="EF170" s="137"/>
      <c r="EG170" s="137"/>
      <c r="EH170" s="137"/>
      <c r="EI170" s="131"/>
      <c r="EJ170" s="137"/>
      <c r="EK170" s="137"/>
      <c r="EL170" s="137"/>
      <c r="EM170" s="137"/>
      <c r="EN170" s="137"/>
      <c r="EO170" s="137"/>
      <c r="EP170" s="137"/>
      <c r="EQ170" s="137"/>
      <c r="ER170" s="131"/>
      <c r="ES170" s="137"/>
      <c r="ET170" s="137"/>
      <c r="EU170" s="137"/>
      <c r="EV170" s="137"/>
      <c r="EW170" s="137"/>
      <c r="EX170" s="137"/>
      <c r="EY170" s="137"/>
      <c r="EZ170" s="137"/>
      <c r="FA170" s="131"/>
      <c r="FB170" s="137"/>
      <c r="FC170" s="137"/>
      <c r="FD170" s="137"/>
      <c r="FE170" s="137"/>
      <c r="FF170" s="137"/>
      <c r="FG170" s="137"/>
      <c r="FH170" s="137"/>
      <c r="FI170" s="137"/>
      <c r="FJ170" s="131"/>
      <c r="FK170" s="137"/>
      <c r="FL170" s="137"/>
      <c r="FM170" s="137"/>
      <c r="FN170" s="137"/>
      <c r="FO170" s="137"/>
      <c r="FP170" s="137"/>
      <c r="FQ170" s="137"/>
      <c r="FR170" s="137"/>
      <c r="FS170" s="137"/>
      <c r="FT170" s="131"/>
      <c r="FU170" s="134"/>
      <c r="FV170" s="134"/>
      <c r="FW170" s="134"/>
      <c r="FX170" s="135"/>
      <c r="FY170" s="134"/>
      <c r="FZ170" s="137"/>
      <c r="GA170" s="137"/>
      <c r="GB170" s="134"/>
      <c r="GC170" s="134"/>
      <c r="GD170" s="134"/>
      <c r="GE170" s="134"/>
      <c r="GF170" s="134"/>
      <c r="GG170" s="131"/>
      <c r="GH170" s="134"/>
      <c r="GI170" s="134"/>
      <c r="GJ170" s="134"/>
      <c r="GK170" s="135"/>
      <c r="GL170" s="134"/>
      <c r="GM170" s="137"/>
      <c r="GN170" s="137"/>
      <c r="GO170" s="134"/>
      <c r="GP170" s="134"/>
      <c r="GQ170" s="134"/>
      <c r="GR170" s="134"/>
      <c r="GS170" s="134"/>
      <c r="GT170" s="131"/>
      <c r="GU170" s="134"/>
      <c r="GV170" s="134"/>
      <c r="GW170" s="134"/>
      <c r="GX170" s="135"/>
      <c r="GY170" s="134"/>
      <c r="GZ170" s="137"/>
      <c r="HA170" s="137"/>
      <c r="HB170" s="134"/>
      <c r="HC170" s="134"/>
      <c r="HD170" s="134"/>
      <c r="HE170" s="134"/>
    </row>
    <row r="171" spans="1:213" ht="57" x14ac:dyDescent="0.2">
      <c r="A171" s="275"/>
      <c r="B171" s="278"/>
      <c r="C171" s="281"/>
      <c r="D171" s="281"/>
      <c r="E171" s="278"/>
      <c r="F171" s="291"/>
      <c r="G171" s="291"/>
      <c r="H171" s="349"/>
      <c r="I171" s="278"/>
      <c r="J171" s="282"/>
      <c r="K171" s="260"/>
      <c r="L171" s="263"/>
      <c r="M171" s="266"/>
      <c r="N171" s="260"/>
      <c r="O171" s="269"/>
      <c r="P171" s="269"/>
      <c r="Q171" s="272"/>
      <c r="R171" s="173"/>
      <c r="S171" s="174"/>
      <c r="T171" s="203">
        <f>VLOOKUP(U171,FORMULAS!$A$15:$B$18,2,0)</f>
        <v>0</v>
      </c>
      <c r="U171" s="54" t="s">
        <v>157</v>
      </c>
      <c r="V171" s="55">
        <f>+IF(U171='Tabla Valoración controles'!$D$4,'Tabla Valoración controles'!$F$4,IF('208-PLA-Ft-78 Mapa Gestión'!U171='Tabla Valoración controles'!$D$5,'Tabla Valoración controles'!$F$5,IF(U171=FORMULAS!$A$10,0,'Tabla Valoración controles'!$F$6)))</f>
        <v>0</v>
      </c>
      <c r="W171" s="54"/>
      <c r="X171" s="56">
        <f>+IF(W171='Tabla Valoración controles'!$D$7,'Tabla Valoración controles'!$F$7,IF(U171=FORMULAS!$A$10,0,'Tabla Valoración controles'!$F$8))</f>
        <v>0</v>
      </c>
      <c r="Y171" s="54"/>
      <c r="Z171" s="55">
        <f>+IF(Y171='Tabla Valoración controles'!$D$9,'Tabla Valoración controles'!$F$9,IF(U171=FORMULAS!$A$10,0,'Tabla Valoración controles'!$F$10))</f>
        <v>0</v>
      </c>
      <c r="AA171" s="54"/>
      <c r="AB171" s="55">
        <f>+IF(AA171='Tabla Valoración controles'!$D$9,'Tabla Valoración controles'!$F$9,IF(W171=FORMULAS!$A$10,0,'Tabla Valoración controles'!$F$10))</f>
        <v>0</v>
      </c>
      <c r="AC171" s="54"/>
      <c r="AD171" s="55">
        <f>+IF(AC171='Tabla Valoración controles'!$D$13,'Tabla Valoración controles'!$F$13,'Tabla Valoración controles'!$F$14)</f>
        <v>0</v>
      </c>
      <c r="AE171" s="99">
        <f t="shared" si="111"/>
        <v>0</v>
      </c>
      <c r="AF171" s="99">
        <f t="shared" si="141"/>
        <v>0</v>
      </c>
      <c r="AG171" s="99">
        <f t="shared" si="131"/>
        <v>0.252</v>
      </c>
      <c r="AH171" s="54"/>
      <c r="AI171" s="50">
        <f>+IF(AH171=CONTROLES!$C$50,CONTROLES!$D$50,CONTROLES!$D$51)</f>
        <v>0</v>
      </c>
      <c r="AJ171" s="182"/>
      <c r="AK171" s="182">
        <f>+IF(AJ171=CONTROLES!$C$52,CONTROLES!$D$52,CONTROLES!$D$53)</f>
        <v>0</v>
      </c>
      <c r="AL171" s="182"/>
      <c r="AM171" s="182">
        <f>+IF(AL171=CONTROLES!$C$54,CONTROLES!$D$54,CONTROLES!$D$55)</f>
        <v>0</v>
      </c>
      <c r="AN171" s="183" t="str">
        <f t="shared" si="114"/>
        <v>Tipo Control</v>
      </c>
      <c r="AO171" s="183" t="str">
        <f>+IF(AN171=CONTROLES!$F$54,CONTROLES!$G$54,CONTROLES!$G$55)</f>
        <v>Detectar</v>
      </c>
      <c r="AP171" s="182">
        <f>+IF(AO171=CONTROLES!$C$56,CONTROLES!$D$56,IF(AO171=CONTROLES!$C$57,CONTROLES!$D$57,CONTROLES!$D$58))</f>
        <v>10</v>
      </c>
      <c r="AQ171" s="182"/>
      <c r="AR171" s="182">
        <f>+IF(AQ171=CONTROLES!$C$59,CONTROLES!$D$59,CONTROLES!$D$60)</f>
        <v>0</v>
      </c>
      <c r="AS171" s="182"/>
      <c r="AT171" s="182">
        <f>+IF(AS171=CONTROLES!$C$61,CONTROLES!$D$61,CONTROLES!$D$62)</f>
        <v>0</v>
      </c>
      <c r="AU171" s="182"/>
      <c r="AV171" s="50">
        <f>+IF(AU171=CONTROLES!$C$63,CONTROLES!$D$63,IF(AU171=CONTROLES!$C$64,CONTROLES!$D$64,CONTROLES!$D$65))</f>
        <v>0</v>
      </c>
      <c r="AW171" s="50">
        <f t="shared" si="113"/>
        <v>10</v>
      </c>
      <c r="AX171" s="50" t="str">
        <f t="shared" si="115"/>
        <v>Débil</v>
      </c>
      <c r="AY171" s="254"/>
      <c r="AZ171" s="254"/>
      <c r="BA171" s="254"/>
      <c r="BB171" s="254"/>
      <c r="BC171" s="255"/>
      <c r="BD171" s="292"/>
      <c r="BE171" s="247"/>
      <c r="BF171" s="134"/>
      <c r="BG171" s="134"/>
      <c r="BH171" s="189"/>
      <c r="BI171" s="134"/>
      <c r="BJ171" s="134"/>
      <c r="BK171" s="134"/>
      <c r="BL171" s="134"/>
      <c r="BM171" s="190" t="s">
        <v>234</v>
      </c>
      <c r="BN171" s="244"/>
      <c r="BO171" s="131"/>
      <c r="BP171" s="137"/>
      <c r="BQ171" s="137"/>
      <c r="BR171" s="137"/>
      <c r="BS171" s="137"/>
      <c r="BT171" s="137"/>
      <c r="BU171" s="137"/>
      <c r="BV171" s="137"/>
      <c r="BW171" s="137"/>
      <c r="BX171" s="131"/>
      <c r="BY171" s="137"/>
      <c r="BZ171" s="137"/>
      <c r="CA171" s="137"/>
      <c r="CB171" s="137"/>
      <c r="CC171" s="137"/>
      <c r="CD171" s="137"/>
      <c r="CE171" s="137"/>
      <c r="CF171" s="137"/>
      <c r="CG171" s="131"/>
      <c r="CH171" s="137"/>
      <c r="CI171" s="137"/>
      <c r="CJ171" s="137"/>
      <c r="CK171" s="137"/>
      <c r="CL171" s="137"/>
      <c r="CM171" s="137"/>
      <c r="CN171" s="137"/>
      <c r="CO171" s="137"/>
      <c r="CP171" s="131"/>
      <c r="CQ171" s="137"/>
      <c r="CR171" s="137"/>
      <c r="CS171" s="137"/>
      <c r="CT171" s="137"/>
      <c r="CU171" s="137"/>
      <c r="CV171" s="137"/>
      <c r="CW171" s="137"/>
      <c r="CX171" s="137"/>
      <c r="CY171" s="131"/>
      <c r="CZ171" s="137"/>
      <c r="DA171" s="137"/>
      <c r="DB171" s="137"/>
      <c r="DC171" s="137"/>
      <c r="DD171" s="137"/>
      <c r="DE171" s="137"/>
      <c r="DF171" s="137"/>
      <c r="DG171" s="137"/>
      <c r="DH171" s="131"/>
      <c r="DI171" s="137"/>
      <c r="DJ171" s="137"/>
      <c r="DK171" s="137"/>
      <c r="DL171" s="137"/>
      <c r="DM171" s="137"/>
      <c r="DN171" s="137"/>
      <c r="DO171" s="137"/>
      <c r="DP171" s="137"/>
      <c r="DQ171" s="131"/>
      <c r="DR171" s="137"/>
      <c r="DS171" s="137"/>
      <c r="DT171" s="137"/>
      <c r="DU171" s="137"/>
      <c r="DV171" s="137"/>
      <c r="DW171" s="137"/>
      <c r="DX171" s="137"/>
      <c r="DY171" s="137"/>
      <c r="DZ171" s="131"/>
      <c r="EA171" s="137"/>
      <c r="EB171" s="137"/>
      <c r="EC171" s="137"/>
      <c r="ED171" s="137"/>
      <c r="EE171" s="137"/>
      <c r="EF171" s="137"/>
      <c r="EG171" s="137"/>
      <c r="EH171" s="137"/>
      <c r="EI171" s="131"/>
      <c r="EJ171" s="137"/>
      <c r="EK171" s="137"/>
      <c r="EL171" s="137"/>
      <c r="EM171" s="137"/>
      <c r="EN171" s="137"/>
      <c r="EO171" s="137"/>
      <c r="EP171" s="137"/>
      <c r="EQ171" s="137"/>
      <c r="ER171" s="131"/>
      <c r="ES171" s="137"/>
      <c r="ET171" s="137"/>
      <c r="EU171" s="137"/>
      <c r="EV171" s="137"/>
      <c r="EW171" s="137"/>
      <c r="EX171" s="137"/>
      <c r="EY171" s="137"/>
      <c r="EZ171" s="137"/>
      <c r="FA171" s="131"/>
      <c r="FB171" s="137"/>
      <c r="FC171" s="137"/>
      <c r="FD171" s="137"/>
      <c r="FE171" s="137"/>
      <c r="FF171" s="137"/>
      <c r="FG171" s="137"/>
      <c r="FH171" s="137"/>
      <c r="FI171" s="137"/>
      <c r="FJ171" s="131"/>
      <c r="FK171" s="137"/>
      <c r="FL171" s="137"/>
      <c r="FM171" s="137"/>
      <c r="FN171" s="137"/>
      <c r="FO171" s="137"/>
      <c r="FP171" s="137"/>
      <c r="FQ171" s="137"/>
      <c r="FR171" s="137"/>
      <c r="FS171" s="137"/>
      <c r="FT171" s="131"/>
      <c r="FU171" s="134"/>
      <c r="FV171" s="134"/>
      <c r="FW171" s="134"/>
      <c r="FX171" s="135"/>
      <c r="FY171" s="134"/>
      <c r="FZ171" s="137"/>
      <c r="GA171" s="137"/>
      <c r="GB171" s="134"/>
      <c r="GC171" s="134"/>
      <c r="GD171" s="134"/>
      <c r="GE171" s="134"/>
      <c r="GF171" s="134"/>
      <c r="GG171" s="131"/>
      <c r="GH171" s="134"/>
      <c r="GI171" s="134"/>
      <c r="GJ171" s="134"/>
      <c r="GK171" s="135"/>
      <c r="GL171" s="134"/>
      <c r="GM171" s="137"/>
      <c r="GN171" s="137"/>
      <c r="GO171" s="134"/>
      <c r="GP171" s="134"/>
      <c r="GQ171" s="134"/>
      <c r="GR171" s="134"/>
      <c r="GS171" s="134"/>
      <c r="GT171" s="131"/>
      <c r="GU171" s="134"/>
      <c r="GV171" s="134"/>
      <c r="GW171" s="134"/>
      <c r="GX171" s="135"/>
      <c r="GY171" s="134"/>
      <c r="GZ171" s="137"/>
      <c r="HA171" s="137"/>
      <c r="HB171" s="134"/>
      <c r="HC171" s="134"/>
      <c r="HD171" s="134"/>
      <c r="HE171" s="134"/>
    </row>
    <row r="172" spans="1:213" ht="120.75" customHeight="1" x14ac:dyDescent="0.2">
      <c r="A172" s="273">
        <v>28</v>
      </c>
      <c r="B172" s="276" t="s">
        <v>168</v>
      </c>
      <c r="C172" s="279" t="str">
        <f>VLOOKUP(B172,FORMULAS!$A$30:$B$52,2,0)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72" s="279" t="str">
        <f>VLOOKUP(B172,FORMULAS!$A$30:$C$46,3,0)</f>
        <v xml:space="preserve">Jefe Oficina Asesora de Planeación </v>
      </c>
      <c r="E172" s="276" t="s">
        <v>258</v>
      </c>
      <c r="F172" s="346" t="s">
        <v>442</v>
      </c>
      <c r="G172" s="346" t="s">
        <v>443</v>
      </c>
      <c r="H172" s="348" t="s">
        <v>748</v>
      </c>
      <c r="I172" s="276" t="s">
        <v>262</v>
      </c>
      <c r="J172" s="282">
        <v>20</v>
      </c>
      <c r="K172" s="258" t="str">
        <f>+IF(L172=FORMULAS!$N$2,FORMULAS!$O$2,IF('208-PLA-Ft-78 Mapa Gestión'!L172:L177=FORMULAS!$N$3,FORMULAS!$O$3,IF('208-PLA-Ft-78 Mapa Gestión'!L172:L177=FORMULAS!$N$4,FORMULAS!$O$4,IF('208-PLA-Ft-78 Mapa Gestión'!L172:L177=FORMULAS!$N$5,FORMULAS!$O$5,IF('208-PLA-Ft-78 Mapa Gestión'!L172:L177=FORMULAS!$N$6,FORMULAS!$O$6)))))</f>
        <v>Baja</v>
      </c>
      <c r="L172" s="261">
        <f>+IF(J172&lt;=FORMULAS!$M$2,FORMULAS!$N$2,IF('208-PLA-Ft-78 Mapa Gestión'!J172&lt;=FORMULAS!$M$3,FORMULAS!$N$3,IF('208-PLA-Ft-78 Mapa Gestión'!J172&lt;=FORMULAS!$M$4,FORMULAS!$N$4,IF('208-PLA-Ft-78 Mapa Gestión'!J172&lt;=FORMULAS!$M$5,FORMULAS!$N$5,FORMULAS!$N$6))))</f>
        <v>0.4</v>
      </c>
      <c r="M172" s="264" t="s">
        <v>91</v>
      </c>
      <c r="N172" s="258" t="str">
        <f>+IF(M172=FORMULAS!$H$2,FORMULAS!$I$2,IF('208-PLA-Ft-78 Mapa Gestión'!M172:M177=FORMULAS!$H$3,FORMULAS!$I$3,IF('208-PLA-Ft-78 Mapa Gestión'!M172:M177=FORMULAS!$H$4,FORMULAS!$I$4,IF('208-PLA-Ft-78 Mapa Gestión'!M172:M177=FORMULAS!$H$5,FORMULAS!$I$5,IF('208-PLA-Ft-78 Mapa Gestión'!M172:M177=FORMULAS!$H$6,FORMULAS!$I$6,IF('208-PLA-Ft-78 Mapa Gestión'!M172:M177=FORMULAS!$H$7,FORMULAS!$I$7,IF('208-PLA-Ft-78 Mapa Gestión'!M172:M177=FORMULAS!$H$8,FORMULAS!$I$8,IF('208-PLA-Ft-78 Mapa Gestión'!M172:M177=FORMULAS!$H$9,FORMULAS!$I$9,IF('208-PLA-Ft-78 Mapa Gestión'!M172:M177=FORMULAS!$H$10,FORMULAS!$I$10,IF('208-PLA-Ft-78 Mapa Gestión'!M172:M177=FORMULAS!$H$11,FORMULAS!$I$11))))))))))</f>
        <v>Moderado</v>
      </c>
      <c r="O172" s="267">
        <f>VLOOKUP(N172,FORMULAS!$I$1:$J$6,2,0)</f>
        <v>0.6</v>
      </c>
      <c r="P172" s="267" t="str">
        <f t="shared" ref="P172" si="142">CONCATENATE(N172,K172)</f>
        <v>ModeradoBaja</v>
      </c>
      <c r="Q172" s="270" t="str">
        <f>VLOOKUP(P172,FORMULAS!$K$17:$L$42,2,0)</f>
        <v>Moderado</v>
      </c>
      <c r="R172" s="174">
        <v>1</v>
      </c>
      <c r="S172" s="174" t="s">
        <v>518</v>
      </c>
      <c r="T172" s="203" t="str">
        <f>VLOOKUP(U172,FORMULAS!$A$15:$B$18,2,0)</f>
        <v>Probabilidad</v>
      </c>
      <c r="U172" s="54" t="s">
        <v>13</v>
      </c>
      <c r="V172" s="55">
        <f>+IF(U172='Tabla Valoración controles'!$D$4,'Tabla Valoración controles'!$F$4,IF('208-PLA-Ft-78 Mapa Gestión'!U172='Tabla Valoración controles'!$D$5,'Tabla Valoración controles'!$F$5,IF(U172=FORMULAS!$A$10,0,'Tabla Valoración controles'!$F$6)))</f>
        <v>0.25</v>
      </c>
      <c r="W172" s="54" t="s">
        <v>8</v>
      </c>
      <c r="X172" s="56">
        <f>+IF(W172='Tabla Valoración controles'!$D$7,'Tabla Valoración controles'!$F$7,IF(U172=FORMULAS!$A$10,0,'Tabla Valoración controles'!$F$8))</f>
        <v>0.15</v>
      </c>
      <c r="Y172" s="54" t="s">
        <v>18</v>
      </c>
      <c r="Z172" s="55">
        <f>+IF(Y172='Tabla Valoración controles'!$D$9,'Tabla Valoración controles'!$F$9,IF(U172=FORMULAS!$A$10,0,'Tabla Valoración controles'!$F$10))</f>
        <v>0</v>
      </c>
      <c r="AA172" s="54" t="s">
        <v>21</v>
      </c>
      <c r="AB172" s="55">
        <f>+IF(AA172='Tabla Valoración controles'!$D$9,'Tabla Valoración controles'!$F$9,IF(W172=FORMULAS!$A$10,0,'Tabla Valoración controles'!$F$10))</f>
        <v>0</v>
      </c>
      <c r="AC172" s="54" t="s">
        <v>100</v>
      </c>
      <c r="AD172" s="55">
        <f>+IF(AC172='Tabla Valoración controles'!$D$13,'Tabla Valoración controles'!$F$13,'Tabla Valoración controles'!$F$14)</f>
        <v>0</v>
      </c>
      <c r="AE172" s="99">
        <f t="shared" si="111"/>
        <v>0.4</v>
      </c>
      <c r="AF172" s="99">
        <f>+IF(T172=FORMULAS!$A$8,'208-PLA-Ft-78 Mapa Gestión'!AE172*'208-PLA-Ft-78 Mapa Gestión'!L172:L177,'208-PLA-Ft-78 Mapa Gestión'!AE172*'208-PLA-Ft-78 Mapa Gestión'!O172:O177)</f>
        <v>0.16000000000000003</v>
      </c>
      <c r="AG172" s="99">
        <f>+IF(T172=FORMULAS!$A$8,'208-PLA-Ft-78 Mapa Gestión'!L172:L177-'208-PLA-Ft-78 Mapa Gestión'!AF172,0)</f>
        <v>0.24</v>
      </c>
      <c r="AH172" s="54" t="s">
        <v>349</v>
      </c>
      <c r="AI172" s="50">
        <f>+IF(AH172=CONTROLES!$C$50,CONTROLES!$D$50,CONTROLES!$D$51)</f>
        <v>15</v>
      </c>
      <c r="AJ172" s="182" t="s">
        <v>355</v>
      </c>
      <c r="AK172" s="182">
        <f>+IF(AJ172=CONTROLES!$C$52,CONTROLES!$D$52,CONTROLES!$D$53)</f>
        <v>15</v>
      </c>
      <c r="AL172" s="182" t="s">
        <v>358</v>
      </c>
      <c r="AM172" s="182">
        <f>+IF(AL172=CONTROLES!$C$54,CONTROLES!$D$54,CONTROLES!$D$55)</f>
        <v>15</v>
      </c>
      <c r="AN172" s="183" t="str">
        <f t="shared" si="114"/>
        <v>Preventivo</v>
      </c>
      <c r="AO172" s="183" t="str">
        <f>+IF(AN172=CONTROLES!$F$54,CONTROLES!$G$54,CONTROLES!$G$55)</f>
        <v>Prevenir</v>
      </c>
      <c r="AP172" s="182">
        <f>+IF(AO172=CONTROLES!$C$56,CONTROLES!$D$56,IF(AO172=CONTROLES!$C$57,CONTROLES!$D$57,CONTROLES!$D$58))</f>
        <v>15</v>
      </c>
      <c r="AQ172" s="182" t="s">
        <v>365</v>
      </c>
      <c r="AR172" s="182">
        <f>+IF(AQ172=CONTROLES!$C$59,CONTROLES!$D$59,CONTROLES!$D$60)</f>
        <v>15</v>
      </c>
      <c r="AS172" s="182" t="s">
        <v>368</v>
      </c>
      <c r="AT172" s="182">
        <f>+IF(AS172=CONTROLES!$C$61,CONTROLES!$D$61,CONTROLES!$D$62)</f>
        <v>15</v>
      </c>
      <c r="AU172" s="182" t="s">
        <v>371</v>
      </c>
      <c r="AV172" s="50">
        <f>+IF(AU172=CONTROLES!$C$63,CONTROLES!$D$63,IF(AU172=CONTROLES!$C$64,CONTROLES!$D$64,CONTROLES!$D$65))</f>
        <v>10</v>
      </c>
      <c r="AW172" s="50">
        <f t="shared" si="113"/>
        <v>100</v>
      </c>
      <c r="AX172" s="50" t="str">
        <f t="shared" si="115"/>
        <v>Fuerte</v>
      </c>
      <c r="AY172" s="253">
        <f>+AG177</f>
        <v>0.24</v>
      </c>
      <c r="AZ172" s="253" t="str">
        <f>+IF(AY172&lt;=FORMULAS!$N$2,FORMULAS!$O$2,IF(AY172&lt;=FORMULAS!$N$3,FORMULAS!$O$3,IF(AY172&lt;=FORMULAS!$N$4,FORMULAS!$O$4,IF(AY172&lt;=FORMULAS!$N$5,FORMULAS!$O$5,FORMULAS!O168))))</f>
        <v>Baja</v>
      </c>
      <c r="BA172" s="253" t="str">
        <f>+IF(T172=FORMULAS!$A$9,AG177,'208-PLA-Ft-78 Mapa Gestión'!N172:N177)</f>
        <v>Moderado</v>
      </c>
      <c r="BB172" s="253">
        <f>+IF(T172=FORMULAS!B171,'208-PLA-Ft-78 Mapa Gestión'!AG177,'208-PLA-Ft-78 Mapa Gestión'!O172:O177)</f>
        <v>0.6</v>
      </c>
      <c r="BC172" s="255" t="str">
        <f t="shared" ref="BC172" si="143">CONCATENATE(BA172,AZ172)</f>
        <v>ModeradoBaja</v>
      </c>
      <c r="BD172" s="256" t="str">
        <f>VLOOKUP(BC172,FORMULAS!$K$17:$L$42,2,0)</f>
        <v>Moderado</v>
      </c>
      <c r="BE172" s="245" t="s">
        <v>163</v>
      </c>
      <c r="BF172" s="137" t="s">
        <v>585</v>
      </c>
      <c r="BG172" s="137" t="s">
        <v>586</v>
      </c>
      <c r="BH172" s="189" t="s">
        <v>324</v>
      </c>
      <c r="BI172" s="192">
        <v>44927</v>
      </c>
      <c r="BJ172" s="192">
        <v>45291</v>
      </c>
      <c r="BK172" s="137" t="s">
        <v>682</v>
      </c>
      <c r="BL172" s="137" t="s">
        <v>681</v>
      </c>
      <c r="BM172" s="190" t="s">
        <v>236</v>
      </c>
      <c r="BN172" s="244" t="s">
        <v>613</v>
      </c>
      <c r="BO172" s="131"/>
      <c r="BP172" s="147"/>
      <c r="BQ172" s="132"/>
      <c r="BR172" s="132"/>
      <c r="BS172" s="138"/>
      <c r="BT172" s="138"/>
      <c r="BU172" s="138"/>
      <c r="BV172" s="138"/>
      <c r="BW172" s="138"/>
      <c r="BX172" s="131"/>
      <c r="BY172" s="147"/>
      <c r="BZ172" s="132"/>
      <c r="CA172" s="132"/>
      <c r="CB172" s="138"/>
      <c r="CC172" s="138"/>
      <c r="CD172" s="138"/>
      <c r="CE172" s="138"/>
      <c r="CF172" s="138"/>
      <c r="CG172" s="131"/>
      <c r="CH172" s="147"/>
      <c r="CI172" s="132"/>
      <c r="CJ172" s="132"/>
      <c r="CK172" s="138"/>
      <c r="CL172" s="138"/>
      <c r="CM172" s="138"/>
      <c r="CN172" s="138"/>
      <c r="CO172" s="138"/>
      <c r="CP172" s="131"/>
      <c r="CQ172" s="147"/>
      <c r="CR172" s="132"/>
      <c r="CS172" s="132"/>
      <c r="CT172" s="138"/>
      <c r="CU172" s="138"/>
      <c r="CV172" s="138"/>
      <c r="CW172" s="138"/>
      <c r="CX172" s="138"/>
      <c r="CY172" s="131"/>
      <c r="CZ172" s="147"/>
      <c r="DA172" s="132"/>
      <c r="DB172" s="132"/>
      <c r="DC172" s="138"/>
      <c r="DD172" s="138"/>
      <c r="DE172" s="138"/>
      <c r="DF172" s="138"/>
      <c r="DG172" s="138"/>
      <c r="DH172" s="131"/>
      <c r="DI172" s="147"/>
      <c r="DJ172" s="132"/>
      <c r="DK172" s="132"/>
      <c r="DL172" s="138"/>
      <c r="DM172" s="138"/>
      <c r="DN172" s="138"/>
      <c r="DO172" s="138"/>
      <c r="DP172" s="138"/>
      <c r="DQ172" s="131"/>
      <c r="DR172" s="147"/>
      <c r="DS172" s="132"/>
      <c r="DT172" s="132"/>
      <c r="DU172" s="138"/>
      <c r="DV172" s="138"/>
      <c r="DW172" s="138"/>
      <c r="DX172" s="138"/>
      <c r="DY172" s="138"/>
      <c r="DZ172" s="131"/>
      <c r="EA172" s="147"/>
      <c r="EB172" s="132"/>
      <c r="EC172" s="132"/>
      <c r="ED172" s="138"/>
      <c r="EE172" s="138"/>
      <c r="EF172" s="138"/>
      <c r="EG172" s="138"/>
      <c r="EH172" s="138"/>
      <c r="EI172" s="131"/>
      <c r="EJ172" s="147"/>
      <c r="EK172" s="132"/>
      <c r="EL172" s="132"/>
      <c r="EM172" s="138"/>
      <c r="EN172" s="138"/>
      <c r="EO172" s="138"/>
      <c r="EP172" s="138"/>
      <c r="EQ172" s="138"/>
      <c r="ER172" s="131"/>
      <c r="ES172" s="147"/>
      <c r="ET172" s="132"/>
      <c r="EU172" s="132"/>
      <c r="EV172" s="138"/>
      <c r="EW172" s="138"/>
      <c r="EX172" s="138"/>
      <c r="EY172" s="138"/>
      <c r="EZ172" s="138"/>
      <c r="FA172" s="131"/>
      <c r="FB172" s="147"/>
      <c r="FC172" s="132"/>
      <c r="FD172" s="132"/>
      <c r="FE172" s="138"/>
      <c r="FF172" s="138"/>
      <c r="FG172" s="138"/>
      <c r="FH172" s="138"/>
      <c r="FI172" s="138"/>
      <c r="FJ172" s="131"/>
      <c r="FK172" s="147"/>
      <c r="FL172" s="132"/>
      <c r="FM172" s="132"/>
      <c r="FN172" s="138"/>
      <c r="FO172" s="138"/>
      <c r="FP172" s="138"/>
      <c r="FQ172" s="138"/>
      <c r="FR172" s="138"/>
      <c r="FS172" s="138"/>
      <c r="FT172" s="131"/>
      <c r="FU172" s="134"/>
      <c r="FV172" s="134"/>
      <c r="FW172" s="134"/>
      <c r="FX172" s="135"/>
      <c r="FY172" s="134"/>
      <c r="FZ172" s="138"/>
      <c r="GA172" s="138"/>
      <c r="GB172" s="134"/>
      <c r="GC172" s="134"/>
      <c r="GD172" s="134"/>
      <c r="GE172" s="134"/>
      <c r="GF172" s="134"/>
      <c r="GG172" s="131"/>
      <c r="GH172" s="134"/>
      <c r="GI172" s="134"/>
      <c r="GJ172" s="134"/>
      <c r="GK172" s="135"/>
      <c r="GL172" s="134"/>
      <c r="GM172" s="138"/>
      <c r="GN172" s="138"/>
      <c r="GO172" s="134"/>
      <c r="GP172" s="134"/>
      <c r="GQ172" s="134"/>
      <c r="GR172" s="134"/>
      <c r="GS172" s="134"/>
      <c r="GT172" s="131"/>
      <c r="GU172" s="134"/>
      <c r="GV172" s="134"/>
      <c r="GW172" s="134"/>
      <c r="GX172" s="135"/>
      <c r="GY172" s="134"/>
      <c r="GZ172" s="138"/>
      <c r="HA172" s="138"/>
      <c r="HB172" s="134"/>
      <c r="HC172" s="134"/>
      <c r="HD172" s="134"/>
      <c r="HE172" s="134"/>
    </row>
    <row r="173" spans="1:213" ht="57" x14ac:dyDescent="0.2">
      <c r="A173" s="274"/>
      <c r="B173" s="277"/>
      <c r="C173" s="280"/>
      <c r="D173" s="280"/>
      <c r="E173" s="277"/>
      <c r="F173" s="346"/>
      <c r="G173" s="346"/>
      <c r="H173" s="348"/>
      <c r="I173" s="277"/>
      <c r="J173" s="282"/>
      <c r="K173" s="259"/>
      <c r="L173" s="262"/>
      <c r="M173" s="265"/>
      <c r="N173" s="259"/>
      <c r="O173" s="268"/>
      <c r="P173" s="268"/>
      <c r="Q173" s="271"/>
      <c r="R173" s="173"/>
      <c r="S173" s="174"/>
      <c r="T173" s="203">
        <f>VLOOKUP(U173,FORMULAS!$A$15:$B$18,2,0)</f>
        <v>0</v>
      </c>
      <c r="U173" s="54" t="s">
        <v>157</v>
      </c>
      <c r="V173" s="55">
        <f>+IF(U173='Tabla Valoración controles'!$D$4,'Tabla Valoración controles'!$F$4,IF('208-PLA-Ft-78 Mapa Gestión'!U173='Tabla Valoración controles'!$D$5,'Tabla Valoración controles'!$F$5,IF(U173=FORMULAS!$A$10,0,'Tabla Valoración controles'!$F$6)))</f>
        <v>0</v>
      </c>
      <c r="W173" s="54"/>
      <c r="X173" s="56">
        <f>+IF(W173='Tabla Valoración controles'!$D$7,'Tabla Valoración controles'!$F$7,IF(U173=FORMULAS!$A$10,0,'Tabla Valoración controles'!$F$8))</f>
        <v>0</v>
      </c>
      <c r="Y173" s="54"/>
      <c r="Z173" s="55">
        <f>+IF(Y173='Tabla Valoración controles'!$D$9,'Tabla Valoración controles'!$F$9,IF(U173=FORMULAS!$A$10,0,'Tabla Valoración controles'!$F$10))</f>
        <v>0</v>
      </c>
      <c r="AA173" s="54"/>
      <c r="AB173" s="55">
        <f>+IF(AA173='Tabla Valoración controles'!$D$9,'Tabla Valoración controles'!$F$9,IF(W173=FORMULAS!$A$10,0,'Tabla Valoración controles'!$F$10))</f>
        <v>0</v>
      </c>
      <c r="AC173" s="54"/>
      <c r="AD173" s="55">
        <f>+IF(AC173='Tabla Valoración controles'!$D$13,'Tabla Valoración controles'!$F$13,'Tabla Valoración controles'!$F$14)</f>
        <v>0</v>
      </c>
      <c r="AE173" s="99">
        <f t="shared" si="111"/>
        <v>0</v>
      </c>
      <c r="AF173" s="99">
        <f t="shared" ref="AF173" si="144">+AE173*AG172</f>
        <v>0</v>
      </c>
      <c r="AG173" s="99">
        <f t="shared" ref="AG173" si="145">+AG172-AF173</f>
        <v>0.24</v>
      </c>
      <c r="AH173" s="54"/>
      <c r="AI173" s="50">
        <f>+IF(AH173=CONTROLES!$C$50,CONTROLES!$D$50,CONTROLES!$D$51)</f>
        <v>0</v>
      </c>
      <c r="AJ173" s="182"/>
      <c r="AK173" s="182">
        <f>+IF(AJ173=CONTROLES!$C$52,CONTROLES!$D$52,CONTROLES!$D$53)</f>
        <v>0</v>
      </c>
      <c r="AL173" s="182"/>
      <c r="AM173" s="182">
        <f>+IF(AL173=CONTROLES!$C$54,CONTROLES!$D$54,CONTROLES!$D$55)</f>
        <v>0</v>
      </c>
      <c r="AN173" s="183" t="str">
        <f t="shared" si="114"/>
        <v>Tipo Control</v>
      </c>
      <c r="AO173" s="183" t="str">
        <f>+IF(AN173=CONTROLES!$F$54,CONTROLES!$G$54,CONTROLES!$G$55)</f>
        <v>Detectar</v>
      </c>
      <c r="AP173" s="182">
        <f>+IF(AO173=CONTROLES!$C$56,CONTROLES!$D$56,IF(AO173=CONTROLES!$C$57,CONTROLES!$D$57,CONTROLES!$D$58))</f>
        <v>10</v>
      </c>
      <c r="AQ173" s="182"/>
      <c r="AR173" s="182">
        <f>+IF(AQ173=CONTROLES!$C$59,CONTROLES!$D$59,CONTROLES!$D$60)</f>
        <v>0</v>
      </c>
      <c r="AS173" s="182"/>
      <c r="AT173" s="182">
        <f>+IF(AS173=CONTROLES!$C$61,CONTROLES!$D$61,CONTROLES!$D$62)</f>
        <v>0</v>
      </c>
      <c r="AU173" s="182"/>
      <c r="AV173" s="50">
        <f>+IF(AU173=CONTROLES!$C$63,CONTROLES!$D$63,IF(AU173=CONTROLES!$C$64,CONTROLES!$D$64,CONTROLES!$D$65))</f>
        <v>0</v>
      </c>
      <c r="AW173" s="50">
        <f t="shared" si="113"/>
        <v>10</v>
      </c>
      <c r="AX173" s="50" t="str">
        <f t="shared" si="115"/>
        <v>Débil</v>
      </c>
      <c r="AY173" s="254"/>
      <c r="AZ173" s="254"/>
      <c r="BA173" s="254"/>
      <c r="BB173" s="254"/>
      <c r="BC173" s="255"/>
      <c r="BD173" s="257"/>
      <c r="BE173" s="246"/>
      <c r="BF173" s="137"/>
      <c r="BG173" s="137"/>
      <c r="BH173" s="189"/>
      <c r="BI173" s="137"/>
      <c r="BJ173" s="137"/>
      <c r="BK173" s="137"/>
      <c r="BL173" s="137"/>
      <c r="BM173" s="190" t="s">
        <v>234</v>
      </c>
      <c r="BN173" s="244"/>
      <c r="BO173" s="131"/>
      <c r="BP173" s="137"/>
      <c r="BQ173" s="137"/>
      <c r="BR173" s="137"/>
      <c r="BS173" s="137"/>
      <c r="BT173" s="137"/>
      <c r="BU173" s="137"/>
      <c r="BV173" s="137"/>
      <c r="BW173" s="137"/>
      <c r="BX173" s="131"/>
      <c r="BY173" s="137"/>
      <c r="BZ173" s="137"/>
      <c r="CA173" s="137"/>
      <c r="CB173" s="137"/>
      <c r="CC173" s="137"/>
      <c r="CD173" s="137"/>
      <c r="CE173" s="137"/>
      <c r="CF173" s="137"/>
      <c r="CG173" s="131"/>
      <c r="CH173" s="137"/>
      <c r="CI173" s="137"/>
      <c r="CJ173" s="137"/>
      <c r="CK173" s="137"/>
      <c r="CL173" s="137"/>
      <c r="CM173" s="137"/>
      <c r="CN173" s="137"/>
      <c r="CO173" s="137"/>
      <c r="CP173" s="131"/>
      <c r="CQ173" s="137"/>
      <c r="CR173" s="137"/>
      <c r="CS173" s="137"/>
      <c r="CT173" s="137"/>
      <c r="CU173" s="137"/>
      <c r="CV173" s="137"/>
      <c r="CW173" s="137"/>
      <c r="CX173" s="137"/>
      <c r="CY173" s="131"/>
      <c r="CZ173" s="137"/>
      <c r="DA173" s="137"/>
      <c r="DB173" s="137"/>
      <c r="DC173" s="137"/>
      <c r="DD173" s="137"/>
      <c r="DE173" s="137"/>
      <c r="DF173" s="137"/>
      <c r="DG173" s="137"/>
      <c r="DH173" s="131"/>
      <c r="DI173" s="137"/>
      <c r="DJ173" s="137"/>
      <c r="DK173" s="137"/>
      <c r="DL173" s="137"/>
      <c r="DM173" s="137"/>
      <c r="DN173" s="137"/>
      <c r="DO173" s="137"/>
      <c r="DP173" s="137"/>
      <c r="DQ173" s="131"/>
      <c r="DR173" s="137"/>
      <c r="DS173" s="137"/>
      <c r="DT173" s="137"/>
      <c r="DU173" s="137"/>
      <c r="DV173" s="137"/>
      <c r="DW173" s="137"/>
      <c r="DX173" s="137"/>
      <c r="DY173" s="137"/>
      <c r="DZ173" s="131"/>
      <c r="EA173" s="137"/>
      <c r="EB173" s="137"/>
      <c r="EC173" s="137"/>
      <c r="ED173" s="137"/>
      <c r="EE173" s="137"/>
      <c r="EF173" s="137"/>
      <c r="EG173" s="137"/>
      <c r="EH173" s="137"/>
      <c r="EI173" s="131"/>
      <c r="EJ173" s="137"/>
      <c r="EK173" s="137"/>
      <c r="EL173" s="137"/>
      <c r="EM173" s="137"/>
      <c r="EN173" s="137"/>
      <c r="EO173" s="137"/>
      <c r="EP173" s="137"/>
      <c r="EQ173" s="137"/>
      <c r="ER173" s="131"/>
      <c r="ES173" s="137"/>
      <c r="ET173" s="137"/>
      <c r="EU173" s="137"/>
      <c r="EV173" s="137"/>
      <c r="EW173" s="137"/>
      <c r="EX173" s="137"/>
      <c r="EY173" s="137"/>
      <c r="EZ173" s="137"/>
      <c r="FA173" s="131"/>
      <c r="FB173" s="137"/>
      <c r="FC173" s="137"/>
      <c r="FD173" s="137"/>
      <c r="FE173" s="137"/>
      <c r="FF173" s="137"/>
      <c r="FG173" s="137"/>
      <c r="FH173" s="137"/>
      <c r="FI173" s="137"/>
      <c r="FJ173" s="131"/>
      <c r="FK173" s="137"/>
      <c r="FL173" s="137"/>
      <c r="FM173" s="137"/>
      <c r="FN173" s="137"/>
      <c r="FO173" s="137"/>
      <c r="FP173" s="137"/>
      <c r="FQ173" s="137"/>
      <c r="FR173" s="137"/>
      <c r="FS173" s="137"/>
      <c r="FT173" s="131"/>
      <c r="FU173" s="134"/>
      <c r="FV173" s="134"/>
      <c r="FW173" s="134"/>
      <c r="FX173" s="135"/>
      <c r="FY173" s="134"/>
      <c r="FZ173" s="137"/>
      <c r="GA173" s="137"/>
      <c r="GB173" s="134"/>
      <c r="GC173" s="134"/>
      <c r="GD173" s="134"/>
      <c r="GE173" s="134"/>
      <c r="GF173" s="134"/>
      <c r="GG173" s="131"/>
      <c r="GH173" s="134"/>
      <c r="GI173" s="134"/>
      <c r="GJ173" s="134"/>
      <c r="GK173" s="135"/>
      <c r="GL173" s="134"/>
      <c r="GM173" s="137"/>
      <c r="GN173" s="137"/>
      <c r="GO173" s="134"/>
      <c r="GP173" s="134"/>
      <c r="GQ173" s="134"/>
      <c r="GR173" s="134"/>
      <c r="GS173" s="134"/>
      <c r="GT173" s="131"/>
      <c r="GU173" s="134"/>
      <c r="GV173" s="134"/>
      <c r="GW173" s="134"/>
      <c r="GX173" s="135"/>
      <c r="GY173" s="134"/>
      <c r="GZ173" s="137"/>
      <c r="HA173" s="137"/>
      <c r="HB173" s="134"/>
      <c r="HC173" s="134"/>
      <c r="HD173" s="134"/>
      <c r="HE173" s="134"/>
    </row>
    <row r="174" spans="1:213" ht="57" x14ac:dyDescent="0.2">
      <c r="A174" s="274"/>
      <c r="B174" s="277"/>
      <c r="C174" s="280"/>
      <c r="D174" s="280"/>
      <c r="E174" s="277"/>
      <c r="F174" s="346"/>
      <c r="G174" s="346"/>
      <c r="H174" s="348"/>
      <c r="I174" s="277"/>
      <c r="J174" s="282"/>
      <c r="K174" s="259"/>
      <c r="L174" s="262"/>
      <c r="M174" s="265"/>
      <c r="N174" s="259"/>
      <c r="O174" s="268"/>
      <c r="P174" s="268"/>
      <c r="Q174" s="271"/>
      <c r="R174" s="173"/>
      <c r="S174" s="174"/>
      <c r="T174" s="203">
        <f>VLOOKUP(U174,FORMULAS!$A$15:$B$18,2,0)</f>
        <v>0</v>
      </c>
      <c r="U174" s="54" t="s">
        <v>157</v>
      </c>
      <c r="V174" s="55">
        <f>+IF(U174='Tabla Valoración controles'!$D$4,'Tabla Valoración controles'!$F$4,IF('208-PLA-Ft-78 Mapa Gestión'!U174='Tabla Valoración controles'!$D$5,'Tabla Valoración controles'!$F$5,IF(U174=FORMULAS!$A$10,0,'Tabla Valoración controles'!$F$6)))</f>
        <v>0</v>
      </c>
      <c r="W174" s="54"/>
      <c r="X174" s="56">
        <f>+IF(W174='Tabla Valoración controles'!$D$7,'Tabla Valoración controles'!$F$7,IF(U174=FORMULAS!$A$10,0,'Tabla Valoración controles'!$F$8))</f>
        <v>0</v>
      </c>
      <c r="Y174" s="54"/>
      <c r="Z174" s="55">
        <f>+IF(Y174='Tabla Valoración controles'!$D$9,'Tabla Valoración controles'!$F$9,IF(U174=FORMULAS!$A$10,0,'Tabla Valoración controles'!$F$10))</f>
        <v>0</v>
      </c>
      <c r="AA174" s="54"/>
      <c r="AB174" s="55">
        <f>+IF(AA174='Tabla Valoración controles'!$D$9,'Tabla Valoración controles'!$F$9,IF(W174=FORMULAS!$A$10,0,'Tabla Valoración controles'!$F$10))</f>
        <v>0</v>
      </c>
      <c r="AC174" s="54"/>
      <c r="AD174" s="55">
        <f>+IF(AC174='Tabla Valoración controles'!$D$13,'Tabla Valoración controles'!$F$13,'Tabla Valoración controles'!$F$14)</f>
        <v>0</v>
      </c>
      <c r="AE174" s="99">
        <f t="shared" si="111"/>
        <v>0</v>
      </c>
      <c r="AF174" s="99">
        <f t="shared" ref="AF174:AF177" si="146">+AF173*AE174</f>
        <v>0</v>
      </c>
      <c r="AG174" s="99">
        <f t="shared" si="131"/>
        <v>0.24</v>
      </c>
      <c r="AH174" s="54"/>
      <c r="AI174" s="50">
        <f>+IF(AH174=CONTROLES!$C$50,CONTROLES!$D$50,CONTROLES!$D$51)</f>
        <v>0</v>
      </c>
      <c r="AJ174" s="182"/>
      <c r="AK174" s="182">
        <f>+IF(AJ174=CONTROLES!$C$52,CONTROLES!$D$52,CONTROLES!$D$53)</f>
        <v>0</v>
      </c>
      <c r="AL174" s="182"/>
      <c r="AM174" s="182">
        <f>+IF(AL174=CONTROLES!$C$54,CONTROLES!$D$54,CONTROLES!$D$55)</f>
        <v>0</v>
      </c>
      <c r="AN174" s="183" t="str">
        <f t="shared" si="114"/>
        <v>Tipo Control</v>
      </c>
      <c r="AO174" s="183" t="str">
        <f>+IF(AN174=CONTROLES!$F$54,CONTROLES!$G$54,CONTROLES!$G$55)</f>
        <v>Detectar</v>
      </c>
      <c r="AP174" s="182">
        <f>+IF(AO174=CONTROLES!$C$56,CONTROLES!$D$56,IF(AO174=CONTROLES!$C$57,CONTROLES!$D$57,CONTROLES!$D$58))</f>
        <v>10</v>
      </c>
      <c r="AQ174" s="182"/>
      <c r="AR174" s="182">
        <f>+IF(AQ174=CONTROLES!$C$59,CONTROLES!$D$59,CONTROLES!$D$60)</f>
        <v>0</v>
      </c>
      <c r="AS174" s="182"/>
      <c r="AT174" s="182">
        <f>+IF(AS174=CONTROLES!$C$61,CONTROLES!$D$61,CONTROLES!$D$62)</f>
        <v>0</v>
      </c>
      <c r="AU174" s="182"/>
      <c r="AV174" s="50">
        <f>+IF(AU174=CONTROLES!$C$63,CONTROLES!$D$63,IF(AU174=CONTROLES!$C$64,CONTROLES!$D$64,CONTROLES!$D$65))</f>
        <v>0</v>
      </c>
      <c r="AW174" s="50">
        <f t="shared" si="113"/>
        <v>10</v>
      </c>
      <c r="AX174" s="50" t="str">
        <f t="shared" si="115"/>
        <v>Débil</v>
      </c>
      <c r="AY174" s="254"/>
      <c r="AZ174" s="254"/>
      <c r="BA174" s="254"/>
      <c r="BB174" s="254"/>
      <c r="BC174" s="255"/>
      <c r="BD174" s="257"/>
      <c r="BE174" s="246"/>
      <c r="BF174" s="137"/>
      <c r="BG174" s="137"/>
      <c r="BH174" s="189"/>
      <c r="BI174" s="137"/>
      <c r="BJ174" s="137"/>
      <c r="BK174" s="137"/>
      <c r="BL174" s="137"/>
      <c r="BM174" s="190" t="s">
        <v>234</v>
      </c>
      <c r="BN174" s="244"/>
      <c r="BO174" s="131"/>
      <c r="BP174" s="137"/>
      <c r="BQ174" s="137"/>
      <c r="BR174" s="137"/>
      <c r="BS174" s="137"/>
      <c r="BT174" s="137"/>
      <c r="BU174" s="137"/>
      <c r="BV174" s="137"/>
      <c r="BW174" s="137"/>
      <c r="BX174" s="131"/>
      <c r="BY174" s="137"/>
      <c r="BZ174" s="137"/>
      <c r="CA174" s="137"/>
      <c r="CB174" s="137"/>
      <c r="CC174" s="137"/>
      <c r="CD174" s="137"/>
      <c r="CE174" s="137"/>
      <c r="CF174" s="137"/>
      <c r="CG174" s="131"/>
      <c r="CH174" s="137"/>
      <c r="CI174" s="137"/>
      <c r="CJ174" s="137"/>
      <c r="CK174" s="137"/>
      <c r="CL174" s="137"/>
      <c r="CM174" s="137"/>
      <c r="CN174" s="137"/>
      <c r="CO174" s="137"/>
      <c r="CP174" s="131"/>
      <c r="CQ174" s="137"/>
      <c r="CR174" s="137"/>
      <c r="CS174" s="137"/>
      <c r="CT174" s="137"/>
      <c r="CU174" s="137"/>
      <c r="CV174" s="137"/>
      <c r="CW174" s="137"/>
      <c r="CX174" s="137"/>
      <c r="CY174" s="131"/>
      <c r="CZ174" s="137"/>
      <c r="DA174" s="137"/>
      <c r="DB174" s="137"/>
      <c r="DC174" s="137"/>
      <c r="DD174" s="137"/>
      <c r="DE174" s="137"/>
      <c r="DF174" s="137"/>
      <c r="DG174" s="137"/>
      <c r="DH174" s="131"/>
      <c r="DI174" s="137"/>
      <c r="DJ174" s="137"/>
      <c r="DK174" s="137"/>
      <c r="DL174" s="137"/>
      <c r="DM174" s="137"/>
      <c r="DN174" s="137"/>
      <c r="DO174" s="137"/>
      <c r="DP174" s="137"/>
      <c r="DQ174" s="131"/>
      <c r="DR174" s="137"/>
      <c r="DS174" s="137"/>
      <c r="DT174" s="137"/>
      <c r="DU174" s="137"/>
      <c r="DV174" s="137"/>
      <c r="DW174" s="137"/>
      <c r="DX174" s="137"/>
      <c r="DY174" s="137"/>
      <c r="DZ174" s="131"/>
      <c r="EA174" s="137"/>
      <c r="EB174" s="137"/>
      <c r="EC174" s="137"/>
      <c r="ED174" s="137"/>
      <c r="EE174" s="137"/>
      <c r="EF174" s="137"/>
      <c r="EG174" s="137"/>
      <c r="EH174" s="137"/>
      <c r="EI174" s="131"/>
      <c r="EJ174" s="137"/>
      <c r="EK174" s="137"/>
      <c r="EL174" s="137"/>
      <c r="EM174" s="137"/>
      <c r="EN174" s="137"/>
      <c r="EO174" s="137"/>
      <c r="EP174" s="137"/>
      <c r="EQ174" s="137"/>
      <c r="ER174" s="131"/>
      <c r="ES174" s="137"/>
      <c r="ET174" s="137"/>
      <c r="EU174" s="137"/>
      <c r="EV174" s="137"/>
      <c r="EW174" s="137"/>
      <c r="EX174" s="137"/>
      <c r="EY174" s="137"/>
      <c r="EZ174" s="137"/>
      <c r="FA174" s="131"/>
      <c r="FB174" s="137"/>
      <c r="FC174" s="137"/>
      <c r="FD174" s="137"/>
      <c r="FE174" s="137"/>
      <c r="FF174" s="137"/>
      <c r="FG174" s="137"/>
      <c r="FH174" s="137"/>
      <c r="FI174" s="137"/>
      <c r="FJ174" s="131"/>
      <c r="FK174" s="137"/>
      <c r="FL174" s="137"/>
      <c r="FM174" s="137"/>
      <c r="FN174" s="137"/>
      <c r="FO174" s="137"/>
      <c r="FP174" s="137"/>
      <c r="FQ174" s="137"/>
      <c r="FR174" s="137"/>
      <c r="FS174" s="137"/>
      <c r="FT174" s="131"/>
      <c r="FU174" s="134"/>
      <c r="FV174" s="134"/>
      <c r="FW174" s="134"/>
      <c r="FX174" s="135"/>
      <c r="FY174" s="134"/>
      <c r="FZ174" s="137"/>
      <c r="GA174" s="137"/>
      <c r="GB174" s="134"/>
      <c r="GC174" s="134"/>
      <c r="GD174" s="134"/>
      <c r="GE174" s="134"/>
      <c r="GF174" s="134"/>
      <c r="GG174" s="131"/>
      <c r="GH174" s="134"/>
      <c r="GI174" s="134"/>
      <c r="GJ174" s="134"/>
      <c r="GK174" s="135"/>
      <c r="GL174" s="134"/>
      <c r="GM174" s="137"/>
      <c r="GN174" s="137"/>
      <c r="GO174" s="134"/>
      <c r="GP174" s="134"/>
      <c r="GQ174" s="134"/>
      <c r="GR174" s="134"/>
      <c r="GS174" s="134"/>
      <c r="GT174" s="131"/>
      <c r="GU174" s="134"/>
      <c r="GV174" s="134"/>
      <c r="GW174" s="134"/>
      <c r="GX174" s="135"/>
      <c r="GY174" s="134"/>
      <c r="GZ174" s="137"/>
      <c r="HA174" s="137"/>
      <c r="HB174" s="134"/>
      <c r="HC174" s="134"/>
      <c r="HD174" s="134"/>
      <c r="HE174" s="134"/>
    </row>
    <row r="175" spans="1:213" ht="57" x14ac:dyDescent="0.2">
      <c r="A175" s="274"/>
      <c r="B175" s="277"/>
      <c r="C175" s="280"/>
      <c r="D175" s="280"/>
      <c r="E175" s="277"/>
      <c r="F175" s="346"/>
      <c r="G175" s="346"/>
      <c r="H175" s="348"/>
      <c r="I175" s="277"/>
      <c r="J175" s="282"/>
      <c r="K175" s="259"/>
      <c r="L175" s="262"/>
      <c r="M175" s="265"/>
      <c r="N175" s="259"/>
      <c r="O175" s="268"/>
      <c r="P175" s="268"/>
      <c r="Q175" s="271"/>
      <c r="R175" s="173"/>
      <c r="S175" s="174"/>
      <c r="T175" s="203">
        <f>VLOOKUP(U175,FORMULAS!$A$15:$B$18,2,0)</f>
        <v>0</v>
      </c>
      <c r="U175" s="54" t="s">
        <v>157</v>
      </c>
      <c r="V175" s="55">
        <f>+IF(U175='Tabla Valoración controles'!$D$4,'Tabla Valoración controles'!$F$4,IF('208-PLA-Ft-78 Mapa Gestión'!U175='Tabla Valoración controles'!$D$5,'Tabla Valoración controles'!$F$5,IF(U175=FORMULAS!$A$10,0,'Tabla Valoración controles'!$F$6)))</f>
        <v>0</v>
      </c>
      <c r="W175" s="54"/>
      <c r="X175" s="56">
        <f>+IF(W175='Tabla Valoración controles'!$D$7,'Tabla Valoración controles'!$F$7,IF(U175=FORMULAS!$A$10,0,'Tabla Valoración controles'!$F$8))</f>
        <v>0</v>
      </c>
      <c r="Y175" s="54"/>
      <c r="Z175" s="55">
        <f>+IF(Y175='Tabla Valoración controles'!$D$9,'Tabla Valoración controles'!$F$9,IF(U175=FORMULAS!$A$10,0,'Tabla Valoración controles'!$F$10))</f>
        <v>0</v>
      </c>
      <c r="AA175" s="54"/>
      <c r="AB175" s="55">
        <f>+IF(AA175='Tabla Valoración controles'!$D$9,'Tabla Valoración controles'!$F$9,IF(W175=FORMULAS!$A$10,0,'Tabla Valoración controles'!$F$10))</f>
        <v>0</v>
      </c>
      <c r="AC175" s="54"/>
      <c r="AD175" s="55">
        <f>+IF(AC175='Tabla Valoración controles'!$D$13,'Tabla Valoración controles'!$F$13,'Tabla Valoración controles'!$F$14)</f>
        <v>0</v>
      </c>
      <c r="AE175" s="99">
        <f t="shared" si="111"/>
        <v>0</v>
      </c>
      <c r="AF175" s="99">
        <f t="shared" si="146"/>
        <v>0</v>
      </c>
      <c r="AG175" s="99">
        <f t="shared" si="131"/>
        <v>0.24</v>
      </c>
      <c r="AH175" s="54"/>
      <c r="AI175" s="50">
        <f>+IF(AH175=CONTROLES!$C$50,CONTROLES!$D$50,CONTROLES!$D$51)</f>
        <v>0</v>
      </c>
      <c r="AJ175" s="182"/>
      <c r="AK175" s="182">
        <f>+IF(AJ175=CONTROLES!$C$52,CONTROLES!$D$52,CONTROLES!$D$53)</f>
        <v>0</v>
      </c>
      <c r="AL175" s="182"/>
      <c r="AM175" s="182">
        <f>+IF(AL175=CONTROLES!$C$54,CONTROLES!$D$54,CONTROLES!$D$55)</f>
        <v>0</v>
      </c>
      <c r="AN175" s="183" t="str">
        <f t="shared" si="114"/>
        <v>Tipo Control</v>
      </c>
      <c r="AO175" s="183" t="str">
        <f>+IF(AN175=CONTROLES!$F$54,CONTROLES!$G$54,CONTROLES!$G$55)</f>
        <v>Detectar</v>
      </c>
      <c r="AP175" s="182">
        <f>+IF(AO175=CONTROLES!$C$56,CONTROLES!$D$56,IF(AO175=CONTROLES!$C$57,CONTROLES!$D$57,CONTROLES!$D$58))</f>
        <v>10</v>
      </c>
      <c r="AQ175" s="182"/>
      <c r="AR175" s="182">
        <f>+IF(AQ175=CONTROLES!$C$59,CONTROLES!$D$59,CONTROLES!$D$60)</f>
        <v>0</v>
      </c>
      <c r="AS175" s="182"/>
      <c r="AT175" s="182">
        <f>+IF(AS175=CONTROLES!$C$61,CONTROLES!$D$61,CONTROLES!$D$62)</f>
        <v>0</v>
      </c>
      <c r="AU175" s="182"/>
      <c r="AV175" s="50">
        <f>+IF(AU175=CONTROLES!$C$63,CONTROLES!$D$63,IF(AU175=CONTROLES!$C$64,CONTROLES!$D$64,CONTROLES!$D$65))</f>
        <v>0</v>
      </c>
      <c r="AW175" s="50">
        <f t="shared" si="113"/>
        <v>10</v>
      </c>
      <c r="AX175" s="50" t="str">
        <f t="shared" si="115"/>
        <v>Débil</v>
      </c>
      <c r="AY175" s="254"/>
      <c r="AZ175" s="254"/>
      <c r="BA175" s="254"/>
      <c r="BB175" s="254"/>
      <c r="BC175" s="255"/>
      <c r="BD175" s="257"/>
      <c r="BE175" s="246"/>
      <c r="BF175" s="137"/>
      <c r="BG175" s="137"/>
      <c r="BH175" s="189"/>
      <c r="BI175" s="137"/>
      <c r="BJ175" s="137"/>
      <c r="BK175" s="137"/>
      <c r="BL175" s="137"/>
      <c r="BM175" s="190" t="s">
        <v>234</v>
      </c>
      <c r="BN175" s="244"/>
      <c r="BO175" s="131"/>
      <c r="BP175" s="137"/>
      <c r="BQ175" s="137"/>
      <c r="BR175" s="137"/>
      <c r="BS175" s="137"/>
      <c r="BT175" s="137"/>
      <c r="BU175" s="137"/>
      <c r="BV175" s="137"/>
      <c r="BW175" s="137"/>
      <c r="BX175" s="131"/>
      <c r="BY175" s="137"/>
      <c r="BZ175" s="137"/>
      <c r="CA175" s="137"/>
      <c r="CB175" s="137"/>
      <c r="CC175" s="137"/>
      <c r="CD175" s="137"/>
      <c r="CE175" s="137"/>
      <c r="CF175" s="137"/>
      <c r="CG175" s="131"/>
      <c r="CH175" s="137"/>
      <c r="CI175" s="137"/>
      <c r="CJ175" s="137"/>
      <c r="CK175" s="137"/>
      <c r="CL175" s="137"/>
      <c r="CM175" s="137"/>
      <c r="CN175" s="137"/>
      <c r="CO175" s="137"/>
      <c r="CP175" s="131"/>
      <c r="CQ175" s="137"/>
      <c r="CR175" s="137"/>
      <c r="CS175" s="137"/>
      <c r="CT175" s="137"/>
      <c r="CU175" s="137"/>
      <c r="CV175" s="137"/>
      <c r="CW175" s="137"/>
      <c r="CX175" s="137"/>
      <c r="CY175" s="131"/>
      <c r="CZ175" s="137"/>
      <c r="DA175" s="137"/>
      <c r="DB175" s="137"/>
      <c r="DC175" s="137"/>
      <c r="DD175" s="137"/>
      <c r="DE175" s="137"/>
      <c r="DF175" s="137"/>
      <c r="DG175" s="137"/>
      <c r="DH175" s="131"/>
      <c r="DI175" s="137"/>
      <c r="DJ175" s="137"/>
      <c r="DK175" s="137"/>
      <c r="DL175" s="137"/>
      <c r="DM175" s="137"/>
      <c r="DN175" s="137"/>
      <c r="DO175" s="137"/>
      <c r="DP175" s="137"/>
      <c r="DQ175" s="131"/>
      <c r="DR175" s="137"/>
      <c r="DS175" s="137"/>
      <c r="DT175" s="137"/>
      <c r="DU175" s="137"/>
      <c r="DV175" s="137"/>
      <c r="DW175" s="137"/>
      <c r="DX175" s="137"/>
      <c r="DY175" s="137"/>
      <c r="DZ175" s="131"/>
      <c r="EA175" s="137"/>
      <c r="EB175" s="137"/>
      <c r="EC175" s="137"/>
      <c r="ED175" s="137"/>
      <c r="EE175" s="137"/>
      <c r="EF175" s="137"/>
      <c r="EG175" s="137"/>
      <c r="EH175" s="137"/>
      <c r="EI175" s="131"/>
      <c r="EJ175" s="137"/>
      <c r="EK175" s="137"/>
      <c r="EL175" s="137"/>
      <c r="EM175" s="137"/>
      <c r="EN175" s="137"/>
      <c r="EO175" s="137"/>
      <c r="EP175" s="137"/>
      <c r="EQ175" s="137"/>
      <c r="ER175" s="131"/>
      <c r="ES175" s="137"/>
      <c r="ET175" s="137"/>
      <c r="EU175" s="137"/>
      <c r="EV175" s="137"/>
      <c r="EW175" s="137"/>
      <c r="EX175" s="137"/>
      <c r="EY175" s="137"/>
      <c r="EZ175" s="137"/>
      <c r="FA175" s="131"/>
      <c r="FB175" s="137"/>
      <c r="FC175" s="137"/>
      <c r="FD175" s="137"/>
      <c r="FE175" s="137"/>
      <c r="FF175" s="137"/>
      <c r="FG175" s="137"/>
      <c r="FH175" s="137"/>
      <c r="FI175" s="137"/>
      <c r="FJ175" s="131"/>
      <c r="FK175" s="137"/>
      <c r="FL175" s="137"/>
      <c r="FM175" s="137"/>
      <c r="FN175" s="137"/>
      <c r="FO175" s="137"/>
      <c r="FP175" s="137"/>
      <c r="FQ175" s="137"/>
      <c r="FR175" s="137"/>
      <c r="FS175" s="137"/>
      <c r="FT175" s="131"/>
      <c r="FU175" s="134"/>
      <c r="FV175" s="134"/>
      <c r="FW175" s="134"/>
      <c r="FX175" s="135"/>
      <c r="FY175" s="134"/>
      <c r="FZ175" s="137"/>
      <c r="GA175" s="137"/>
      <c r="GB175" s="134"/>
      <c r="GC175" s="134"/>
      <c r="GD175" s="134"/>
      <c r="GE175" s="134"/>
      <c r="GF175" s="134"/>
      <c r="GG175" s="131"/>
      <c r="GH175" s="134"/>
      <c r="GI175" s="134"/>
      <c r="GJ175" s="134"/>
      <c r="GK175" s="135"/>
      <c r="GL175" s="134"/>
      <c r="GM175" s="137"/>
      <c r="GN175" s="137"/>
      <c r="GO175" s="134"/>
      <c r="GP175" s="134"/>
      <c r="GQ175" s="134"/>
      <c r="GR175" s="134"/>
      <c r="GS175" s="134"/>
      <c r="GT175" s="131"/>
      <c r="GU175" s="134"/>
      <c r="GV175" s="134"/>
      <c r="GW175" s="134"/>
      <c r="GX175" s="135"/>
      <c r="GY175" s="134"/>
      <c r="GZ175" s="137"/>
      <c r="HA175" s="137"/>
      <c r="HB175" s="134"/>
      <c r="HC175" s="134"/>
      <c r="HD175" s="134"/>
      <c r="HE175" s="134"/>
    </row>
    <row r="176" spans="1:213" ht="57" x14ac:dyDescent="0.2">
      <c r="A176" s="274"/>
      <c r="B176" s="277"/>
      <c r="C176" s="280"/>
      <c r="D176" s="280"/>
      <c r="E176" s="277"/>
      <c r="F176" s="346"/>
      <c r="G176" s="346"/>
      <c r="H176" s="348"/>
      <c r="I176" s="277"/>
      <c r="J176" s="282"/>
      <c r="K176" s="259"/>
      <c r="L176" s="262"/>
      <c r="M176" s="265"/>
      <c r="N176" s="259"/>
      <c r="O176" s="268"/>
      <c r="P176" s="268"/>
      <c r="Q176" s="271"/>
      <c r="R176" s="173"/>
      <c r="S176" s="174"/>
      <c r="T176" s="203">
        <f>VLOOKUP(U176,FORMULAS!$A$15:$B$18,2,0)</f>
        <v>0</v>
      </c>
      <c r="U176" s="54" t="s">
        <v>157</v>
      </c>
      <c r="V176" s="55">
        <f>+IF(U176='Tabla Valoración controles'!$D$4,'Tabla Valoración controles'!$F$4,IF('208-PLA-Ft-78 Mapa Gestión'!U176='Tabla Valoración controles'!$D$5,'Tabla Valoración controles'!$F$5,IF(U176=FORMULAS!$A$10,0,'Tabla Valoración controles'!$F$6)))</f>
        <v>0</v>
      </c>
      <c r="W176" s="54"/>
      <c r="X176" s="56">
        <f>+IF(W176='Tabla Valoración controles'!$D$7,'Tabla Valoración controles'!$F$7,IF(U176=FORMULAS!$A$10,0,'Tabla Valoración controles'!$F$8))</f>
        <v>0</v>
      </c>
      <c r="Y176" s="54"/>
      <c r="Z176" s="55">
        <f>+IF(Y176='Tabla Valoración controles'!$D$9,'Tabla Valoración controles'!$F$9,IF(U176=FORMULAS!$A$10,0,'Tabla Valoración controles'!$F$10))</f>
        <v>0</v>
      </c>
      <c r="AA176" s="54"/>
      <c r="AB176" s="55">
        <f>+IF(AA176='Tabla Valoración controles'!$D$9,'Tabla Valoración controles'!$F$9,IF(W176=FORMULAS!$A$10,0,'Tabla Valoración controles'!$F$10))</f>
        <v>0</v>
      </c>
      <c r="AC176" s="54"/>
      <c r="AD176" s="55">
        <f>+IF(AC176='Tabla Valoración controles'!$D$13,'Tabla Valoración controles'!$F$13,'Tabla Valoración controles'!$F$14)</f>
        <v>0</v>
      </c>
      <c r="AE176" s="99">
        <f t="shared" si="111"/>
        <v>0</v>
      </c>
      <c r="AF176" s="99">
        <f t="shared" si="146"/>
        <v>0</v>
      </c>
      <c r="AG176" s="99">
        <f t="shared" si="131"/>
        <v>0.24</v>
      </c>
      <c r="AH176" s="54"/>
      <c r="AI176" s="50">
        <f>+IF(AH176=CONTROLES!$C$50,CONTROLES!$D$50,CONTROLES!$D$51)</f>
        <v>0</v>
      </c>
      <c r="AJ176" s="182"/>
      <c r="AK176" s="182">
        <f>+IF(AJ176=CONTROLES!$C$52,CONTROLES!$D$52,CONTROLES!$D$53)</f>
        <v>0</v>
      </c>
      <c r="AL176" s="182"/>
      <c r="AM176" s="182">
        <f>+IF(AL176=CONTROLES!$C$54,CONTROLES!$D$54,CONTROLES!$D$55)</f>
        <v>0</v>
      </c>
      <c r="AN176" s="183" t="str">
        <f t="shared" si="114"/>
        <v>Tipo Control</v>
      </c>
      <c r="AO176" s="183" t="str">
        <f>+IF(AN176=CONTROLES!$F$54,CONTROLES!$G$54,CONTROLES!$G$55)</f>
        <v>Detectar</v>
      </c>
      <c r="AP176" s="182">
        <f>+IF(AO176=CONTROLES!$C$56,CONTROLES!$D$56,IF(AO176=CONTROLES!$C$57,CONTROLES!$D$57,CONTROLES!$D$58))</f>
        <v>10</v>
      </c>
      <c r="AQ176" s="182"/>
      <c r="AR176" s="182">
        <f>+IF(AQ176=CONTROLES!$C$59,CONTROLES!$D$59,CONTROLES!$D$60)</f>
        <v>0</v>
      </c>
      <c r="AS176" s="182"/>
      <c r="AT176" s="182">
        <f>+IF(AS176=CONTROLES!$C$61,CONTROLES!$D$61,CONTROLES!$D$62)</f>
        <v>0</v>
      </c>
      <c r="AU176" s="182"/>
      <c r="AV176" s="50">
        <f>+IF(AU176=CONTROLES!$C$63,CONTROLES!$D$63,IF(AU176=CONTROLES!$C$64,CONTROLES!$D$64,CONTROLES!$D$65))</f>
        <v>0</v>
      </c>
      <c r="AW176" s="50">
        <f t="shared" si="113"/>
        <v>10</v>
      </c>
      <c r="AX176" s="50" t="str">
        <f t="shared" si="115"/>
        <v>Débil</v>
      </c>
      <c r="AY176" s="254"/>
      <c r="AZ176" s="254"/>
      <c r="BA176" s="254"/>
      <c r="BB176" s="254"/>
      <c r="BC176" s="255"/>
      <c r="BD176" s="257"/>
      <c r="BE176" s="246"/>
      <c r="BF176" s="137"/>
      <c r="BG176" s="137"/>
      <c r="BH176" s="189"/>
      <c r="BI176" s="137"/>
      <c r="BJ176" s="137"/>
      <c r="BK176" s="137"/>
      <c r="BL176" s="137"/>
      <c r="BM176" s="190" t="s">
        <v>234</v>
      </c>
      <c r="BN176" s="244"/>
      <c r="BO176" s="131"/>
      <c r="BP176" s="137"/>
      <c r="BQ176" s="137"/>
      <c r="BR176" s="137"/>
      <c r="BS176" s="137"/>
      <c r="BT176" s="137"/>
      <c r="BU176" s="137"/>
      <c r="BV176" s="137"/>
      <c r="BW176" s="137"/>
      <c r="BX176" s="131"/>
      <c r="BY176" s="137"/>
      <c r="BZ176" s="137"/>
      <c r="CA176" s="137"/>
      <c r="CB176" s="137"/>
      <c r="CC176" s="137"/>
      <c r="CD176" s="137"/>
      <c r="CE176" s="137"/>
      <c r="CF176" s="137"/>
      <c r="CG176" s="131"/>
      <c r="CH176" s="137"/>
      <c r="CI176" s="137"/>
      <c r="CJ176" s="137"/>
      <c r="CK176" s="137"/>
      <c r="CL176" s="137"/>
      <c r="CM176" s="137"/>
      <c r="CN176" s="137"/>
      <c r="CO176" s="137"/>
      <c r="CP176" s="131"/>
      <c r="CQ176" s="137"/>
      <c r="CR176" s="137"/>
      <c r="CS176" s="137"/>
      <c r="CT176" s="137"/>
      <c r="CU176" s="137"/>
      <c r="CV176" s="137"/>
      <c r="CW176" s="137"/>
      <c r="CX176" s="137"/>
      <c r="CY176" s="131"/>
      <c r="CZ176" s="137"/>
      <c r="DA176" s="137"/>
      <c r="DB176" s="137"/>
      <c r="DC176" s="137"/>
      <c r="DD176" s="137"/>
      <c r="DE176" s="137"/>
      <c r="DF176" s="137"/>
      <c r="DG176" s="137"/>
      <c r="DH176" s="131"/>
      <c r="DI176" s="137"/>
      <c r="DJ176" s="137"/>
      <c r="DK176" s="137"/>
      <c r="DL176" s="137"/>
      <c r="DM176" s="137"/>
      <c r="DN176" s="137"/>
      <c r="DO176" s="137"/>
      <c r="DP176" s="137"/>
      <c r="DQ176" s="131"/>
      <c r="DR176" s="137"/>
      <c r="DS176" s="137"/>
      <c r="DT176" s="137"/>
      <c r="DU176" s="137"/>
      <c r="DV176" s="137"/>
      <c r="DW176" s="137"/>
      <c r="DX176" s="137"/>
      <c r="DY176" s="137"/>
      <c r="DZ176" s="131"/>
      <c r="EA176" s="137"/>
      <c r="EB176" s="137"/>
      <c r="EC176" s="137"/>
      <c r="ED176" s="137"/>
      <c r="EE176" s="137"/>
      <c r="EF176" s="137"/>
      <c r="EG176" s="137"/>
      <c r="EH176" s="137"/>
      <c r="EI176" s="131"/>
      <c r="EJ176" s="137"/>
      <c r="EK176" s="137"/>
      <c r="EL176" s="137"/>
      <c r="EM176" s="137"/>
      <c r="EN176" s="137"/>
      <c r="EO176" s="137"/>
      <c r="EP176" s="137"/>
      <c r="EQ176" s="137"/>
      <c r="ER176" s="131"/>
      <c r="ES176" s="137"/>
      <c r="ET176" s="137"/>
      <c r="EU176" s="137"/>
      <c r="EV176" s="137"/>
      <c r="EW176" s="137"/>
      <c r="EX176" s="137"/>
      <c r="EY176" s="137"/>
      <c r="EZ176" s="137"/>
      <c r="FA176" s="131"/>
      <c r="FB176" s="137"/>
      <c r="FC176" s="137"/>
      <c r="FD176" s="137"/>
      <c r="FE176" s="137"/>
      <c r="FF176" s="137"/>
      <c r="FG176" s="137"/>
      <c r="FH176" s="137"/>
      <c r="FI176" s="137"/>
      <c r="FJ176" s="131"/>
      <c r="FK176" s="137"/>
      <c r="FL176" s="137"/>
      <c r="FM176" s="137"/>
      <c r="FN176" s="137"/>
      <c r="FO176" s="137"/>
      <c r="FP176" s="137"/>
      <c r="FQ176" s="137"/>
      <c r="FR176" s="137"/>
      <c r="FS176" s="137"/>
      <c r="FT176" s="131"/>
      <c r="FU176" s="134"/>
      <c r="FV176" s="134"/>
      <c r="FW176" s="134"/>
      <c r="FX176" s="135"/>
      <c r="FY176" s="134"/>
      <c r="FZ176" s="137"/>
      <c r="GA176" s="137"/>
      <c r="GB176" s="134"/>
      <c r="GC176" s="134"/>
      <c r="GD176" s="134"/>
      <c r="GE176" s="134"/>
      <c r="GF176" s="134"/>
      <c r="GG176" s="131"/>
      <c r="GH176" s="134"/>
      <c r="GI176" s="134"/>
      <c r="GJ176" s="134"/>
      <c r="GK176" s="135"/>
      <c r="GL176" s="134"/>
      <c r="GM176" s="137"/>
      <c r="GN176" s="137"/>
      <c r="GO176" s="134"/>
      <c r="GP176" s="134"/>
      <c r="GQ176" s="134"/>
      <c r="GR176" s="134"/>
      <c r="GS176" s="134"/>
      <c r="GT176" s="131"/>
      <c r="GU176" s="134"/>
      <c r="GV176" s="134"/>
      <c r="GW176" s="134"/>
      <c r="GX176" s="135"/>
      <c r="GY176" s="134"/>
      <c r="GZ176" s="137"/>
      <c r="HA176" s="137"/>
      <c r="HB176" s="134"/>
      <c r="HC176" s="134"/>
      <c r="HD176" s="134"/>
      <c r="HE176" s="134"/>
    </row>
    <row r="177" spans="1:213" ht="57" x14ac:dyDescent="0.2">
      <c r="A177" s="275"/>
      <c r="B177" s="278"/>
      <c r="C177" s="281"/>
      <c r="D177" s="281"/>
      <c r="E177" s="278"/>
      <c r="F177" s="346"/>
      <c r="G177" s="346"/>
      <c r="H177" s="348"/>
      <c r="I177" s="278"/>
      <c r="J177" s="282"/>
      <c r="K177" s="260"/>
      <c r="L177" s="263"/>
      <c r="M177" s="266"/>
      <c r="N177" s="260"/>
      <c r="O177" s="269"/>
      <c r="P177" s="269"/>
      <c r="Q177" s="272"/>
      <c r="R177" s="173"/>
      <c r="S177" s="174"/>
      <c r="T177" s="203">
        <f>VLOOKUP(U177,FORMULAS!$A$15:$B$18,2,0)</f>
        <v>0</v>
      </c>
      <c r="U177" s="54" t="s">
        <v>157</v>
      </c>
      <c r="V177" s="55">
        <f>+IF(U177='Tabla Valoración controles'!$D$4,'Tabla Valoración controles'!$F$4,IF('208-PLA-Ft-78 Mapa Gestión'!U177='Tabla Valoración controles'!$D$5,'Tabla Valoración controles'!$F$5,IF(U177=FORMULAS!$A$10,0,'Tabla Valoración controles'!$F$6)))</f>
        <v>0</v>
      </c>
      <c r="W177" s="54"/>
      <c r="X177" s="56">
        <f>+IF(W177='Tabla Valoración controles'!$D$7,'Tabla Valoración controles'!$F$7,IF(U177=FORMULAS!$A$10,0,'Tabla Valoración controles'!$F$8))</f>
        <v>0</v>
      </c>
      <c r="Y177" s="54"/>
      <c r="Z177" s="55">
        <f>+IF(Y177='Tabla Valoración controles'!$D$9,'Tabla Valoración controles'!$F$9,IF(U177=FORMULAS!$A$10,0,'Tabla Valoración controles'!$F$10))</f>
        <v>0</v>
      </c>
      <c r="AA177" s="54"/>
      <c r="AB177" s="55">
        <f>+IF(AA177='Tabla Valoración controles'!$D$9,'Tabla Valoración controles'!$F$9,IF(W177=FORMULAS!$A$10,0,'Tabla Valoración controles'!$F$10))</f>
        <v>0</v>
      </c>
      <c r="AC177" s="54"/>
      <c r="AD177" s="55">
        <f>+IF(AC177='Tabla Valoración controles'!$D$13,'Tabla Valoración controles'!$F$13,'Tabla Valoración controles'!$F$14)</f>
        <v>0</v>
      </c>
      <c r="AE177" s="99">
        <f t="shared" si="111"/>
        <v>0</v>
      </c>
      <c r="AF177" s="99">
        <f t="shared" si="146"/>
        <v>0</v>
      </c>
      <c r="AG177" s="99">
        <f t="shared" si="131"/>
        <v>0.24</v>
      </c>
      <c r="AH177" s="54"/>
      <c r="AI177" s="50">
        <f>+IF(AH177=CONTROLES!$C$50,CONTROLES!$D$50,CONTROLES!$D$51)</f>
        <v>0</v>
      </c>
      <c r="AJ177" s="182"/>
      <c r="AK177" s="182">
        <f>+IF(AJ177=CONTROLES!$C$52,CONTROLES!$D$52,CONTROLES!$D$53)</f>
        <v>0</v>
      </c>
      <c r="AL177" s="182"/>
      <c r="AM177" s="182">
        <f>+IF(AL177=CONTROLES!$C$54,CONTROLES!$D$54,CONTROLES!$D$55)</f>
        <v>0</v>
      </c>
      <c r="AN177" s="183" t="str">
        <f t="shared" si="114"/>
        <v>Tipo Control</v>
      </c>
      <c r="AO177" s="183" t="str">
        <f>+IF(AN177=CONTROLES!$F$54,CONTROLES!$G$54,CONTROLES!$G$55)</f>
        <v>Detectar</v>
      </c>
      <c r="AP177" s="182">
        <f>+IF(AO177=CONTROLES!$C$56,CONTROLES!$D$56,IF(AO177=CONTROLES!$C$57,CONTROLES!$D$57,CONTROLES!$D$58))</f>
        <v>10</v>
      </c>
      <c r="AQ177" s="182"/>
      <c r="AR177" s="182">
        <f>+IF(AQ177=CONTROLES!$C$59,CONTROLES!$D$59,CONTROLES!$D$60)</f>
        <v>0</v>
      </c>
      <c r="AS177" s="182"/>
      <c r="AT177" s="182">
        <f>+IF(AS177=CONTROLES!$C$61,CONTROLES!$D$61,CONTROLES!$D$62)</f>
        <v>0</v>
      </c>
      <c r="AU177" s="182"/>
      <c r="AV177" s="50">
        <f>+IF(AU177=CONTROLES!$C$63,CONTROLES!$D$63,IF(AU177=CONTROLES!$C$64,CONTROLES!$D$64,CONTROLES!$D$65))</f>
        <v>0</v>
      </c>
      <c r="AW177" s="50">
        <f t="shared" si="113"/>
        <v>10</v>
      </c>
      <c r="AX177" s="50" t="str">
        <f t="shared" si="115"/>
        <v>Débil</v>
      </c>
      <c r="AY177" s="254"/>
      <c r="AZ177" s="254"/>
      <c r="BA177" s="254"/>
      <c r="BB177" s="254"/>
      <c r="BC177" s="255"/>
      <c r="BD177" s="292"/>
      <c r="BE177" s="247"/>
      <c r="BF177" s="137"/>
      <c r="BG177" s="137"/>
      <c r="BH177" s="189"/>
      <c r="BI177" s="137"/>
      <c r="BJ177" s="137"/>
      <c r="BK177" s="137"/>
      <c r="BL177" s="137"/>
      <c r="BM177" s="190" t="s">
        <v>234</v>
      </c>
      <c r="BN177" s="244"/>
      <c r="BO177" s="131"/>
      <c r="BP177" s="137"/>
      <c r="BQ177" s="137"/>
      <c r="BR177" s="137"/>
      <c r="BS177" s="137"/>
      <c r="BT177" s="137"/>
      <c r="BU177" s="137"/>
      <c r="BV177" s="137"/>
      <c r="BW177" s="137"/>
      <c r="BX177" s="131"/>
      <c r="BY177" s="137"/>
      <c r="BZ177" s="137"/>
      <c r="CA177" s="137"/>
      <c r="CB177" s="137"/>
      <c r="CC177" s="137"/>
      <c r="CD177" s="137"/>
      <c r="CE177" s="137"/>
      <c r="CF177" s="137"/>
      <c r="CG177" s="131"/>
      <c r="CH177" s="137"/>
      <c r="CI177" s="137"/>
      <c r="CJ177" s="137"/>
      <c r="CK177" s="137"/>
      <c r="CL177" s="137"/>
      <c r="CM177" s="137"/>
      <c r="CN177" s="137"/>
      <c r="CO177" s="137"/>
      <c r="CP177" s="131"/>
      <c r="CQ177" s="137"/>
      <c r="CR177" s="137"/>
      <c r="CS177" s="137"/>
      <c r="CT177" s="137"/>
      <c r="CU177" s="137"/>
      <c r="CV177" s="137"/>
      <c r="CW177" s="137"/>
      <c r="CX177" s="137"/>
      <c r="CY177" s="131"/>
      <c r="CZ177" s="137"/>
      <c r="DA177" s="137"/>
      <c r="DB177" s="137"/>
      <c r="DC177" s="137"/>
      <c r="DD177" s="137"/>
      <c r="DE177" s="137"/>
      <c r="DF177" s="137"/>
      <c r="DG177" s="137"/>
      <c r="DH177" s="131"/>
      <c r="DI177" s="137"/>
      <c r="DJ177" s="137"/>
      <c r="DK177" s="137"/>
      <c r="DL177" s="137"/>
      <c r="DM177" s="137"/>
      <c r="DN177" s="137"/>
      <c r="DO177" s="137"/>
      <c r="DP177" s="137"/>
      <c r="DQ177" s="131"/>
      <c r="DR177" s="137"/>
      <c r="DS177" s="137"/>
      <c r="DT177" s="137"/>
      <c r="DU177" s="137"/>
      <c r="DV177" s="137"/>
      <c r="DW177" s="137"/>
      <c r="DX177" s="137"/>
      <c r="DY177" s="137"/>
      <c r="DZ177" s="131"/>
      <c r="EA177" s="137"/>
      <c r="EB177" s="137"/>
      <c r="EC177" s="137"/>
      <c r="ED177" s="137"/>
      <c r="EE177" s="137"/>
      <c r="EF177" s="137"/>
      <c r="EG177" s="137"/>
      <c r="EH177" s="137"/>
      <c r="EI177" s="131"/>
      <c r="EJ177" s="137"/>
      <c r="EK177" s="137"/>
      <c r="EL177" s="137"/>
      <c r="EM177" s="137"/>
      <c r="EN177" s="137"/>
      <c r="EO177" s="137"/>
      <c r="EP177" s="137"/>
      <c r="EQ177" s="137"/>
      <c r="ER177" s="131"/>
      <c r="ES177" s="137"/>
      <c r="ET177" s="137"/>
      <c r="EU177" s="137"/>
      <c r="EV177" s="137"/>
      <c r="EW177" s="137"/>
      <c r="EX177" s="137"/>
      <c r="EY177" s="137"/>
      <c r="EZ177" s="137"/>
      <c r="FA177" s="131"/>
      <c r="FB177" s="137"/>
      <c r="FC177" s="137"/>
      <c r="FD177" s="137"/>
      <c r="FE177" s="137"/>
      <c r="FF177" s="137"/>
      <c r="FG177" s="137"/>
      <c r="FH177" s="137"/>
      <c r="FI177" s="137"/>
      <c r="FJ177" s="131"/>
      <c r="FK177" s="137"/>
      <c r="FL177" s="137"/>
      <c r="FM177" s="137"/>
      <c r="FN177" s="137"/>
      <c r="FO177" s="137"/>
      <c r="FP177" s="137"/>
      <c r="FQ177" s="137"/>
      <c r="FR177" s="137"/>
      <c r="FS177" s="137"/>
      <c r="FT177" s="131"/>
      <c r="FU177" s="134"/>
      <c r="FV177" s="134"/>
      <c r="FW177" s="134"/>
      <c r="FX177" s="135"/>
      <c r="FY177" s="134"/>
      <c r="FZ177" s="137"/>
      <c r="GA177" s="137"/>
      <c r="GB177" s="134"/>
      <c r="GC177" s="134"/>
      <c r="GD177" s="134"/>
      <c r="GE177" s="134"/>
      <c r="GF177" s="134"/>
      <c r="GG177" s="131"/>
      <c r="GH177" s="134"/>
      <c r="GI177" s="134"/>
      <c r="GJ177" s="134"/>
      <c r="GK177" s="135"/>
      <c r="GL177" s="134"/>
      <c r="GM177" s="137"/>
      <c r="GN177" s="137"/>
      <c r="GO177" s="134"/>
      <c r="GP177" s="134"/>
      <c r="GQ177" s="134"/>
      <c r="GR177" s="134"/>
      <c r="GS177" s="134"/>
      <c r="GT177" s="131"/>
      <c r="GU177" s="134"/>
      <c r="GV177" s="134"/>
      <c r="GW177" s="134"/>
      <c r="GX177" s="135"/>
      <c r="GY177" s="134"/>
      <c r="GZ177" s="137"/>
      <c r="HA177" s="137"/>
      <c r="HB177" s="134"/>
      <c r="HC177" s="134"/>
      <c r="HD177" s="134"/>
      <c r="HE177" s="134"/>
    </row>
    <row r="178" spans="1:213" ht="122.25" customHeight="1" x14ac:dyDescent="0.2">
      <c r="A178" s="273">
        <v>29</v>
      </c>
      <c r="B178" s="276" t="s">
        <v>177</v>
      </c>
      <c r="C178" s="279" t="str">
        <f>VLOOKUP(B178,FORMULAS!$A$30:$B$52,2,0)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78" s="279" t="str">
        <f>VLOOKUP(B178,FORMULAS!$A$30:$C$46,3,0)</f>
        <v>Subdirector Financiero</v>
      </c>
      <c r="E178" s="276" t="s">
        <v>112</v>
      </c>
      <c r="F178" s="289" t="s">
        <v>444</v>
      </c>
      <c r="G178" s="289" t="s">
        <v>415</v>
      </c>
      <c r="H178" s="347" t="s">
        <v>774</v>
      </c>
      <c r="I178" s="276" t="s">
        <v>259</v>
      </c>
      <c r="J178" s="282">
        <v>1250</v>
      </c>
      <c r="K178" s="258" t="str">
        <f>+IF(L178=FORMULAS!$N$2,FORMULAS!$O$2,IF('208-PLA-Ft-78 Mapa Gestión'!L178:L183=FORMULAS!$N$3,FORMULAS!$O$3,IF('208-PLA-Ft-78 Mapa Gestión'!L178:L183=FORMULAS!$N$4,FORMULAS!$O$4,IF('208-PLA-Ft-78 Mapa Gestión'!L178:L183=FORMULAS!$N$5,FORMULAS!$O$5,IF('208-PLA-Ft-78 Mapa Gestión'!L178:L183=FORMULAS!$N$6,FORMULAS!$O$6)))))</f>
        <v>Alta</v>
      </c>
      <c r="L178" s="261">
        <f>+IF(J178&lt;=FORMULAS!$M$2,FORMULAS!$N$2,IF('208-PLA-Ft-78 Mapa Gestión'!J178&lt;=FORMULAS!$M$3,FORMULAS!$N$3,IF('208-PLA-Ft-78 Mapa Gestión'!J178&lt;=FORMULAS!$M$4,FORMULAS!$N$4,IF('208-PLA-Ft-78 Mapa Gestión'!J178&lt;=FORMULAS!$M$5,FORMULAS!$N$5,FORMULAS!$N$6))))</f>
        <v>0.8</v>
      </c>
      <c r="M178" s="264" t="s">
        <v>86</v>
      </c>
      <c r="N178" s="258" t="str">
        <f>+IF(M178=FORMULAS!$H$2,FORMULAS!$I$2,IF('208-PLA-Ft-78 Mapa Gestión'!M178:M183=FORMULAS!$H$3,FORMULAS!$I$3,IF('208-PLA-Ft-78 Mapa Gestión'!M178:M183=FORMULAS!$H$4,FORMULAS!$I$4,IF('208-PLA-Ft-78 Mapa Gestión'!M178:M183=FORMULAS!$H$5,FORMULAS!$I$5,IF('208-PLA-Ft-78 Mapa Gestión'!M178:M183=FORMULAS!$H$6,FORMULAS!$I$6,IF('208-PLA-Ft-78 Mapa Gestión'!M178:M183=FORMULAS!$H$7,FORMULAS!$I$7,IF('208-PLA-Ft-78 Mapa Gestión'!M178:M183=FORMULAS!$H$8,FORMULAS!$I$8,IF('208-PLA-Ft-78 Mapa Gestión'!M178:M183=FORMULAS!$H$9,FORMULAS!$I$9,IF('208-PLA-Ft-78 Mapa Gestión'!M178:M183=FORMULAS!$H$10,FORMULAS!$I$10,IF('208-PLA-Ft-78 Mapa Gestión'!M178:M183=FORMULAS!$H$11,FORMULAS!$I$11))))))))))</f>
        <v>Mayor</v>
      </c>
      <c r="O178" s="267">
        <f>VLOOKUP(N178,FORMULAS!$I$1:$J$6,2,0)</f>
        <v>0.8</v>
      </c>
      <c r="P178" s="267" t="str">
        <f t="shared" ref="P178" si="147">CONCATENATE(N178,K178)</f>
        <v>MayorAlta</v>
      </c>
      <c r="Q178" s="270" t="str">
        <f>VLOOKUP(P178,FORMULAS!$K$17:$L$42,2,0)</f>
        <v>Alto</v>
      </c>
      <c r="R178" s="178">
        <v>1</v>
      </c>
      <c r="S178" s="174" t="s">
        <v>519</v>
      </c>
      <c r="T178" s="203" t="str">
        <f>VLOOKUP(U178,FORMULAS!$A$15:$B$18,2,0)</f>
        <v>Probabilidad</v>
      </c>
      <c r="U178" s="54" t="s">
        <v>14</v>
      </c>
      <c r="V178" s="55">
        <f>+IF(U178='Tabla Valoración controles'!$D$4,'Tabla Valoración controles'!$F$4,IF('208-PLA-Ft-78 Mapa Gestión'!U178='Tabla Valoración controles'!$D$5,'Tabla Valoración controles'!$F$5,IF(U178=FORMULAS!$A$10,0,'Tabla Valoración controles'!$F$6)))</f>
        <v>0.15</v>
      </c>
      <c r="W178" s="54" t="s">
        <v>8</v>
      </c>
      <c r="X178" s="56">
        <f>+IF(W178='Tabla Valoración controles'!$D$7,'Tabla Valoración controles'!$F$7,IF(U178=FORMULAS!$A$10,0,'Tabla Valoración controles'!$F$8))</f>
        <v>0.15</v>
      </c>
      <c r="Y178" s="54" t="s">
        <v>19</v>
      </c>
      <c r="Z178" s="55">
        <f>+IF(Y178='Tabla Valoración controles'!$D$9,'Tabla Valoración controles'!$F$9,IF(U178=FORMULAS!$A$10,0,'Tabla Valoración controles'!$F$10))</f>
        <v>0</v>
      </c>
      <c r="AA178" s="54" t="s">
        <v>21</v>
      </c>
      <c r="AB178" s="55">
        <f>+IF(AA178='Tabla Valoración controles'!$D$9,'Tabla Valoración controles'!$F$9,IF(W178=FORMULAS!$A$10,0,'Tabla Valoración controles'!$F$10))</f>
        <v>0</v>
      </c>
      <c r="AC178" s="54" t="s">
        <v>100</v>
      </c>
      <c r="AD178" s="55">
        <f>+IF(AC178='Tabla Valoración controles'!$D$13,'Tabla Valoración controles'!$F$13,'Tabla Valoración controles'!$F$14)</f>
        <v>0</v>
      </c>
      <c r="AE178" s="99">
        <f t="shared" si="111"/>
        <v>0.3</v>
      </c>
      <c r="AF178" s="99">
        <f>+IF(T178=FORMULAS!$A$8,'208-PLA-Ft-78 Mapa Gestión'!AE178*'208-PLA-Ft-78 Mapa Gestión'!L178:L183,'208-PLA-Ft-78 Mapa Gestión'!AE178*'208-PLA-Ft-78 Mapa Gestión'!O178:O183)</f>
        <v>0.24</v>
      </c>
      <c r="AG178" s="99">
        <f>+IF(T178=FORMULAS!$A$8,'208-PLA-Ft-78 Mapa Gestión'!L178:L183-'208-PLA-Ft-78 Mapa Gestión'!AF178,0)</f>
        <v>0.56000000000000005</v>
      </c>
      <c r="AH178" s="54" t="s">
        <v>349</v>
      </c>
      <c r="AI178" s="50">
        <f>+IF(AH178=CONTROLES!$C$50,CONTROLES!$D$50,CONTROLES!$D$51)</f>
        <v>15</v>
      </c>
      <c r="AJ178" s="182" t="s">
        <v>355</v>
      </c>
      <c r="AK178" s="182">
        <f>+IF(AJ178=CONTROLES!$C$52,CONTROLES!$D$52,CONTROLES!$D$53)</f>
        <v>15</v>
      </c>
      <c r="AL178" s="182" t="s">
        <v>358</v>
      </c>
      <c r="AM178" s="182">
        <f>+IF(AL178=CONTROLES!$C$54,CONTROLES!$D$54,CONTROLES!$D$55)</f>
        <v>15</v>
      </c>
      <c r="AN178" s="183" t="str">
        <f t="shared" si="114"/>
        <v>Detectivo</v>
      </c>
      <c r="AO178" s="183" t="str">
        <f>+IF(AN178=CONTROLES!$F$54,CONTROLES!$G$54,CONTROLES!$G$55)</f>
        <v>Detectar</v>
      </c>
      <c r="AP178" s="182">
        <f>+IF(AO178=CONTROLES!$C$56,CONTROLES!$D$56,IF(AO178=CONTROLES!$C$57,CONTROLES!$D$57,CONTROLES!$D$58))</f>
        <v>10</v>
      </c>
      <c r="AQ178" s="182" t="s">
        <v>365</v>
      </c>
      <c r="AR178" s="182">
        <f>+IF(AQ178=CONTROLES!$C$59,CONTROLES!$D$59,CONTROLES!$D$60)</f>
        <v>15</v>
      </c>
      <c r="AS178" s="182" t="s">
        <v>368</v>
      </c>
      <c r="AT178" s="182">
        <f>+IF(AS178=CONTROLES!$C$61,CONTROLES!$D$61,CONTROLES!$D$62)</f>
        <v>15</v>
      </c>
      <c r="AU178" s="182" t="s">
        <v>371</v>
      </c>
      <c r="AV178" s="50">
        <f>+IF(AU178=CONTROLES!$C$63,CONTROLES!$D$63,IF(AU178=CONTROLES!$C$64,CONTROLES!$D$64,CONTROLES!$D$65))</f>
        <v>10</v>
      </c>
      <c r="AW178" s="50">
        <f t="shared" si="113"/>
        <v>95</v>
      </c>
      <c r="AX178" s="50" t="str">
        <f t="shared" si="115"/>
        <v>Moderado</v>
      </c>
      <c r="AY178" s="253">
        <f>+AG183</f>
        <v>0.56000000000000005</v>
      </c>
      <c r="AZ178" s="253" t="str">
        <f>+IF(AY178&lt;=FORMULAS!$N$2,FORMULAS!$O$2,IF(AY178&lt;=FORMULAS!$N$3,FORMULAS!$O$3,IF(AY178&lt;=FORMULAS!$N$4,FORMULAS!$O$4,IF(AY178&lt;=FORMULAS!$N$5,FORMULAS!$O$5,FORMULAS!O174))))</f>
        <v>Media</v>
      </c>
      <c r="BA178" s="253" t="str">
        <f>+IF(T178=FORMULAS!$A$9,AG183,'208-PLA-Ft-78 Mapa Gestión'!N178:N183)</f>
        <v>Mayor</v>
      </c>
      <c r="BB178" s="253">
        <f>+IF(T178=FORMULAS!B177,'208-PLA-Ft-78 Mapa Gestión'!AG183,'208-PLA-Ft-78 Mapa Gestión'!O178:O183)</f>
        <v>0.8</v>
      </c>
      <c r="BC178" s="255" t="str">
        <f t="shared" ref="BC178" si="148">CONCATENATE(BA178,AZ178)</f>
        <v>MayorMedia</v>
      </c>
      <c r="BD178" s="256" t="str">
        <f>VLOOKUP(BC178,FORMULAS!$K$17:$L$42,2,0)</f>
        <v>Alto</v>
      </c>
      <c r="BE178" s="245" t="s">
        <v>163</v>
      </c>
      <c r="BF178" s="137" t="s">
        <v>587</v>
      </c>
      <c r="BG178" s="185" t="s">
        <v>588</v>
      </c>
      <c r="BH178" s="189" t="s">
        <v>320</v>
      </c>
      <c r="BI178" s="200">
        <v>44927</v>
      </c>
      <c r="BJ178" s="200">
        <v>45291</v>
      </c>
      <c r="BK178" s="185" t="s">
        <v>683</v>
      </c>
      <c r="BL178" s="185" t="s">
        <v>684</v>
      </c>
      <c r="BM178" s="190" t="s">
        <v>236</v>
      </c>
      <c r="BN178" s="244" t="s">
        <v>685</v>
      </c>
      <c r="BO178" s="131"/>
      <c r="BP178" s="135"/>
      <c r="BQ178" s="135"/>
      <c r="BR178" s="135"/>
      <c r="BS178" s="135"/>
      <c r="BT178" s="135"/>
      <c r="BU178" s="135"/>
      <c r="BV178" s="135"/>
      <c r="BW178" s="135"/>
      <c r="BX178" s="131"/>
      <c r="BY178" s="135"/>
      <c r="BZ178" s="135"/>
      <c r="CA178" s="135"/>
      <c r="CB178" s="135"/>
      <c r="CC178" s="135"/>
      <c r="CD178" s="135"/>
      <c r="CE178" s="135"/>
      <c r="CF178" s="135"/>
      <c r="CG178" s="131"/>
      <c r="CH178" s="135"/>
      <c r="CI178" s="135"/>
      <c r="CJ178" s="135"/>
      <c r="CK178" s="135"/>
      <c r="CL178" s="135"/>
      <c r="CM178" s="135"/>
      <c r="CN178" s="135"/>
      <c r="CO178" s="135"/>
      <c r="CP178" s="131"/>
      <c r="CQ178" s="135"/>
      <c r="CR178" s="135"/>
      <c r="CS178" s="135"/>
      <c r="CT178" s="135"/>
      <c r="CU178" s="135"/>
      <c r="CV178" s="135"/>
      <c r="CW178" s="135"/>
      <c r="CX178" s="135"/>
      <c r="CY178" s="131"/>
      <c r="CZ178" s="135"/>
      <c r="DA178" s="135"/>
      <c r="DB178" s="135"/>
      <c r="DC178" s="135"/>
      <c r="DD178" s="135"/>
      <c r="DE178" s="135"/>
      <c r="DF178" s="135"/>
      <c r="DG178" s="135"/>
      <c r="DH178" s="131"/>
      <c r="DI178" s="135"/>
      <c r="DJ178" s="135"/>
      <c r="DK178" s="135"/>
      <c r="DL178" s="135"/>
      <c r="DM178" s="135"/>
      <c r="DN178" s="135"/>
      <c r="DO178" s="135"/>
      <c r="DP178" s="135"/>
      <c r="DQ178" s="131"/>
      <c r="DR178" s="135"/>
      <c r="DS178" s="135"/>
      <c r="DT178" s="135"/>
      <c r="DU178" s="135"/>
      <c r="DV178" s="135"/>
      <c r="DW178" s="135"/>
      <c r="DX178" s="135"/>
      <c r="DY178" s="135"/>
      <c r="DZ178" s="131"/>
      <c r="EA178" s="135"/>
      <c r="EB178" s="135"/>
      <c r="EC178" s="135"/>
      <c r="ED178" s="135"/>
      <c r="EE178" s="135"/>
      <c r="EF178" s="135"/>
      <c r="EG178" s="135"/>
      <c r="EH178" s="135"/>
      <c r="EI178" s="131"/>
      <c r="EJ178" s="135"/>
      <c r="EK178" s="135"/>
      <c r="EL178" s="135"/>
      <c r="EM178" s="135"/>
      <c r="EN178" s="135"/>
      <c r="EO178" s="135"/>
      <c r="EP178" s="135"/>
      <c r="EQ178" s="135"/>
      <c r="ER178" s="131"/>
      <c r="ES178" s="135"/>
      <c r="ET178" s="135"/>
      <c r="EU178" s="135"/>
      <c r="EV178" s="135"/>
      <c r="EW178" s="135"/>
      <c r="EX178" s="135"/>
      <c r="EY178" s="135"/>
      <c r="EZ178" s="135"/>
      <c r="FA178" s="131"/>
      <c r="FB178" s="135"/>
      <c r="FC178" s="135"/>
      <c r="FD178" s="135"/>
      <c r="FE178" s="135"/>
      <c r="FF178" s="135"/>
      <c r="FG178" s="135"/>
      <c r="FH178" s="135"/>
      <c r="FI178" s="135"/>
      <c r="FJ178" s="131"/>
      <c r="FK178" s="135"/>
      <c r="FL178" s="135"/>
      <c r="FM178" s="135"/>
      <c r="FN178" s="135"/>
      <c r="FO178" s="135"/>
      <c r="FP178" s="135"/>
      <c r="FQ178" s="135"/>
      <c r="FR178" s="135"/>
      <c r="FS178" s="135"/>
      <c r="FT178" s="131"/>
      <c r="FU178" s="134"/>
      <c r="FV178" s="134"/>
      <c r="FW178" s="134"/>
      <c r="FX178" s="135"/>
      <c r="FY178" s="134"/>
      <c r="FZ178" s="135"/>
      <c r="GA178" s="135"/>
      <c r="GB178" s="134"/>
      <c r="GC178" s="134"/>
      <c r="GD178" s="134"/>
      <c r="GE178" s="134"/>
      <c r="GF178" s="134"/>
      <c r="GG178" s="131"/>
      <c r="GH178" s="134"/>
      <c r="GI178" s="134"/>
      <c r="GJ178" s="134"/>
      <c r="GK178" s="135"/>
      <c r="GL178" s="134"/>
      <c r="GM178" s="135"/>
      <c r="GN178" s="135"/>
      <c r="GO178" s="134"/>
      <c r="GP178" s="134"/>
      <c r="GQ178" s="134"/>
      <c r="GR178" s="134"/>
      <c r="GS178" s="134"/>
      <c r="GT178" s="131"/>
      <c r="GU178" s="134"/>
      <c r="GV178" s="134"/>
      <c r="GW178" s="134"/>
      <c r="GX178" s="135"/>
      <c r="GY178" s="134"/>
      <c r="GZ178" s="135"/>
      <c r="HA178" s="135"/>
      <c r="HB178" s="134"/>
      <c r="HC178" s="134"/>
      <c r="HD178" s="134"/>
      <c r="HE178" s="134"/>
    </row>
    <row r="179" spans="1:213" ht="57" x14ac:dyDescent="0.2">
      <c r="A179" s="274"/>
      <c r="B179" s="277"/>
      <c r="C179" s="280"/>
      <c r="D179" s="280"/>
      <c r="E179" s="277"/>
      <c r="F179" s="289"/>
      <c r="G179" s="289"/>
      <c r="H179" s="347"/>
      <c r="I179" s="277"/>
      <c r="J179" s="282"/>
      <c r="K179" s="259"/>
      <c r="L179" s="262"/>
      <c r="M179" s="265"/>
      <c r="N179" s="259"/>
      <c r="O179" s="268"/>
      <c r="P179" s="268"/>
      <c r="Q179" s="271"/>
      <c r="R179" s="173"/>
      <c r="S179" s="174"/>
      <c r="T179" s="203">
        <f>VLOOKUP(U179,FORMULAS!$A$15:$B$18,2,0)</f>
        <v>0</v>
      </c>
      <c r="U179" s="54" t="s">
        <v>157</v>
      </c>
      <c r="V179" s="55">
        <f>+IF(U179='Tabla Valoración controles'!$D$4,'Tabla Valoración controles'!$F$4,IF('208-PLA-Ft-78 Mapa Gestión'!U179='Tabla Valoración controles'!$D$5,'Tabla Valoración controles'!$F$5,IF(U179=FORMULAS!$A$10,0,'Tabla Valoración controles'!$F$6)))</f>
        <v>0</v>
      </c>
      <c r="W179" s="54"/>
      <c r="X179" s="56">
        <f>+IF(W179='Tabla Valoración controles'!$D$7,'Tabla Valoración controles'!$F$7,IF(U179=FORMULAS!$A$10,0,'Tabla Valoración controles'!$F$8))</f>
        <v>0</v>
      </c>
      <c r="Y179" s="54"/>
      <c r="Z179" s="55">
        <f>+IF(Y179='Tabla Valoración controles'!$D$9,'Tabla Valoración controles'!$F$9,IF(U179=FORMULAS!$A$10,0,'Tabla Valoración controles'!$F$10))</f>
        <v>0</v>
      </c>
      <c r="AA179" s="54"/>
      <c r="AB179" s="55">
        <f>+IF(AA179='Tabla Valoración controles'!$D$9,'Tabla Valoración controles'!$F$9,IF(W179=FORMULAS!$A$10,0,'Tabla Valoración controles'!$F$10))</f>
        <v>0</v>
      </c>
      <c r="AC179" s="54"/>
      <c r="AD179" s="55">
        <f>+IF(AC179='Tabla Valoración controles'!$D$13,'Tabla Valoración controles'!$F$13,'Tabla Valoración controles'!$F$14)</f>
        <v>0</v>
      </c>
      <c r="AE179" s="99">
        <f t="shared" si="111"/>
        <v>0</v>
      </c>
      <c r="AF179" s="99">
        <f t="shared" ref="AF179" si="149">+AE179*AG178</f>
        <v>0</v>
      </c>
      <c r="AG179" s="99">
        <f t="shared" ref="AG179" si="150">+AG178-AF179</f>
        <v>0.56000000000000005</v>
      </c>
      <c r="AH179" s="54"/>
      <c r="AI179" s="50">
        <f>+IF(AH179=CONTROLES!$C$50,CONTROLES!$D$50,CONTROLES!$D$51)</f>
        <v>0</v>
      </c>
      <c r="AJ179" s="182"/>
      <c r="AK179" s="182">
        <f>+IF(AJ179=CONTROLES!$C$52,CONTROLES!$D$52,CONTROLES!$D$53)</f>
        <v>0</v>
      </c>
      <c r="AL179" s="182"/>
      <c r="AM179" s="182">
        <f>+IF(AL179=CONTROLES!$C$54,CONTROLES!$D$54,CONTROLES!$D$55)</f>
        <v>0</v>
      </c>
      <c r="AN179" s="183" t="str">
        <f t="shared" si="114"/>
        <v>Tipo Control</v>
      </c>
      <c r="AO179" s="183" t="str">
        <f>+IF(AN179=CONTROLES!$F$54,CONTROLES!$G$54,CONTROLES!$G$55)</f>
        <v>Detectar</v>
      </c>
      <c r="AP179" s="182">
        <f>+IF(AO179=CONTROLES!$C$56,CONTROLES!$D$56,IF(AO179=CONTROLES!$C$57,CONTROLES!$D$57,CONTROLES!$D$58))</f>
        <v>10</v>
      </c>
      <c r="AQ179" s="182"/>
      <c r="AR179" s="182">
        <f>+IF(AQ179=CONTROLES!$C$59,CONTROLES!$D$59,CONTROLES!$D$60)</f>
        <v>0</v>
      </c>
      <c r="AS179" s="182"/>
      <c r="AT179" s="182">
        <f>+IF(AS179=CONTROLES!$C$61,CONTROLES!$D$61,CONTROLES!$D$62)</f>
        <v>0</v>
      </c>
      <c r="AU179" s="182"/>
      <c r="AV179" s="50">
        <f>+IF(AU179=CONTROLES!$C$63,CONTROLES!$D$63,IF(AU179=CONTROLES!$C$64,CONTROLES!$D$64,CONTROLES!$D$65))</f>
        <v>0</v>
      </c>
      <c r="AW179" s="50">
        <f t="shared" si="113"/>
        <v>10</v>
      </c>
      <c r="AX179" s="50" t="str">
        <f t="shared" si="115"/>
        <v>Débil</v>
      </c>
      <c r="AY179" s="254"/>
      <c r="AZ179" s="254"/>
      <c r="BA179" s="254"/>
      <c r="BB179" s="254"/>
      <c r="BC179" s="255"/>
      <c r="BD179" s="257"/>
      <c r="BE179" s="246"/>
      <c r="BF179" s="137"/>
      <c r="BG179" s="137"/>
      <c r="BH179" s="189"/>
      <c r="BI179" s="192"/>
      <c r="BJ179" s="192"/>
      <c r="BK179" s="137"/>
      <c r="BL179" s="137"/>
      <c r="BM179" s="190" t="s">
        <v>234</v>
      </c>
      <c r="BN179" s="244"/>
      <c r="BO179" s="131"/>
      <c r="BP179" s="135"/>
      <c r="BQ179" s="135"/>
      <c r="BR179" s="135"/>
      <c r="BS179" s="135"/>
      <c r="BT179" s="135"/>
      <c r="BU179" s="135"/>
      <c r="BV179" s="135"/>
      <c r="BW179" s="135"/>
      <c r="BX179" s="131"/>
      <c r="BY179" s="135"/>
      <c r="BZ179" s="135"/>
      <c r="CA179" s="135"/>
      <c r="CB179" s="135"/>
      <c r="CC179" s="135"/>
      <c r="CD179" s="135"/>
      <c r="CE179" s="135"/>
      <c r="CF179" s="135"/>
      <c r="CG179" s="131"/>
      <c r="CH179" s="135"/>
      <c r="CI179" s="135"/>
      <c r="CJ179" s="135"/>
      <c r="CK179" s="135"/>
      <c r="CL179" s="135"/>
      <c r="CM179" s="135"/>
      <c r="CN179" s="135"/>
      <c r="CO179" s="135"/>
      <c r="CP179" s="131"/>
      <c r="CQ179" s="135"/>
      <c r="CR179" s="135"/>
      <c r="CS179" s="135"/>
      <c r="CT179" s="135"/>
      <c r="CU179" s="135"/>
      <c r="CV179" s="135"/>
      <c r="CW179" s="135"/>
      <c r="CX179" s="135"/>
      <c r="CY179" s="131"/>
      <c r="CZ179" s="135"/>
      <c r="DA179" s="135"/>
      <c r="DB179" s="135"/>
      <c r="DC179" s="135"/>
      <c r="DD179" s="135"/>
      <c r="DE179" s="135"/>
      <c r="DF179" s="135"/>
      <c r="DG179" s="135"/>
      <c r="DH179" s="131"/>
      <c r="DI179" s="135"/>
      <c r="DJ179" s="135"/>
      <c r="DK179" s="135"/>
      <c r="DL179" s="135"/>
      <c r="DM179" s="135"/>
      <c r="DN179" s="135"/>
      <c r="DO179" s="135"/>
      <c r="DP179" s="135"/>
      <c r="DQ179" s="131"/>
      <c r="DR179" s="135"/>
      <c r="DS179" s="135"/>
      <c r="DT179" s="135"/>
      <c r="DU179" s="135"/>
      <c r="DV179" s="135"/>
      <c r="DW179" s="135"/>
      <c r="DX179" s="135"/>
      <c r="DY179" s="135"/>
      <c r="DZ179" s="131"/>
      <c r="EA179" s="135"/>
      <c r="EB179" s="135"/>
      <c r="EC179" s="135"/>
      <c r="ED179" s="135"/>
      <c r="EE179" s="135"/>
      <c r="EF179" s="135"/>
      <c r="EG179" s="135"/>
      <c r="EH179" s="135"/>
      <c r="EI179" s="131"/>
      <c r="EJ179" s="135"/>
      <c r="EK179" s="135"/>
      <c r="EL179" s="135"/>
      <c r="EM179" s="135"/>
      <c r="EN179" s="135"/>
      <c r="EO179" s="135"/>
      <c r="EP179" s="135"/>
      <c r="EQ179" s="135"/>
      <c r="ER179" s="131"/>
      <c r="ES179" s="135"/>
      <c r="ET179" s="135"/>
      <c r="EU179" s="135"/>
      <c r="EV179" s="135"/>
      <c r="EW179" s="135"/>
      <c r="EX179" s="135"/>
      <c r="EY179" s="135"/>
      <c r="EZ179" s="135"/>
      <c r="FA179" s="131"/>
      <c r="FB179" s="135"/>
      <c r="FC179" s="135"/>
      <c r="FD179" s="135"/>
      <c r="FE179" s="135"/>
      <c r="FF179" s="135"/>
      <c r="FG179" s="135"/>
      <c r="FH179" s="135"/>
      <c r="FI179" s="135"/>
      <c r="FJ179" s="131"/>
      <c r="FK179" s="135"/>
      <c r="FL179" s="135"/>
      <c r="FM179" s="135"/>
      <c r="FN179" s="135"/>
      <c r="FO179" s="135"/>
      <c r="FP179" s="135"/>
      <c r="FQ179" s="135"/>
      <c r="FR179" s="135"/>
      <c r="FS179" s="135"/>
      <c r="FT179" s="131"/>
      <c r="FU179" s="134"/>
      <c r="FV179" s="134"/>
      <c r="FW179" s="134"/>
      <c r="FX179" s="135"/>
      <c r="FY179" s="134"/>
      <c r="FZ179" s="135"/>
      <c r="GA179" s="135"/>
      <c r="GB179" s="134"/>
      <c r="GC179" s="134"/>
      <c r="GD179" s="134"/>
      <c r="GE179" s="134"/>
      <c r="GF179" s="134"/>
      <c r="GG179" s="131"/>
      <c r="GH179" s="134"/>
      <c r="GI179" s="134"/>
      <c r="GJ179" s="134"/>
      <c r="GK179" s="135"/>
      <c r="GL179" s="134"/>
      <c r="GM179" s="135"/>
      <c r="GN179" s="135"/>
      <c r="GO179" s="134"/>
      <c r="GP179" s="134"/>
      <c r="GQ179" s="134"/>
      <c r="GR179" s="134"/>
      <c r="GS179" s="134"/>
      <c r="GT179" s="131"/>
      <c r="GU179" s="134"/>
      <c r="GV179" s="134"/>
      <c r="GW179" s="134"/>
      <c r="GX179" s="135"/>
      <c r="GY179" s="134"/>
      <c r="GZ179" s="135"/>
      <c r="HA179" s="135"/>
      <c r="HB179" s="134"/>
      <c r="HC179" s="134"/>
      <c r="HD179" s="134"/>
      <c r="HE179" s="134"/>
    </row>
    <row r="180" spans="1:213" ht="57" x14ac:dyDescent="0.2">
      <c r="A180" s="274"/>
      <c r="B180" s="277"/>
      <c r="C180" s="280"/>
      <c r="D180" s="280"/>
      <c r="E180" s="277"/>
      <c r="F180" s="289"/>
      <c r="G180" s="289"/>
      <c r="H180" s="347"/>
      <c r="I180" s="277"/>
      <c r="J180" s="282"/>
      <c r="K180" s="259"/>
      <c r="L180" s="262"/>
      <c r="M180" s="265"/>
      <c r="N180" s="259"/>
      <c r="O180" s="268"/>
      <c r="P180" s="268"/>
      <c r="Q180" s="271"/>
      <c r="R180" s="173"/>
      <c r="S180" s="174"/>
      <c r="T180" s="203">
        <f>VLOOKUP(U180,FORMULAS!$A$15:$B$18,2,0)</f>
        <v>0</v>
      </c>
      <c r="U180" s="54" t="s">
        <v>157</v>
      </c>
      <c r="V180" s="55">
        <f>+IF(U180='Tabla Valoración controles'!$D$4,'Tabla Valoración controles'!$F$4,IF('208-PLA-Ft-78 Mapa Gestión'!U180='Tabla Valoración controles'!$D$5,'Tabla Valoración controles'!$F$5,IF(U180=FORMULAS!$A$10,0,'Tabla Valoración controles'!$F$6)))</f>
        <v>0</v>
      </c>
      <c r="W180" s="54"/>
      <c r="X180" s="56">
        <f>+IF(W180='Tabla Valoración controles'!$D$7,'Tabla Valoración controles'!$F$7,IF(U180=FORMULAS!$A$10,0,'Tabla Valoración controles'!$F$8))</f>
        <v>0</v>
      </c>
      <c r="Y180" s="54"/>
      <c r="Z180" s="55">
        <f>+IF(Y180='Tabla Valoración controles'!$D$9,'Tabla Valoración controles'!$F$9,IF(U180=FORMULAS!$A$10,0,'Tabla Valoración controles'!$F$10))</f>
        <v>0</v>
      </c>
      <c r="AA180" s="54"/>
      <c r="AB180" s="55">
        <f>+IF(AA180='Tabla Valoración controles'!$D$9,'Tabla Valoración controles'!$F$9,IF(W180=FORMULAS!$A$10,0,'Tabla Valoración controles'!$F$10))</f>
        <v>0</v>
      </c>
      <c r="AC180" s="54"/>
      <c r="AD180" s="55">
        <f>+IF(AC180='Tabla Valoración controles'!$D$13,'Tabla Valoración controles'!$F$13,'Tabla Valoración controles'!$F$14)</f>
        <v>0</v>
      </c>
      <c r="AE180" s="99">
        <f t="shared" si="111"/>
        <v>0</v>
      </c>
      <c r="AF180" s="99">
        <f t="shared" ref="AF180:AF183" si="151">+AF179*AE180</f>
        <v>0</v>
      </c>
      <c r="AG180" s="99">
        <f t="shared" si="131"/>
        <v>0.56000000000000005</v>
      </c>
      <c r="AH180" s="54"/>
      <c r="AI180" s="50">
        <f>+IF(AH180=CONTROLES!$C$50,CONTROLES!$D$50,CONTROLES!$D$51)</f>
        <v>0</v>
      </c>
      <c r="AJ180" s="182"/>
      <c r="AK180" s="182">
        <f>+IF(AJ180=CONTROLES!$C$52,CONTROLES!$D$52,CONTROLES!$D$53)</f>
        <v>0</v>
      </c>
      <c r="AL180" s="182"/>
      <c r="AM180" s="182">
        <f>+IF(AL180=CONTROLES!$C$54,CONTROLES!$D$54,CONTROLES!$D$55)</f>
        <v>0</v>
      </c>
      <c r="AN180" s="183" t="str">
        <f t="shared" si="114"/>
        <v>Tipo Control</v>
      </c>
      <c r="AO180" s="183" t="str">
        <f>+IF(AN180=CONTROLES!$F$54,CONTROLES!$G$54,CONTROLES!$G$55)</f>
        <v>Detectar</v>
      </c>
      <c r="AP180" s="182">
        <f>+IF(AO180=CONTROLES!$C$56,CONTROLES!$D$56,IF(AO180=CONTROLES!$C$57,CONTROLES!$D$57,CONTROLES!$D$58))</f>
        <v>10</v>
      </c>
      <c r="AQ180" s="182"/>
      <c r="AR180" s="182">
        <f>+IF(AQ180=CONTROLES!$C$59,CONTROLES!$D$59,CONTROLES!$D$60)</f>
        <v>0</v>
      </c>
      <c r="AS180" s="182"/>
      <c r="AT180" s="182">
        <f>+IF(AS180=CONTROLES!$C$61,CONTROLES!$D$61,CONTROLES!$D$62)</f>
        <v>0</v>
      </c>
      <c r="AU180" s="182"/>
      <c r="AV180" s="50">
        <f>+IF(AU180=CONTROLES!$C$63,CONTROLES!$D$63,IF(AU180=CONTROLES!$C$64,CONTROLES!$D$64,CONTROLES!$D$65))</f>
        <v>0</v>
      </c>
      <c r="AW180" s="50">
        <f t="shared" si="113"/>
        <v>10</v>
      </c>
      <c r="AX180" s="50" t="str">
        <f t="shared" si="115"/>
        <v>Débil</v>
      </c>
      <c r="AY180" s="254"/>
      <c r="AZ180" s="254"/>
      <c r="BA180" s="254"/>
      <c r="BB180" s="254"/>
      <c r="BC180" s="255"/>
      <c r="BD180" s="257"/>
      <c r="BE180" s="246"/>
      <c r="BF180" s="137"/>
      <c r="BG180" s="137"/>
      <c r="BH180" s="189"/>
      <c r="BI180" s="192"/>
      <c r="BJ180" s="192"/>
      <c r="BK180" s="137"/>
      <c r="BL180" s="137"/>
      <c r="BM180" s="190" t="s">
        <v>234</v>
      </c>
      <c r="BN180" s="244"/>
      <c r="BO180" s="131"/>
      <c r="BP180" s="135"/>
      <c r="BQ180" s="135"/>
      <c r="BR180" s="135"/>
      <c r="BS180" s="135"/>
      <c r="BT180" s="135"/>
      <c r="BU180" s="135"/>
      <c r="BV180" s="135"/>
      <c r="BW180" s="135"/>
      <c r="BX180" s="131"/>
      <c r="BY180" s="135"/>
      <c r="BZ180" s="135"/>
      <c r="CA180" s="135"/>
      <c r="CB180" s="135"/>
      <c r="CC180" s="135"/>
      <c r="CD180" s="135"/>
      <c r="CE180" s="135"/>
      <c r="CF180" s="135"/>
      <c r="CG180" s="131"/>
      <c r="CH180" s="135"/>
      <c r="CI180" s="135"/>
      <c r="CJ180" s="135"/>
      <c r="CK180" s="135"/>
      <c r="CL180" s="135"/>
      <c r="CM180" s="135"/>
      <c r="CN180" s="135"/>
      <c r="CO180" s="135"/>
      <c r="CP180" s="131"/>
      <c r="CQ180" s="135"/>
      <c r="CR180" s="135"/>
      <c r="CS180" s="135"/>
      <c r="CT180" s="135"/>
      <c r="CU180" s="135"/>
      <c r="CV180" s="135"/>
      <c r="CW180" s="135"/>
      <c r="CX180" s="135"/>
      <c r="CY180" s="131"/>
      <c r="CZ180" s="135"/>
      <c r="DA180" s="135"/>
      <c r="DB180" s="135"/>
      <c r="DC180" s="135"/>
      <c r="DD180" s="135"/>
      <c r="DE180" s="135"/>
      <c r="DF180" s="135"/>
      <c r="DG180" s="135"/>
      <c r="DH180" s="131"/>
      <c r="DI180" s="135"/>
      <c r="DJ180" s="135"/>
      <c r="DK180" s="135"/>
      <c r="DL180" s="135"/>
      <c r="DM180" s="135"/>
      <c r="DN180" s="135"/>
      <c r="DO180" s="135"/>
      <c r="DP180" s="135"/>
      <c r="DQ180" s="131"/>
      <c r="DR180" s="135"/>
      <c r="DS180" s="135"/>
      <c r="DT180" s="135"/>
      <c r="DU180" s="135"/>
      <c r="DV180" s="135"/>
      <c r="DW180" s="135"/>
      <c r="DX180" s="135"/>
      <c r="DY180" s="135"/>
      <c r="DZ180" s="131"/>
      <c r="EA180" s="135"/>
      <c r="EB180" s="135"/>
      <c r="EC180" s="135"/>
      <c r="ED180" s="135"/>
      <c r="EE180" s="135"/>
      <c r="EF180" s="135"/>
      <c r="EG180" s="135"/>
      <c r="EH180" s="135"/>
      <c r="EI180" s="131"/>
      <c r="EJ180" s="135"/>
      <c r="EK180" s="135"/>
      <c r="EL180" s="135"/>
      <c r="EM180" s="135"/>
      <c r="EN180" s="135"/>
      <c r="EO180" s="135"/>
      <c r="EP180" s="135"/>
      <c r="EQ180" s="135"/>
      <c r="ER180" s="131"/>
      <c r="ES180" s="135"/>
      <c r="ET180" s="135"/>
      <c r="EU180" s="135"/>
      <c r="EV180" s="135"/>
      <c r="EW180" s="135"/>
      <c r="EX180" s="135"/>
      <c r="EY180" s="135"/>
      <c r="EZ180" s="135"/>
      <c r="FA180" s="131"/>
      <c r="FB180" s="135"/>
      <c r="FC180" s="135"/>
      <c r="FD180" s="135"/>
      <c r="FE180" s="135"/>
      <c r="FF180" s="135"/>
      <c r="FG180" s="135"/>
      <c r="FH180" s="135"/>
      <c r="FI180" s="135"/>
      <c r="FJ180" s="131"/>
      <c r="FK180" s="135"/>
      <c r="FL180" s="135"/>
      <c r="FM180" s="135"/>
      <c r="FN180" s="135"/>
      <c r="FO180" s="135"/>
      <c r="FP180" s="135"/>
      <c r="FQ180" s="135"/>
      <c r="FR180" s="135"/>
      <c r="FS180" s="135"/>
      <c r="FT180" s="131"/>
      <c r="FU180" s="134"/>
      <c r="FV180" s="134"/>
      <c r="FW180" s="134"/>
      <c r="FX180" s="135"/>
      <c r="FY180" s="134"/>
      <c r="FZ180" s="135"/>
      <c r="GA180" s="135"/>
      <c r="GB180" s="134"/>
      <c r="GC180" s="134"/>
      <c r="GD180" s="134"/>
      <c r="GE180" s="134"/>
      <c r="GF180" s="134"/>
      <c r="GG180" s="131"/>
      <c r="GH180" s="134"/>
      <c r="GI180" s="134"/>
      <c r="GJ180" s="134"/>
      <c r="GK180" s="135"/>
      <c r="GL180" s="134"/>
      <c r="GM180" s="135"/>
      <c r="GN180" s="135"/>
      <c r="GO180" s="134"/>
      <c r="GP180" s="134"/>
      <c r="GQ180" s="134"/>
      <c r="GR180" s="134"/>
      <c r="GS180" s="134"/>
      <c r="GT180" s="131"/>
      <c r="GU180" s="134"/>
      <c r="GV180" s="134"/>
      <c r="GW180" s="134"/>
      <c r="GX180" s="135"/>
      <c r="GY180" s="134"/>
      <c r="GZ180" s="135"/>
      <c r="HA180" s="135"/>
      <c r="HB180" s="134"/>
      <c r="HC180" s="134"/>
      <c r="HD180" s="134"/>
      <c r="HE180" s="134"/>
    </row>
    <row r="181" spans="1:213" ht="57" x14ac:dyDescent="0.2">
      <c r="A181" s="274"/>
      <c r="B181" s="277"/>
      <c r="C181" s="280"/>
      <c r="D181" s="280"/>
      <c r="E181" s="277"/>
      <c r="F181" s="289"/>
      <c r="G181" s="289"/>
      <c r="H181" s="347"/>
      <c r="I181" s="277"/>
      <c r="J181" s="282"/>
      <c r="K181" s="259"/>
      <c r="L181" s="262"/>
      <c r="M181" s="265"/>
      <c r="N181" s="259"/>
      <c r="O181" s="268"/>
      <c r="P181" s="268"/>
      <c r="Q181" s="271"/>
      <c r="R181" s="173"/>
      <c r="S181" s="174"/>
      <c r="T181" s="203">
        <f>VLOOKUP(U181,FORMULAS!$A$15:$B$18,2,0)</f>
        <v>0</v>
      </c>
      <c r="U181" s="54" t="s">
        <v>157</v>
      </c>
      <c r="V181" s="55">
        <f>+IF(U181='Tabla Valoración controles'!$D$4,'Tabla Valoración controles'!$F$4,IF('208-PLA-Ft-78 Mapa Gestión'!U181='Tabla Valoración controles'!$D$5,'Tabla Valoración controles'!$F$5,IF(U181=FORMULAS!$A$10,0,'Tabla Valoración controles'!$F$6)))</f>
        <v>0</v>
      </c>
      <c r="W181" s="54"/>
      <c r="X181" s="56">
        <f>+IF(W181='Tabla Valoración controles'!$D$7,'Tabla Valoración controles'!$F$7,IF(U181=FORMULAS!$A$10,0,'Tabla Valoración controles'!$F$8))</f>
        <v>0</v>
      </c>
      <c r="Y181" s="54"/>
      <c r="Z181" s="55">
        <f>+IF(Y181='Tabla Valoración controles'!$D$9,'Tabla Valoración controles'!$F$9,IF(U181=FORMULAS!$A$10,0,'Tabla Valoración controles'!$F$10))</f>
        <v>0</v>
      </c>
      <c r="AA181" s="54"/>
      <c r="AB181" s="55">
        <f>+IF(AA181='Tabla Valoración controles'!$D$9,'Tabla Valoración controles'!$F$9,IF(W181=FORMULAS!$A$10,0,'Tabla Valoración controles'!$F$10))</f>
        <v>0</v>
      </c>
      <c r="AC181" s="54"/>
      <c r="AD181" s="55">
        <f>+IF(AC181='Tabla Valoración controles'!$D$13,'Tabla Valoración controles'!$F$13,'Tabla Valoración controles'!$F$14)</f>
        <v>0</v>
      </c>
      <c r="AE181" s="99">
        <f t="shared" si="111"/>
        <v>0</v>
      </c>
      <c r="AF181" s="99">
        <f t="shared" si="151"/>
        <v>0</v>
      </c>
      <c r="AG181" s="99">
        <f t="shared" si="131"/>
        <v>0.56000000000000005</v>
      </c>
      <c r="AH181" s="54"/>
      <c r="AI181" s="50">
        <f>+IF(AH181=CONTROLES!$C$50,CONTROLES!$D$50,CONTROLES!$D$51)</f>
        <v>0</v>
      </c>
      <c r="AJ181" s="182"/>
      <c r="AK181" s="182">
        <f>+IF(AJ181=CONTROLES!$C$52,CONTROLES!$D$52,CONTROLES!$D$53)</f>
        <v>0</v>
      </c>
      <c r="AL181" s="182"/>
      <c r="AM181" s="182">
        <f>+IF(AL181=CONTROLES!$C$54,CONTROLES!$D$54,CONTROLES!$D$55)</f>
        <v>0</v>
      </c>
      <c r="AN181" s="183" t="str">
        <f t="shared" si="114"/>
        <v>Tipo Control</v>
      </c>
      <c r="AO181" s="183" t="str">
        <f>+IF(AN181=CONTROLES!$F$54,CONTROLES!$G$54,CONTROLES!$G$55)</f>
        <v>Detectar</v>
      </c>
      <c r="AP181" s="182">
        <f>+IF(AO181=CONTROLES!$C$56,CONTROLES!$D$56,IF(AO181=CONTROLES!$C$57,CONTROLES!$D$57,CONTROLES!$D$58))</f>
        <v>10</v>
      </c>
      <c r="AQ181" s="182"/>
      <c r="AR181" s="182">
        <f>+IF(AQ181=CONTROLES!$C$59,CONTROLES!$D$59,CONTROLES!$D$60)</f>
        <v>0</v>
      </c>
      <c r="AS181" s="182"/>
      <c r="AT181" s="182">
        <f>+IF(AS181=CONTROLES!$C$61,CONTROLES!$D$61,CONTROLES!$D$62)</f>
        <v>0</v>
      </c>
      <c r="AU181" s="182"/>
      <c r="AV181" s="50">
        <f>+IF(AU181=CONTROLES!$C$63,CONTROLES!$D$63,IF(AU181=CONTROLES!$C$64,CONTROLES!$D$64,CONTROLES!$D$65))</f>
        <v>0</v>
      </c>
      <c r="AW181" s="50">
        <f t="shared" si="113"/>
        <v>10</v>
      </c>
      <c r="AX181" s="50" t="str">
        <f t="shared" si="115"/>
        <v>Débil</v>
      </c>
      <c r="AY181" s="254"/>
      <c r="AZ181" s="254"/>
      <c r="BA181" s="254"/>
      <c r="BB181" s="254"/>
      <c r="BC181" s="255"/>
      <c r="BD181" s="257"/>
      <c r="BE181" s="246"/>
      <c r="BF181" s="137"/>
      <c r="BG181" s="137"/>
      <c r="BH181" s="189"/>
      <c r="BI181" s="192"/>
      <c r="BJ181" s="192"/>
      <c r="BK181" s="137"/>
      <c r="BL181" s="137"/>
      <c r="BM181" s="190" t="s">
        <v>234</v>
      </c>
      <c r="BN181" s="244"/>
      <c r="BO181" s="131"/>
      <c r="BP181" s="135"/>
      <c r="BQ181" s="135"/>
      <c r="BR181" s="135"/>
      <c r="BS181" s="135"/>
      <c r="BT181" s="135"/>
      <c r="BU181" s="135"/>
      <c r="BV181" s="135"/>
      <c r="BW181" s="135"/>
      <c r="BX181" s="131"/>
      <c r="BY181" s="135"/>
      <c r="BZ181" s="135"/>
      <c r="CA181" s="135"/>
      <c r="CB181" s="135"/>
      <c r="CC181" s="135"/>
      <c r="CD181" s="135"/>
      <c r="CE181" s="135"/>
      <c r="CF181" s="135"/>
      <c r="CG181" s="131"/>
      <c r="CH181" s="135"/>
      <c r="CI181" s="135"/>
      <c r="CJ181" s="135"/>
      <c r="CK181" s="135"/>
      <c r="CL181" s="135"/>
      <c r="CM181" s="135"/>
      <c r="CN181" s="135"/>
      <c r="CO181" s="135"/>
      <c r="CP181" s="131"/>
      <c r="CQ181" s="135"/>
      <c r="CR181" s="135"/>
      <c r="CS181" s="135"/>
      <c r="CT181" s="135"/>
      <c r="CU181" s="135"/>
      <c r="CV181" s="135"/>
      <c r="CW181" s="135"/>
      <c r="CX181" s="135"/>
      <c r="CY181" s="131"/>
      <c r="CZ181" s="135"/>
      <c r="DA181" s="135"/>
      <c r="DB181" s="135"/>
      <c r="DC181" s="135"/>
      <c r="DD181" s="135"/>
      <c r="DE181" s="135"/>
      <c r="DF181" s="135"/>
      <c r="DG181" s="135"/>
      <c r="DH181" s="131"/>
      <c r="DI181" s="135"/>
      <c r="DJ181" s="135"/>
      <c r="DK181" s="135"/>
      <c r="DL181" s="135"/>
      <c r="DM181" s="135"/>
      <c r="DN181" s="135"/>
      <c r="DO181" s="135"/>
      <c r="DP181" s="135"/>
      <c r="DQ181" s="131"/>
      <c r="DR181" s="135"/>
      <c r="DS181" s="135"/>
      <c r="DT181" s="135"/>
      <c r="DU181" s="135"/>
      <c r="DV181" s="135"/>
      <c r="DW181" s="135"/>
      <c r="DX181" s="135"/>
      <c r="DY181" s="135"/>
      <c r="DZ181" s="131"/>
      <c r="EA181" s="135"/>
      <c r="EB181" s="135"/>
      <c r="EC181" s="135"/>
      <c r="ED181" s="135"/>
      <c r="EE181" s="135"/>
      <c r="EF181" s="135"/>
      <c r="EG181" s="135"/>
      <c r="EH181" s="135"/>
      <c r="EI181" s="131"/>
      <c r="EJ181" s="135"/>
      <c r="EK181" s="135"/>
      <c r="EL181" s="135"/>
      <c r="EM181" s="135"/>
      <c r="EN181" s="135"/>
      <c r="EO181" s="135"/>
      <c r="EP181" s="135"/>
      <c r="EQ181" s="135"/>
      <c r="ER181" s="131"/>
      <c r="ES181" s="135"/>
      <c r="ET181" s="135"/>
      <c r="EU181" s="135"/>
      <c r="EV181" s="135"/>
      <c r="EW181" s="135"/>
      <c r="EX181" s="135"/>
      <c r="EY181" s="135"/>
      <c r="EZ181" s="135"/>
      <c r="FA181" s="131"/>
      <c r="FB181" s="135"/>
      <c r="FC181" s="135"/>
      <c r="FD181" s="135"/>
      <c r="FE181" s="135"/>
      <c r="FF181" s="135"/>
      <c r="FG181" s="135"/>
      <c r="FH181" s="135"/>
      <c r="FI181" s="135"/>
      <c r="FJ181" s="131"/>
      <c r="FK181" s="135"/>
      <c r="FL181" s="135"/>
      <c r="FM181" s="135"/>
      <c r="FN181" s="135"/>
      <c r="FO181" s="135"/>
      <c r="FP181" s="135"/>
      <c r="FQ181" s="135"/>
      <c r="FR181" s="135"/>
      <c r="FS181" s="135"/>
      <c r="FT181" s="131"/>
      <c r="FU181" s="134"/>
      <c r="FV181" s="134"/>
      <c r="FW181" s="134"/>
      <c r="FX181" s="135"/>
      <c r="FY181" s="134"/>
      <c r="FZ181" s="135"/>
      <c r="GA181" s="135"/>
      <c r="GB181" s="134"/>
      <c r="GC181" s="134"/>
      <c r="GD181" s="134"/>
      <c r="GE181" s="134"/>
      <c r="GF181" s="134"/>
      <c r="GG181" s="131"/>
      <c r="GH181" s="134"/>
      <c r="GI181" s="134"/>
      <c r="GJ181" s="134"/>
      <c r="GK181" s="135"/>
      <c r="GL181" s="134"/>
      <c r="GM181" s="135"/>
      <c r="GN181" s="135"/>
      <c r="GO181" s="134"/>
      <c r="GP181" s="134"/>
      <c r="GQ181" s="134"/>
      <c r="GR181" s="134"/>
      <c r="GS181" s="134"/>
      <c r="GT181" s="131"/>
      <c r="GU181" s="134"/>
      <c r="GV181" s="134"/>
      <c r="GW181" s="134"/>
      <c r="GX181" s="135"/>
      <c r="GY181" s="134"/>
      <c r="GZ181" s="135"/>
      <c r="HA181" s="135"/>
      <c r="HB181" s="134"/>
      <c r="HC181" s="134"/>
      <c r="HD181" s="134"/>
      <c r="HE181" s="134"/>
    </row>
    <row r="182" spans="1:213" ht="57" x14ac:dyDescent="0.2">
      <c r="A182" s="274"/>
      <c r="B182" s="277"/>
      <c r="C182" s="280"/>
      <c r="D182" s="280"/>
      <c r="E182" s="277"/>
      <c r="F182" s="289"/>
      <c r="G182" s="289"/>
      <c r="H182" s="347"/>
      <c r="I182" s="277"/>
      <c r="J182" s="282"/>
      <c r="K182" s="259"/>
      <c r="L182" s="262"/>
      <c r="M182" s="265"/>
      <c r="N182" s="259"/>
      <c r="O182" s="268"/>
      <c r="P182" s="268"/>
      <c r="Q182" s="271"/>
      <c r="R182" s="173"/>
      <c r="S182" s="174"/>
      <c r="T182" s="203">
        <f>VLOOKUP(U182,FORMULAS!$A$15:$B$18,2,0)</f>
        <v>0</v>
      </c>
      <c r="U182" s="54" t="s">
        <v>157</v>
      </c>
      <c r="V182" s="55">
        <f>+IF(U182='Tabla Valoración controles'!$D$4,'Tabla Valoración controles'!$F$4,IF('208-PLA-Ft-78 Mapa Gestión'!U182='Tabla Valoración controles'!$D$5,'Tabla Valoración controles'!$F$5,IF(U182=FORMULAS!$A$10,0,'Tabla Valoración controles'!$F$6)))</f>
        <v>0</v>
      </c>
      <c r="W182" s="54"/>
      <c r="X182" s="56">
        <f>+IF(W182='Tabla Valoración controles'!$D$7,'Tabla Valoración controles'!$F$7,IF(U182=FORMULAS!$A$10,0,'Tabla Valoración controles'!$F$8))</f>
        <v>0</v>
      </c>
      <c r="Y182" s="54"/>
      <c r="Z182" s="55">
        <f>+IF(Y182='Tabla Valoración controles'!$D$9,'Tabla Valoración controles'!$F$9,IF(U182=FORMULAS!$A$10,0,'Tabla Valoración controles'!$F$10))</f>
        <v>0</v>
      </c>
      <c r="AA182" s="54"/>
      <c r="AB182" s="55">
        <f>+IF(AA182='Tabla Valoración controles'!$D$9,'Tabla Valoración controles'!$F$9,IF(W182=FORMULAS!$A$10,0,'Tabla Valoración controles'!$F$10))</f>
        <v>0</v>
      </c>
      <c r="AC182" s="54"/>
      <c r="AD182" s="55">
        <f>+IF(AC182='Tabla Valoración controles'!$D$13,'Tabla Valoración controles'!$F$13,'Tabla Valoración controles'!$F$14)</f>
        <v>0</v>
      </c>
      <c r="AE182" s="99">
        <f t="shared" si="111"/>
        <v>0</v>
      </c>
      <c r="AF182" s="99">
        <f t="shared" si="151"/>
        <v>0</v>
      </c>
      <c r="AG182" s="99">
        <f t="shared" si="131"/>
        <v>0.56000000000000005</v>
      </c>
      <c r="AH182" s="54"/>
      <c r="AI182" s="50">
        <f>+IF(AH182=CONTROLES!$C$50,CONTROLES!$D$50,CONTROLES!$D$51)</f>
        <v>0</v>
      </c>
      <c r="AJ182" s="182"/>
      <c r="AK182" s="182">
        <f>+IF(AJ182=CONTROLES!$C$52,CONTROLES!$D$52,CONTROLES!$D$53)</f>
        <v>0</v>
      </c>
      <c r="AL182" s="182"/>
      <c r="AM182" s="182">
        <f>+IF(AL182=CONTROLES!$C$54,CONTROLES!$D$54,CONTROLES!$D$55)</f>
        <v>0</v>
      </c>
      <c r="AN182" s="183" t="str">
        <f t="shared" si="114"/>
        <v>Tipo Control</v>
      </c>
      <c r="AO182" s="183" t="str">
        <f>+IF(AN182=CONTROLES!$F$54,CONTROLES!$G$54,CONTROLES!$G$55)</f>
        <v>Detectar</v>
      </c>
      <c r="AP182" s="182">
        <f>+IF(AO182=CONTROLES!$C$56,CONTROLES!$D$56,IF(AO182=CONTROLES!$C$57,CONTROLES!$D$57,CONTROLES!$D$58))</f>
        <v>10</v>
      </c>
      <c r="AQ182" s="182"/>
      <c r="AR182" s="182">
        <f>+IF(AQ182=CONTROLES!$C$59,CONTROLES!$D$59,CONTROLES!$D$60)</f>
        <v>0</v>
      </c>
      <c r="AS182" s="182"/>
      <c r="AT182" s="182">
        <f>+IF(AS182=CONTROLES!$C$61,CONTROLES!$D$61,CONTROLES!$D$62)</f>
        <v>0</v>
      </c>
      <c r="AU182" s="182"/>
      <c r="AV182" s="50">
        <f>+IF(AU182=CONTROLES!$C$63,CONTROLES!$D$63,IF(AU182=CONTROLES!$C$64,CONTROLES!$D$64,CONTROLES!$D$65))</f>
        <v>0</v>
      </c>
      <c r="AW182" s="50">
        <f t="shared" si="113"/>
        <v>10</v>
      </c>
      <c r="AX182" s="50" t="str">
        <f t="shared" si="115"/>
        <v>Débil</v>
      </c>
      <c r="AY182" s="254"/>
      <c r="AZ182" s="254"/>
      <c r="BA182" s="254"/>
      <c r="BB182" s="254"/>
      <c r="BC182" s="255"/>
      <c r="BD182" s="257"/>
      <c r="BE182" s="246"/>
      <c r="BF182" s="137"/>
      <c r="BG182" s="137"/>
      <c r="BH182" s="189"/>
      <c r="BI182" s="192"/>
      <c r="BJ182" s="192"/>
      <c r="BK182" s="137"/>
      <c r="BL182" s="137"/>
      <c r="BM182" s="190" t="s">
        <v>234</v>
      </c>
      <c r="BN182" s="244"/>
      <c r="BO182" s="131"/>
      <c r="BP182" s="135"/>
      <c r="BQ182" s="135"/>
      <c r="BR182" s="135"/>
      <c r="BS182" s="135"/>
      <c r="BT182" s="135"/>
      <c r="BU182" s="135"/>
      <c r="BV182" s="135"/>
      <c r="BW182" s="135"/>
      <c r="BX182" s="131"/>
      <c r="BY182" s="135"/>
      <c r="BZ182" s="135"/>
      <c r="CA182" s="135"/>
      <c r="CB182" s="135"/>
      <c r="CC182" s="135"/>
      <c r="CD182" s="135"/>
      <c r="CE182" s="135"/>
      <c r="CF182" s="135"/>
      <c r="CG182" s="131"/>
      <c r="CH182" s="135"/>
      <c r="CI182" s="135"/>
      <c r="CJ182" s="135"/>
      <c r="CK182" s="135"/>
      <c r="CL182" s="135"/>
      <c r="CM182" s="135"/>
      <c r="CN182" s="135"/>
      <c r="CO182" s="135"/>
      <c r="CP182" s="131"/>
      <c r="CQ182" s="135"/>
      <c r="CR182" s="135"/>
      <c r="CS182" s="135"/>
      <c r="CT182" s="135"/>
      <c r="CU182" s="135"/>
      <c r="CV182" s="135"/>
      <c r="CW182" s="135"/>
      <c r="CX182" s="135"/>
      <c r="CY182" s="131"/>
      <c r="CZ182" s="135"/>
      <c r="DA182" s="135"/>
      <c r="DB182" s="135"/>
      <c r="DC182" s="135"/>
      <c r="DD182" s="135"/>
      <c r="DE182" s="135"/>
      <c r="DF182" s="135"/>
      <c r="DG182" s="135"/>
      <c r="DH182" s="131"/>
      <c r="DI182" s="135"/>
      <c r="DJ182" s="135"/>
      <c r="DK182" s="135"/>
      <c r="DL182" s="135"/>
      <c r="DM182" s="135"/>
      <c r="DN182" s="135"/>
      <c r="DO182" s="135"/>
      <c r="DP182" s="135"/>
      <c r="DQ182" s="131"/>
      <c r="DR182" s="135"/>
      <c r="DS182" s="135"/>
      <c r="DT182" s="135"/>
      <c r="DU182" s="135"/>
      <c r="DV182" s="135"/>
      <c r="DW182" s="135"/>
      <c r="DX182" s="135"/>
      <c r="DY182" s="135"/>
      <c r="DZ182" s="131"/>
      <c r="EA182" s="135"/>
      <c r="EB182" s="135"/>
      <c r="EC182" s="135"/>
      <c r="ED182" s="135"/>
      <c r="EE182" s="135"/>
      <c r="EF182" s="135"/>
      <c r="EG182" s="135"/>
      <c r="EH182" s="135"/>
      <c r="EI182" s="131"/>
      <c r="EJ182" s="135"/>
      <c r="EK182" s="135"/>
      <c r="EL182" s="135"/>
      <c r="EM182" s="135"/>
      <c r="EN182" s="135"/>
      <c r="EO182" s="135"/>
      <c r="EP182" s="135"/>
      <c r="EQ182" s="135"/>
      <c r="ER182" s="131"/>
      <c r="ES182" s="135"/>
      <c r="ET182" s="135"/>
      <c r="EU182" s="135"/>
      <c r="EV182" s="135"/>
      <c r="EW182" s="135"/>
      <c r="EX182" s="135"/>
      <c r="EY182" s="135"/>
      <c r="EZ182" s="135"/>
      <c r="FA182" s="131"/>
      <c r="FB182" s="135"/>
      <c r="FC182" s="135"/>
      <c r="FD182" s="135"/>
      <c r="FE182" s="135"/>
      <c r="FF182" s="135"/>
      <c r="FG182" s="135"/>
      <c r="FH182" s="135"/>
      <c r="FI182" s="135"/>
      <c r="FJ182" s="131"/>
      <c r="FK182" s="135"/>
      <c r="FL182" s="135"/>
      <c r="FM182" s="135"/>
      <c r="FN182" s="135"/>
      <c r="FO182" s="135"/>
      <c r="FP182" s="135"/>
      <c r="FQ182" s="135"/>
      <c r="FR182" s="135"/>
      <c r="FS182" s="135"/>
      <c r="FT182" s="131"/>
      <c r="FU182" s="134"/>
      <c r="FV182" s="134"/>
      <c r="FW182" s="134"/>
      <c r="FX182" s="135"/>
      <c r="FY182" s="134"/>
      <c r="FZ182" s="135"/>
      <c r="GA182" s="135"/>
      <c r="GB182" s="134"/>
      <c r="GC182" s="134"/>
      <c r="GD182" s="134"/>
      <c r="GE182" s="134"/>
      <c r="GF182" s="134"/>
      <c r="GG182" s="131"/>
      <c r="GH182" s="134"/>
      <c r="GI182" s="134"/>
      <c r="GJ182" s="134"/>
      <c r="GK182" s="135"/>
      <c r="GL182" s="134"/>
      <c r="GM182" s="135"/>
      <c r="GN182" s="135"/>
      <c r="GO182" s="134"/>
      <c r="GP182" s="134"/>
      <c r="GQ182" s="134"/>
      <c r="GR182" s="134"/>
      <c r="GS182" s="134"/>
      <c r="GT182" s="131"/>
      <c r="GU182" s="134"/>
      <c r="GV182" s="134"/>
      <c r="GW182" s="134"/>
      <c r="GX182" s="135"/>
      <c r="GY182" s="134"/>
      <c r="GZ182" s="135"/>
      <c r="HA182" s="135"/>
      <c r="HB182" s="134"/>
      <c r="HC182" s="134"/>
      <c r="HD182" s="134"/>
      <c r="HE182" s="134"/>
    </row>
    <row r="183" spans="1:213" ht="57" x14ac:dyDescent="0.2">
      <c r="A183" s="275"/>
      <c r="B183" s="278"/>
      <c r="C183" s="281"/>
      <c r="D183" s="281"/>
      <c r="E183" s="278"/>
      <c r="F183" s="289"/>
      <c r="G183" s="289"/>
      <c r="H183" s="347"/>
      <c r="I183" s="278"/>
      <c r="J183" s="282"/>
      <c r="K183" s="260"/>
      <c r="L183" s="263"/>
      <c r="M183" s="266"/>
      <c r="N183" s="260"/>
      <c r="O183" s="269"/>
      <c r="P183" s="269"/>
      <c r="Q183" s="272"/>
      <c r="R183" s="173"/>
      <c r="S183" s="174"/>
      <c r="T183" s="203">
        <f>VLOOKUP(U183,FORMULAS!$A$15:$B$18,2,0)</f>
        <v>0</v>
      </c>
      <c r="U183" s="54" t="s">
        <v>157</v>
      </c>
      <c r="V183" s="55">
        <f>+IF(U183='Tabla Valoración controles'!$D$4,'Tabla Valoración controles'!$F$4,IF('208-PLA-Ft-78 Mapa Gestión'!U183='Tabla Valoración controles'!$D$5,'Tabla Valoración controles'!$F$5,IF(U183=FORMULAS!$A$10,0,'Tabla Valoración controles'!$F$6)))</f>
        <v>0</v>
      </c>
      <c r="W183" s="54"/>
      <c r="X183" s="56">
        <f>+IF(W183='Tabla Valoración controles'!$D$7,'Tabla Valoración controles'!$F$7,IF(U183=FORMULAS!$A$10,0,'Tabla Valoración controles'!$F$8))</f>
        <v>0</v>
      </c>
      <c r="Y183" s="54"/>
      <c r="Z183" s="55">
        <f>+IF(Y183='Tabla Valoración controles'!$D$9,'Tabla Valoración controles'!$F$9,IF(U183=FORMULAS!$A$10,0,'Tabla Valoración controles'!$F$10))</f>
        <v>0</v>
      </c>
      <c r="AA183" s="54"/>
      <c r="AB183" s="55">
        <f>+IF(AA183='Tabla Valoración controles'!$D$9,'Tabla Valoración controles'!$F$9,IF(W183=FORMULAS!$A$10,0,'Tabla Valoración controles'!$F$10))</f>
        <v>0</v>
      </c>
      <c r="AC183" s="54"/>
      <c r="AD183" s="55">
        <f>+IF(AC183='Tabla Valoración controles'!$D$13,'Tabla Valoración controles'!$F$13,'Tabla Valoración controles'!$F$14)</f>
        <v>0</v>
      </c>
      <c r="AE183" s="99">
        <f t="shared" si="111"/>
        <v>0</v>
      </c>
      <c r="AF183" s="99">
        <f t="shared" si="151"/>
        <v>0</v>
      </c>
      <c r="AG183" s="99">
        <f t="shared" si="131"/>
        <v>0.56000000000000005</v>
      </c>
      <c r="AH183" s="54"/>
      <c r="AI183" s="50">
        <f>+IF(AH183=CONTROLES!$C$50,CONTROLES!$D$50,CONTROLES!$D$51)</f>
        <v>0</v>
      </c>
      <c r="AJ183" s="182"/>
      <c r="AK183" s="182">
        <f>+IF(AJ183=CONTROLES!$C$52,CONTROLES!$D$52,CONTROLES!$D$53)</f>
        <v>0</v>
      </c>
      <c r="AL183" s="182"/>
      <c r="AM183" s="182">
        <f>+IF(AL183=CONTROLES!$C$54,CONTROLES!$D$54,CONTROLES!$D$55)</f>
        <v>0</v>
      </c>
      <c r="AN183" s="183" t="str">
        <f t="shared" si="114"/>
        <v>Tipo Control</v>
      </c>
      <c r="AO183" s="183" t="str">
        <f>+IF(AN183=CONTROLES!$F$54,CONTROLES!$G$54,CONTROLES!$G$55)</f>
        <v>Detectar</v>
      </c>
      <c r="AP183" s="182">
        <f>+IF(AO183=CONTROLES!$C$56,CONTROLES!$D$56,IF(AO183=CONTROLES!$C$57,CONTROLES!$D$57,CONTROLES!$D$58))</f>
        <v>10</v>
      </c>
      <c r="AQ183" s="182"/>
      <c r="AR183" s="182">
        <f>+IF(AQ183=CONTROLES!$C$59,CONTROLES!$D$59,CONTROLES!$D$60)</f>
        <v>0</v>
      </c>
      <c r="AS183" s="182"/>
      <c r="AT183" s="182">
        <f>+IF(AS183=CONTROLES!$C$61,CONTROLES!$D$61,CONTROLES!$D$62)</f>
        <v>0</v>
      </c>
      <c r="AU183" s="182"/>
      <c r="AV183" s="50">
        <f>+IF(AU183=CONTROLES!$C$63,CONTROLES!$D$63,IF(AU183=CONTROLES!$C$64,CONTROLES!$D$64,CONTROLES!$D$65))</f>
        <v>0</v>
      </c>
      <c r="AW183" s="50">
        <f t="shared" si="113"/>
        <v>10</v>
      </c>
      <c r="AX183" s="50" t="str">
        <f t="shared" si="115"/>
        <v>Débil</v>
      </c>
      <c r="AY183" s="254"/>
      <c r="AZ183" s="254"/>
      <c r="BA183" s="254"/>
      <c r="BB183" s="254"/>
      <c r="BC183" s="255"/>
      <c r="BD183" s="292"/>
      <c r="BE183" s="247"/>
      <c r="BF183" s="137"/>
      <c r="BG183" s="137"/>
      <c r="BH183" s="189"/>
      <c r="BI183" s="192"/>
      <c r="BJ183" s="192"/>
      <c r="BK183" s="137"/>
      <c r="BL183" s="137"/>
      <c r="BM183" s="190" t="s">
        <v>234</v>
      </c>
      <c r="BN183" s="244"/>
      <c r="BO183" s="131"/>
      <c r="BP183" s="135"/>
      <c r="BQ183" s="135"/>
      <c r="BR183" s="135"/>
      <c r="BS183" s="135"/>
      <c r="BT183" s="135"/>
      <c r="BU183" s="135"/>
      <c r="BV183" s="135"/>
      <c r="BW183" s="135"/>
      <c r="BX183" s="131"/>
      <c r="BY183" s="135"/>
      <c r="BZ183" s="135"/>
      <c r="CA183" s="135"/>
      <c r="CB183" s="135"/>
      <c r="CC183" s="135"/>
      <c r="CD183" s="135"/>
      <c r="CE183" s="135"/>
      <c r="CF183" s="135"/>
      <c r="CG183" s="131"/>
      <c r="CH183" s="135"/>
      <c r="CI183" s="135"/>
      <c r="CJ183" s="135"/>
      <c r="CK183" s="135"/>
      <c r="CL183" s="135"/>
      <c r="CM183" s="135"/>
      <c r="CN183" s="135"/>
      <c r="CO183" s="135"/>
      <c r="CP183" s="131"/>
      <c r="CQ183" s="135"/>
      <c r="CR183" s="135"/>
      <c r="CS183" s="135"/>
      <c r="CT183" s="135"/>
      <c r="CU183" s="135"/>
      <c r="CV183" s="135"/>
      <c r="CW183" s="135"/>
      <c r="CX183" s="135"/>
      <c r="CY183" s="131"/>
      <c r="CZ183" s="135"/>
      <c r="DA183" s="135"/>
      <c r="DB183" s="135"/>
      <c r="DC183" s="135"/>
      <c r="DD183" s="135"/>
      <c r="DE183" s="135"/>
      <c r="DF183" s="135"/>
      <c r="DG183" s="135"/>
      <c r="DH183" s="131"/>
      <c r="DI183" s="135"/>
      <c r="DJ183" s="135"/>
      <c r="DK183" s="135"/>
      <c r="DL183" s="135"/>
      <c r="DM183" s="135"/>
      <c r="DN183" s="135"/>
      <c r="DO183" s="135"/>
      <c r="DP183" s="135"/>
      <c r="DQ183" s="131"/>
      <c r="DR183" s="135"/>
      <c r="DS183" s="135"/>
      <c r="DT183" s="135"/>
      <c r="DU183" s="135"/>
      <c r="DV183" s="135"/>
      <c r="DW183" s="135"/>
      <c r="DX183" s="135"/>
      <c r="DY183" s="135"/>
      <c r="DZ183" s="131"/>
      <c r="EA183" s="135"/>
      <c r="EB183" s="135"/>
      <c r="EC183" s="135"/>
      <c r="ED183" s="135"/>
      <c r="EE183" s="135"/>
      <c r="EF183" s="135"/>
      <c r="EG183" s="135"/>
      <c r="EH183" s="135"/>
      <c r="EI183" s="131"/>
      <c r="EJ183" s="135"/>
      <c r="EK183" s="135"/>
      <c r="EL183" s="135"/>
      <c r="EM183" s="135"/>
      <c r="EN183" s="135"/>
      <c r="EO183" s="135"/>
      <c r="EP183" s="135"/>
      <c r="EQ183" s="135"/>
      <c r="ER183" s="131"/>
      <c r="ES183" s="135"/>
      <c r="ET183" s="135"/>
      <c r="EU183" s="135"/>
      <c r="EV183" s="135"/>
      <c r="EW183" s="135"/>
      <c r="EX183" s="135"/>
      <c r="EY183" s="135"/>
      <c r="EZ183" s="135"/>
      <c r="FA183" s="131"/>
      <c r="FB183" s="135"/>
      <c r="FC183" s="135"/>
      <c r="FD183" s="135"/>
      <c r="FE183" s="135"/>
      <c r="FF183" s="135"/>
      <c r="FG183" s="135"/>
      <c r="FH183" s="135"/>
      <c r="FI183" s="135"/>
      <c r="FJ183" s="131"/>
      <c r="FK183" s="135"/>
      <c r="FL183" s="135"/>
      <c r="FM183" s="135"/>
      <c r="FN183" s="135"/>
      <c r="FO183" s="135"/>
      <c r="FP183" s="135"/>
      <c r="FQ183" s="135"/>
      <c r="FR183" s="135"/>
      <c r="FS183" s="135"/>
      <c r="FT183" s="131"/>
      <c r="FU183" s="134"/>
      <c r="FV183" s="134"/>
      <c r="FW183" s="134"/>
      <c r="FX183" s="135"/>
      <c r="FY183" s="134"/>
      <c r="FZ183" s="135"/>
      <c r="GA183" s="135"/>
      <c r="GB183" s="134"/>
      <c r="GC183" s="134"/>
      <c r="GD183" s="134"/>
      <c r="GE183" s="134"/>
      <c r="GF183" s="134"/>
      <c r="GG183" s="131"/>
      <c r="GH183" s="134"/>
      <c r="GI183" s="134"/>
      <c r="GJ183" s="134"/>
      <c r="GK183" s="135"/>
      <c r="GL183" s="134"/>
      <c r="GM183" s="135"/>
      <c r="GN183" s="135"/>
      <c r="GO183" s="134"/>
      <c r="GP183" s="134"/>
      <c r="GQ183" s="134"/>
      <c r="GR183" s="134"/>
      <c r="GS183" s="134"/>
      <c r="GT183" s="131"/>
      <c r="GU183" s="134"/>
      <c r="GV183" s="134"/>
      <c r="GW183" s="134"/>
      <c r="GX183" s="135"/>
      <c r="GY183" s="134"/>
      <c r="GZ183" s="135"/>
      <c r="HA183" s="135"/>
      <c r="HB183" s="134"/>
      <c r="HC183" s="134"/>
      <c r="HD183" s="134"/>
      <c r="HE183" s="134"/>
    </row>
    <row r="184" spans="1:213" ht="127.5" customHeight="1" x14ac:dyDescent="0.2">
      <c r="A184" s="273">
        <v>30</v>
      </c>
      <c r="B184" s="276" t="s">
        <v>177</v>
      </c>
      <c r="C184" s="279" t="str">
        <f>VLOOKUP(B184,FORMULAS!$A$30:$B$52,2,0)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84" s="279" t="str">
        <f>VLOOKUP(B184,FORMULAS!$A$30:$C$46,3,0)</f>
        <v>Subdirector Financiero</v>
      </c>
      <c r="E184" s="276" t="s">
        <v>113</v>
      </c>
      <c r="F184" s="289" t="s">
        <v>445</v>
      </c>
      <c r="G184" s="289" t="s">
        <v>446</v>
      </c>
      <c r="H184" s="290" t="s">
        <v>749</v>
      </c>
      <c r="I184" s="276" t="s">
        <v>259</v>
      </c>
      <c r="J184" s="282">
        <v>12</v>
      </c>
      <c r="K184" s="258" t="str">
        <f>+IF(L184=FORMULAS!$N$2,FORMULAS!$O$2,IF('208-PLA-Ft-78 Mapa Gestión'!L184:L189=FORMULAS!$N$3,FORMULAS!$O$3,IF('208-PLA-Ft-78 Mapa Gestión'!L184:L189=FORMULAS!$N$4,FORMULAS!$O$4,IF('208-PLA-Ft-78 Mapa Gestión'!L184:L189=FORMULAS!$N$5,FORMULAS!$O$5,IF('208-PLA-Ft-78 Mapa Gestión'!L184:L189=FORMULAS!$N$6,FORMULAS!$O$6)))))</f>
        <v>Baja</v>
      </c>
      <c r="L184" s="261">
        <f>+IF(J184&lt;=FORMULAS!$M$2,FORMULAS!$N$2,IF('208-PLA-Ft-78 Mapa Gestión'!J184&lt;=FORMULAS!$M$3,FORMULAS!$N$3,IF('208-PLA-Ft-78 Mapa Gestión'!J184&lt;=FORMULAS!$M$4,FORMULAS!$N$4,IF('208-PLA-Ft-78 Mapa Gestión'!J184&lt;=FORMULAS!$M$5,FORMULAS!$N$5,FORMULAS!$N$6))))</f>
        <v>0.4</v>
      </c>
      <c r="M184" s="264" t="s">
        <v>85</v>
      </c>
      <c r="N184" s="258" t="str">
        <f>+IF(M184=FORMULAS!$H$2,FORMULAS!$I$2,IF('208-PLA-Ft-78 Mapa Gestión'!M184:M189=FORMULAS!$H$3,FORMULAS!$I$3,IF('208-PLA-Ft-78 Mapa Gestión'!M184:M189=FORMULAS!$H$4,FORMULAS!$I$4,IF('208-PLA-Ft-78 Mapa Gestión'!M184:M189=FORMULAS!$H$5,FORMULAS!$I$5,IF('208-PLA-Ft-78 Mapa Gestión'!M184:M189=FORMULAS!$H$6,FORMULAS!$I$6,IF('208-PLA-Ft-78 Mapa Gestión'!M184:M189=FORMULAS!$H$7,FORMULAS!$I$7,IF('208-PLA-Ft-78 Mapa Gestión'!M184:M189=FORMULAS!$H$8,FORMULAS!$I$8,IF('208-PLA-Ft-78 Mapa Gestión'!M184:M189=FORMULAS!$H$9,FORMULAS!$I$9,IF('208-PLA-Ft-78 Mapa Gestión'!M184:M189=FORMULAS!$H$10,FORMULAS!$I$10,IF('208-PLA-Ft-78 Mapa Gestión'!M184:M189=FORMULAS!$H$11,FORMULAS!$I$11))))))))))</f>
        <v>Moderado</v>
      </c>
      <c r="O184" s="267">
        <f>VLOOKUP(N184,FORMULAS!$I$1:$J$6,2,0)</f>
        <v>0.6</v>
      </c>
      <c r="P184" s="267" t="str">
        <f t="shared" ref="P184" si="152">CONCATENATE(N184,K184)</f>
        <v>ModeradoBaja</v>
      </c>
      <c r="Q184" s="270" t="str">
        <f>VLOOKUP(P184,FORMULAS!$K$17:$L$42,2,0)</f>
        <v>Moderado</v>
      </c>
      <c r="R184" s="173">
        <v>1</v>
      </c>
      <c r="S184" s="174" t="s">
        <v>520</v>
      </c>
      <c r="T184" s="203" t="str">
        <f>VLOOKUP(U184,FORMULAS!$A$15:$B$18,2,0)</f>
        <v>Probabilidad</v>
      </c>
      <c r="U184" s="54" t="s">
        <v>14</v>
      </c>
      <c r="V184" s="55">
        <f>+IF(U184='Tabla Valoración controles'!$D$4,'Tabla Valoración controles'!$F$4,IF('208-PLA-Ft-78 Mapa Gestión'!U184='Tabla Valoración controles'!$D$5,'Tabla Valoración controles'!$F$5,IF(U184=FORMULAS!$A$10,0,'Tabla Valoración controles'!$F$6)))</f>
        <v>0.15</v>
      </c>
      <c r="W184" s="54" t="s">
        <v>8</v>
      </c>
      <c r="X184" s="56">
        <f>+IF(W184='Tabla Valoración controles'!$D$7,'Tabla Valoración controles'!$F$7,IF(U184=FORMULAS!$A$10,0,'Tabla Valoración controles'!$F$8))</f>
        <v>0.15</v>
      </c>
      <c r="Y184" s="54" t="s">
        <v>18</v>
      </c>
      <c r="Z184" s="55">
        <f>+IF(Y184='Tabla Valoración controles'!$D$9,'Tabla Valoración controles'!$F$9,IF(U184=FORMULAS!$A$10,0,'Tabla Valoración controles'!$F$10))</f>
        <v>0</v>
      </c>
      <c r="AA184" s="54" t="s">
        <v>21</v>
      </c>
      <c r="AB184" s="55">
        <f>+IF(AA184='Tabla Valoración controles'!$D$9,'Tabla Valoración controles'!$F$9,IF(W184=FORMULAS!$A$10,0,'Tabla Valoración controles'!$F$10))</f>
        <v>0</v>
      </c>
      <c r="AC184" s="54" t="s">
        <v>100</v>
      </c>
      <c r="AD184" s="55">
        <f>+IF(AC184='Tabla Valoración controles'!$D$13,'Tabla Valoración controles'!$F$13,'Tabla Valoración controles'!$F$14)</f>
        <v>0</v>
      </c>
      <c r="AE184" s="99">
        <f t="shared" si="111"/>
        <v>0.3</v>
      </c>
      <c r="AF184" s="99">
        <f>+IF(T184=FORMULAS!$A$8,'208-PLA-Ft-78 Mapa Gestión'!AE184*'208-PLA-Ft-78 Mapa Gestión'!L184:L189,'208-PLA-Ft-78 Mapa Gestión'!AE184*'208-PLA-Ft-78 Mapa Gestión'!O184:O189)</f>
        <v>0.12</v>
      </c>
      <c r="AG184" s="99">
        <f>+IF(T184=FORMULAS!$A$8,'208-PLA-Ft-78 Mapa Gestión'!L184:L189-'208-PLA-Ft-78 Mapa Gestión'!AF184,0)</f>
        <v>0.28000000000000003</v>
      </c>
      <c r="AH184" s="54" t="s">
        <v>349</v>
      </c>
      <c r="AI184" s="50">
        <f>+IF(AH184=CONTROLES!$C$50,CONTROLES!$D$50,CONTROLES!$D$51)</f>
        <v>15</v>
      </c>
      <c r="AJ184" s="182" t="s">
        <v>355</v>
      </c>
      <c r="AK184" s="182">
        <f>+IF(AJ184=CONTROLES!$C$52,CONTROLES!$D$52,CONTROLES!$D$53)</f>
        <v>15</v>
      </c>
      <c r="AL184" s="182" t="s">
        <v>358</v>
      </c>
      <c r="AM184" s="182">
        <f>+IF(AL184=CONTROLES!$C$54,CONTROLES!$D$54,CONTROLES!$D$55)</f>
        <v>15</v>
      </c>
      <c r="AN184" s="183" t="str">
        <f t="shared" si="114"/>
        <v>Detectivo</v>
      </c>
      <c r="AO184" s="183" t="str">
        <f>+IF(AN184=CONTROLES!$F$54,CONTROLES!$G$54,CONTROLES!$G$55)</f>
        <v>Detectar</v>
      </c>
      <c r="AP184" s="182">
        <f>+IF(AO184=CONTROLES!$C$56,CONTROLES!$D$56,IF(AO184=CONTROLES!$C$57,CONTROLES!$D$57,CONTROLES!$D$58))</f>
        <v>10</v>
      </c>
      <c r="AQ184" s="182" t="s">
        <v>365</v>
      </c>
      <c r="AR184" s="182">
        <f>+IF(AQ184=CONTROLES!$C$59,CONTROLES!$D$59,CONTROLES!$D$60)</f>
        <v>15</v>
      </c>
      <c r="AS184" s="182" t="s">
        <v>368</v>
      </c>
      <c r="AT184" s="182">
        <f>+IF(AS184=CONTROLES!$C$61,CONTROLES!$D$61,CONTROLES!$D$62)</f>
        <v>15</v>
      </c>
      <c r="AU184" s="182" t="s">
        <v>371</v>
      </c>
      <c r="AV184" s="50">
        <f>+IF(AU184=CONTROLES!$C$63,CONTROLES!$D$63,IF(AU184=CONTROLES!$C$64,CONTROLES!$D$64,CONTROLES!$D$65))</f>
        <v>10</v>
      </c>
      <c r="AW184" s="50">
        <f t="shared" si="113"/>
        <v>95</v>
      </c>
      <c r="AX184" s="50" t="str">
        <f t="shared" si="115"/>
        <v>Moderado</v>
      </c>
      <c r="AY184" s="253">
        <f>+AG189</f>
        <v>0.28000000000000003</v>
      </c>
      <c r="AZ184" s="253" t="str">
        <f>+IF(AY184&lt;=FORMULAS!$N$2,FORMULAS!$O$2,IF(AY184&lt;=FORMULAS!$N$3,FORMULAS!$O$3,IF(AY184&lt;=FORMULAS!$N$4,FORMULAS!$O$4,IF(AY184&lt;=FORMULAS!$N$5,FORMULAS!$O$5,FORMULAS!O180))))</f>
        <v>Baja</v>
      </c>
      <c r="BA184" s="253" t="str">
        <f>+IF(T184=FORMULAS!$A$9,AG189,'208-PLA-Ft-78 Mapa Gestión'!N184:N189)</f>
        <v>Moderado</v>
      </c>
      <c r="BB184" s="253">
        <f>+IF(T184=FORMULAS!B183,'208-PLA-Ft-78 Mapa Gestión'!AG189,'208-PLA-Ft-78 Mapa Gestión'!O184:O189)</f>
        <v>0.6</v>
      </c>
      <c r="BC184" s="255" t="str">
        <f t="shared" ref="BC184" si="153">CONCATENATE(BA184,AZ184)</f>
        <v>ModeradoBaja</v>
      </c>
      <c r="BD184" s="256" t="str">
        <f>VLOOKUP(BC184,FORMULAS!$K$17:$L$42,2,0)</f>
        <v>Moderado</v>
      </c>
      <c r="BE184" s="245" t="s">
        <v>163</v>
      </c>
      <c r="BF184" s="137" t="s">
        <v>589</v>
      </c>
      <c r="BG184" s="137" t="s">
        <v>590</v>
      </c>
      <c r="BH184" s="189" t="s">
        <v>320</v>
      </c>
      <c r="BI184" s="201">
        <v>44958</v>
      </c>
      <c r="BJ184" s="201">
        <v>45291</v>
      </c>
      <c r="BK184" s="186" t="s">
        <v>686</v>
      </c>
      <c r="BL184" s="186" t="s">
        <v>687</v>
      </c>
      <c r="BM184" s="190" t="s">
        <v>236</v>
      </c>
      <c r="BN184" s="244" t="s">
        <v>688</v>
      </c>
      <c r="BO184" s="131"/>
      <c r="BP184" s="137"/>
      <c r="BQ184" s="137"/>
      <c r="BR184" s="132"/>
      <c r="BS184" s="148"/>
      <c r="BT184" s="148"/>
      <c r="BU184" s="148"/>
      <c r="BV184" s="148"/>
      <c r="BW184" s="148"/>
      <c r="BX184" s="131"/>
      <c r="BY184" s="137"/>
      <c r="BZ184" s="137"/>
      <c r="CA184" s="132"/>
      <c r="CB184" s="148"/>
      <c r="CC184" s="148"/>
      <c r="CD184" s="148"/>
      <c r="CE184" s="148"/>
      <c r="CF184" s="148"/>
      <c r="CG184" s="131"/>
      <c r="CH184" s="137"/>
      <c r="CI184" s="137"/>
      <c r="CJ184" s="132"/>
      <c r="CK184" s="148"/>
      <c r="CL184" s="148"/>
      <c r="CM184" s="148"/>
      <c r="CN184" s="148"/>
      <c r="CO184" s="148"/>
      <c r="CP184" s="131"/>
      <c r="CQ184" s="137"/>
      <c r="CR184" s="137"/>
      <c r="CS184" s="132"/>
      <c r="CT184" s="148"/>
      <c r="CU184" s="148"/>
      <c r="CV184" s="148"/>
      <c r="CW184" s="148"/>
      <c r="CX184" s="148"/>
      <c r="CY184" s="131"/>
      <c r="CZ184" s="137"/>
      <c r="DA184" s="137"/>
      <c r="DB184" s="132"/>
      <c r="DC184" s="148"/>
      <c r="DD184" s="148"/>
      <c r="DE184" s="148"/>
      <c r="DF184" s="148"/>
      <c r="DG184" s="148"/>
      <c r="DH184" s="131"/>
      <c r="DI184" s="137"/>
      <c r="DJ184" s="137"/>
      <c r="DK184" s="132"/>
      <c r="DL184" s="148"/>
      <c r="DM184" s="148"/>
      <c r="DN184" s="148"/>
      <c r="DO184" s="148"/>
      <c r="DP184" s="148"/>
      <c r="DQ184" s="131"/>
      <c r="DR184" s="137"/>
      <c r="DS184" s="137"/>
      <c r="DT184" s="132"/>
      <c r="DU184" s="148"/>
      <c r="DV184" s="148"/>
      <c r="DW184" s="148"/>
      <c r="DX184" s="148"/>
      <c r="DY184" s="148"/>
      <c r="DZ184" s="131"/>
      <c r="EA184" s="137"/>
      <c r="EB184" s="137"/>
      <c r="EC184" s="132"/>
      <c r="ED184" s="148"/>
      <c r="EE184" s="148"/>
      <c r="EF184" s="148"/>
      <c r="EG184" s="148"/>
      <c r="EH184" s="148"/>
      <c r="EI184" s="131"/>
      <c r="EJ184" s="137"/>
      <c r="EK184" s="137"/>
      <c r="EL184" s="132"/>
      <c r="EM184" s="148"/>
      <c r="EN184" s="148"/>
      <c r="EO184" s="148"/>
      <c r="EP184" s="148"/>
      <c r="EQ184" s="148"/>
      <c r="ER184" s="131"/>
      <c r="ES184" s="137"/>
      <c r="ET184" s="137"/>
      <c r="EU184" s="132"/>
      <c r="EV184" s="148"/>
      <c r="EW184" s="148"/>
      <c r="EX184" s="148"/>
      <c r="EY184" s="148"/>
      <c r="EZ184" s="148"/>
      <c r="FA184" s="131"/>
      <c r="FB184" s="137"/>
      <c r="FC184" s="137"/>
      <c r="FD184" s="132"/>
      <c r="FE184" s="148"/>
      <c r="FF184" s="148"/>
      <c r="FG184" s="148"/>
      <c r="FH184" s="148"/>
      <c r="FI184" s="148"/>
      <c r="FJ184" s="131"/>
      <c r="FK184" s="137"/>
      <c r="FL184" s="137"/>
      <c r="FM184" s="132"/>
      <c r="FN184" s="148"/>
      <c r="FO184" s="148"/>
      <c r="FP184" s="148"/>
      <c r="FQ184" s="148"/>
      <c r="FR184" s="148"/>
      <c r="FS184" s="148"/>
      <c r="FT184" s="131"/>
      <c r="FU184" s="134"/>
      <c r="FV184" s="134"/>
      <c r="FW184" s="134"/>
      <c r="FX184" s="135"/>
      <c r="FY184" s="134"/>
      <c r="FZ184" s="148"/>
      <c r="GA184" s="148"/>
      <c r="GB184" s="134"/>
      <c r="GC184" s="134"/>
      <c r="GD184" s="134"/>
      <c r="GE184" s="134"/>
      <c r="GF184" s="134"/>
      <c r="GG184" s="131"/>
      <c r="GH184" s="134"/>
      <c r="GI184" s="134"/>
      <c r="GJ184" s="134"/>
      <c r="GK184" s="135"/>
      <c r="GL184" s="134"/>
      <c r="GM184" s="148"/>
      <c r="GN184" s="148"/>
      <c r="GO184" s="134"/>
      <c r="GP184" s="134"/>
      <c r="GQ184" s="134"/>
      <c r="GR184" s="134"/>
      <c r="GS184" s="134"/>
      <c r="GT184" s="131"/>
      <c r="GU184" s="134"/>
      <c r="GV184" s="134"/>
      <c r="GW184" s="134"/>
      <c r="GX184" s="135"/>
      <c r="GY184" s="134"/>
      <c r="GZ184" s="148"/>
      <c r="HA184" s="148"/>
      <c r="HB184" s="134"/>
      <c r="HC184" s="134"/>
      <c r="HD184" s="134"/>
      <c r="HE184" s="134"/>
    </row>
    <row r="185" spans="1:213" ht="76.5" x14ac:dyDescent="0.2">
      <c r="A185" s="274"/>
      <c r="B185" s="277"/>
      <c r="C185" s="280"/>
      <c r="D185" s="280"/>
      <c r="E185" s="277"/>
      <c r="F185" s="289"/>
      <c r="G185" s="289"/>
      <c r="H185" s="290"/>
      <c r="I185" s="277"/>
      <c r="J185" s="282"/>
      <c r="K185" s="259"/>
      <c r="L185" s="262"/>
      <c r="M185" s="265"/>
      <c r="N185" s="259"/>
      <c r="O185" s="268"/>
      <c r="P185" s="268"/>
      <c r="Q185" s="271"/>
      <c r="R185" s="173"/>
      <c r="S185" s="174"/>
      <c r="T185" s="203">
        <f>VLOOKUP(U185,FORMULAS!$A$15:$B$18,2,0)</f>
        <v>0</v>
      </c>
      <c r="U185" s="54" t="s">
        <v>157</v>
      </c>
      <c r="V185" s="55">
        <f>+IF(U185='Tabla Valoración controles'!$D$4,'Tabla Valoración controles'!$F$4,IF('208-PLA-Ft-78 Mapa Gestión'!U185='Tabla Valoración controles'!$D$5,'Tabla Valoración controles'!$F$5,IF(U185=FORMULAS!$A$10,0,'Tabla Valoración controles'!$F$6)))</f>
        <v>0</v>
      </c>
      <c r="W185" s="54"/>
      <c r="X185" s="56">
        <f>+IF(W185='Tabla Valoración controles'!$D$7,'Tabla Valoración controles'!$F$7,IF(U185=FORMULAS!$A$10,0,'Tabla Valoración controles'!$F$8))</f>
        <v>0</v>
      </c>
      <c r="Y185" s="54"/>
      <c r="Z185" s="55">
        <f>+IF(Y185='Tabla Valoración controles'!$D$9,'Tabla Valoración controles'!$F$9,IF(U185=FORMULAS!$A$10,0,'Tabla Valoración controles'!$F$10))</f>
        <v>0</v>
      </c>
      <c r="AA185" s="54"/>
      <c r="AB185" s="55">
        <f>+IF(AA185='Tabla Valoración controles'!$D$9,'Tabla Valoración controles'!$F$9,IF(W185=FORMULAS!$A$10,0,'Tabla Valoración controles'!$F$10))</f>
        <v>0</v>
      </c>
      <c r="AC185" s="54"/>
      <c r="AD185" s="55">
        <f>+IF(AC185='Tabla Valoración controles'!$D$13,'Tabla Valoración controles'!$F$13,'Tabla Valoración controles'!$F$14)</f>
        <v>0</v>
      </c>
      <c r="AE185" s="99">
        <f t="shared" si="111"/>
        <v>0</v>
      </c>
      <c r="AF185" s="99">
        <f t="shared" ref="AF185" si="154">+AE185*AG184</f>
        <v>0</v>
      </c>
      <c r="AG185" s="99">
        <f t="shared" ref="AG185" si="155">+AG184-AF185</f>
        <v>0.28000000000000003</v>
      </c>
      <c r="AH185" s="54"/>
      <c r="AI185" s="50">
        <f>+IF(AH185=CONTROLES!$C$50,CONTROLES!$D$50,CONTROLES!$D$51)</f>
        <v>0</v>
      </c>
      <c r="AJ185" s="182"/>
      <c r="AK185" s="182">
        <f>+IF(AJ185=CONTROLES!$C$52,CONTROLES!$D$52,CONTROLES!$D$53)</f>
        <v>0</v>
      </c>
      <c r="AL185" s="182"/>
      <c r="AM185" s="182">
        <f>+IF(AL185=CONTROLES!$C$54,CONTROLES!$D$54,CONTROLES!$D$55)</f>
        <v>0</v>
      </c>
      <c r="AN185" s="183" t="str">
        <f t="shared" si="114"/>
        <v>Tipo Control</v>
      </c>
      <c r="AO185" s="183" t="str">
        <f>+IF(AN185=CONTROLES!$F$54,CONTROLES!$G$54,CONTROLES!$G$55)</f>
        <v>Detectar</v>
      </c>
      <c r="AP185" s="182">
        <f>+IF(AO185=CONTROLES!$C$56,CONTROLES!$D$56,IF(AO185=CONTROLES!$C$57,CONTROLES!$D$57,CONTROLES!$D$58))</f>
        <v>10</v>
      </c>
      <c r="AQ185" s="182"/>
      <c r="AR185" s="182">
        <f>+IF(AQ185=CONTROLES!$C$59,CONTROLES!$D$59,CONTROLES!$D$60)</f>
        <v>0</v>
      </c>
      <c r="AS185" s="182"/>
      <c r="AT185" s="182">
        <f>+IF(AS185=CONTROLES!$C$61,CONTROLES!$D$61,CONTROLES!$D$62)</f>
        <v>0</v>
      </c>
      <c r="AU185" s="182"/>
      <c r="AV185" s="50">
        <f>+IF(AU185=CONTROLES!$C$63,CONTROLES!$D$63,IF(AU185=CONTROLES!$C$64,CONTROLES!$D$64,CONTROLES!$D$65))</f>
        <v>0</v>
      </c>
      <c r="AW185" s="50">
        <f t="shared" si="113"/>
        <v>10</v>
      </c>
      <c r="AX185" s="50" t="str">
        <f t="shared" si="115"/>
        <v>Débil</v>
      </c>
      <c r="AY185" s="254"/>
      <c r="AZ185" s="254"/>
      <c r="BA185" s="254"/>
      <c r="BB185" s="254"/>
      <c r="BC185" s="255"/>
      <c r="BD185" s="257"/>
      <c r="BE185" s="246"/>
      <c r="BF185" s="137" t="s">
        <v>591</v>
      </c>
      <c r="BG185" s="137" t="s">
        <v>590</v>
      </c>
      <c r="BH185" s="189" t="s">
        <v>320</v>
      </c>
      <c r="BI185" s="201">
        <v>44958</v>
      </c>
      <c r="BJ185" s="201">
        <v>45291</v>
      </c>
      <c r="BK185" s="186" t="s">
        <v>689</v>
      </c>
      <c r="BL185" s="186" t="s">
        <v>690</v>
      </c>
      <c r="BM185" s="190" t="s">
        <v>236</v>
      </c>
      <c r="BN185" s="244"/>
      <c r="BO185" s="131"/>
      <c r="BP185" s="131"/>
      <c r="BQ185" s="131"/>
      <c r="BR185" s="131"/>
      <c r="BS185" s="149"/>
      <c r="BT185" s="149"/>
      <c r="BU185" s="149"/>
      <c r="BV185" s="149"/>
      <c r="BW185" s="149"/>
      <c r="BX185" s="131"/>
      <c r="BY185" s="131"/>
      <c r="BZ185" s="131"/>
      <c r="CA185" s="131"/>
      <c r="CB185" s="149"/>
      <c r="CC185" s="149"/>
      <c r="CD185" s="149"/>
      <c r="CE185" s="149"/>
      <c r="CF185" s="149"/>
      <c r="CG185" s="131"/>
      <c r="CH185" s="131"/>
      <c r="CI185" s="131"/>
      <c r="CJ185" s="131"/>
      <c r="CK185" s="149"/>
      <c r="CL185" s="149"/>
      <c r="CM185" s="149"/>
      <c r="CN185" s="149"/>
      <c r="CO185" s="149"/>
      <c r="CP185" s="131"/>
      <c r="CQ185" s="131"/>
      <c r="CR185" s="131"/>
      <c r="CS185" s="131"/>
      <c r="CT185" s="149"/>
      <c r="CU185" s="149"/>
      <c r="CV185" s="149"/>
      <c r="CW185" s="149"/>
      <c r="CX185" s="149"/>
      <c r="CY185" s="131"/>
      <c r="CZ185" s="131"/>
      <c r="DA185" s="131"/>
      <c r="DB185" s="131"/>
      <c r="DC185" s="149"/>
      <c r="DD185" s="149"/>
      <c r="DE185" s="149"/>
      <c r="DF185" s="149"/>
      <c r="DG185" s="149"/>
      <c r="DH185" s="131"/>
      <c r="DI185" s="131"/>
      <c r="DJ185" s="131"/>
      <c r="DK185" s="131"/>
      <c r="DL185" s="149"/>
      <c r="DM185" s="149"/>
      <c r="DN185" s="149"/>
      <c r="DO185" s="149"/>
      <c r="DP185" s="149"/>
      <c r="DQ185" s="131"/>
      <c r="DR185" s="131"/>
      <c r="DS185" s="131"/>
      <c r="DT185" s="131"/>
      <c r="DU185" s="149"/>
      <c r="DV185" s="149"/>
      <c r="DW185" s="149"/>
      <c r="DX185" s="149"/>
      <c r="DY185" s="149"/>
      <c r="DZ185" s="131"/>
      <c r="EA185" s="131"/>
      <c r="EB185" s="131"/>
      <c r="EC185" s="131"/>
      <c r="ED185" s="149"/>
      <c r="EE185" s="149"/>
      <c r="EF185" s="149"/>
      <c r="EG185" s="149"/>
      <c r="EH185" s="149"/>
      <c r="EI185" s="131"/>
      <c r="EJ185" s="131"/>
      <c r="EK185" s="131"/>
      <c r="EL185" s="131"/>
      <c r="EM185" s="149"/>
      <c r="EN185" s="149"/>
      <c r="EO185" s="149"/>
      <c r="EP185" s="149"/>
      <c r="EQ185" s="149"/>
      <c r="ER185" s="131"/>
      <c r="ES185" s="131"/>
      <c r="ET185" s="131"/>
      <c r="EU185" s="131"/>
      <c r="EV185" s="149"/>
      <c r="EW185" s="149"/>
      <c r="EX185" s="149"/>
      <c r="EY185" s="149"/>
      <c r="EZ185" s="149"/>
      <c r="FA185" s="131"/>
      <c r="FB185" s="131"/>
      <c r="FC185" s="131"/>
      <c r="FD185" s="131"/>
      <c r="FE185" s="149"/>
      <c r="FF185" s="149"/>
      <c r="FG185" s="149"/>
      <c r="FH185" s="149"/>
      <c r="FI185" s="149"/>
      <c r="FJ185" s="131"/>
      <c r="FK185" s="131"/>
      <c r="FL185" s="131"/>
      <c r="FM185" s="131"/>
      <c r="FN185" s="149"/>
      <c r="FO185" s="149"/>
      <c r="FP185" s="149"/>
      <c r="FQ185" s="149"/>
      <c r="FR185" s="149"/>
      <c r="FS185" s="149"/>
      <c r="FT185" s="131"/>
      <c r="FU185" s="134"/>
      <c r="FV185" s="134"/>
      <c r="FW185" s="134"/>
      <c r="FX185" s="135"/>
      <c r="FY185" s="134"/>
      <c r="FZ185" s="149"/>
      <c r="GA185" s="149"/>
      <c r="GB185" s="134"/>
      <c r="GC185" s="134"/>
      <c r="GD185" s="134"/>
      <c r="GE185" s="134"/>
      <c r="GF185" s="134"/>
      <c r="GG185" s="131"/>
      <c r="GH185" s="134"/>
      <c r="GI185" s="134"/>
      <c r="GJ185" s="134"/>
      <c r="GK185" s="135"/>
      <c r="GL185" s="134"/>
      <c r="GM185" s="149"/>
      <c r="GN185" s="149"/>
      <c r="GO185" s="134"/>
      <c r="GP185" s="134"/>
      <c r="GQ185" s="134"/>
      <c r="GR185" s="134"/>
      <c r="GS185" s="134"/>
      <c r="GT185" s="131"/>
      <c r="GU185" s="134"/>
      <c r="GV185" s="134"/>
      <c r="GW185" s="134"/>
      <c r="GX185" s="135"/>
      <c r="GY185" s="134"/>
      <c r="GZ185" s="149"/>
      <c r="HA185" s="149"/>
      <c r="HB185" s="134"/>
      <c r="HC185" s="134"/>
      <c r="HD185" s="134"/>
      <c r="HE185" s="134"/>
    </row>
    <row r="186" spans="1:213" ht="57" x14ac:dyDescent="0.2">
      <c r="A186" s="274"/>
      <c r="B186" s="277"/>
      <c r="C186" s="280"/>
      <c r="D186" s="280"/>
      <c r="E186" s="277"/>
      <c r="F186" s="289"/>
      <c r="G186" s="289"/>
      <c r="H186" s="290"/>
      <c r="I186" s="277"/>
      <c r="J186" s="282"/>
      <c r="K186" s="259"/>
      <c r="L186" s="262"/>
      <c r="M186" s="265"/>
      <c r="N186" s="259"/>
      <c r="O186" s="268"/>
      <c r="P186" s="268"/>
      <c r="Q186" s="271"/>
      <c r="R186" s="173"/>
      <c r="S186" s="174"/>
      <c r="T186" s="203">
        <f>VLOOKUP(U186,FORMULAS!$A$15:$B$18,2,0)</f>
        <v>0</v>
      </c>
      <c r="U186" s="54" t="s">
        <v>157</v>
      </c>
      <c r="V186" s="55">
        <f>+IF(U186='Tabla Valoración controles'!$D$4,'Tabla Valoración controles'!$F$4,IF('208-PLA-Ft-78 Mapa Gestión'!U186='Tabla Valoración controles'!$D$5,'Tabla Valoración controles'!$F$5,IF(U186=FORMULAS!$A$10,0,'Tabla Valoración controles'!$F$6)))</f>
        <v>0</v>
      </c>
      <c r="W186" s="54"/>
      <c r="X186" s="56">
        <f>+IF(W186='Tabla Valoración controles'!$D$7,'Tabla Valoración controles'!$F$7,IF(U186=FORMULAS!$A$10,0,'Tabla Valoración controles'!$F$8))</f>
        <v>0</v>
      </c>
      <c r="Y186" s="54"/>
      <c r="Z186" s="55">
        <f>+IF(Y186='Tabla Valoración controles'!$D$9,'Tabla Valoración controles'!$F$9,IF(U186=FORMULAS!$A$10,0,'Tabla Valoración controles'!$F$10))</f>
        <v>0</v>
      </c>
      <c r="AA186" s="54"/>
      <c r="AB186" s="55">
        <f>+IF(AA186='Tabla Valoración controles'!$D$9,'Tabla Valoración controles'!$F$9,IF(W186=FORMULAS!$A$10,0,'Tabla Valoración controles'!$F$10))</f>
        <v>0</v>
      </c>
      <c r="AC186" s="54"/>
      <c r="AD186" s="55">
        <f>+IF(AC186='Tabla Valoración controles'!$D$13,'Tabla Valoración controles'!$F$13,'Tabla Valoración controles'!$F$14)</f>
        <v>0</v>
      </c>
      <c r="AE186" s="99">
        <f t="shared" si="111"/>
        <v>0</v>
      </c>
      <c r="AF186" s="99">
        <f t="shared" ref="AF186:AF189" si="156">+AF185*AE186</f>
        <v>0</v>
      </c>
      <c r="AG186" s="99">
        <f t="shared" si="131"/>
        <v>0.28000000000000003</v>
      </c>
      <c r="AH186" s="54"/>
      <c r="AI186" s="50">
        <f>+IF(AH186=CONTROLES!$C$50,CONTROLES!$D$50,CONTROLES!$D$51)</f>
        <v>0</v>
      </c>
      <c r="AJ186" s="182"/>
      <c r="AK186" s="182">
        <f>+IF(AJ186=CONTROLES!$C$52,CONTROLES!$D$52,CONTROLES!$D$53)</f>
        <v>0</v>
      </c>
      <c r="AL186" s="182"/>
      <c r="AM186" s="182">
        <f>+IF(AL186=CONTROLES!$C$54,CONTROLES!$D$54,CONTROLES!$D$55)</f>
        <v>0</v>
      </c>
      <c r="AN186" s="183" t="str">
        <f t="shared" si="114"/>
        <v>Tipo Control</v>
      </c>
      <c r="AO186" s="183" t="str">
        <f>+IF(AN186=CONTROLES!$F$54,CONTROLES!$G$54,CONTROLES!$G$55)</f>
        <v>Detectar</v>
      </c>
      <c r="AP186" s="182">
        <f>+IF(AO186=CONTROLES!$C$56,CONTROLES!$D$56,IF(AO186=CONTROLES!$C$57,CONTROLES!$D$57,CONTROLES!$D$58))</f>
        <v>10</v>
      </c>
      <c r="AQ186" s="182"/>
      <c r="AR186" s="182">
        <f>+IF(AQ186=CONTROLES!$C$59,CONTROLES!$D$59,CONTROLES!$D$60)</f>
        <v>0</v>
      </c>
      <c r="AS186" s="182"/>
      <c r="AT186" s="182">
        <f>+IF(AS186=CONTROLES!$C$61,CONTROLES!$D$61,CONTROLES!$D$62)</f>
        <v>0</v>
      </c>
      <c r="AU186" s="182"/>
      <c r="AV186" s="50">
        <f>+IF(AU186=CONTROLES!$C$63,CONTROLES!$D$63,IF(AU186=CONTROLES!$C$64,CONTROLES!$D$64,CONTROLES!$D$65))</f>
        <v>0</v>
      </c>
      <c r="AW186" s="50">
        <f t="shared" si="113"/>
        <v>10</v>
      </c>
      <c r="AX186" s="50" t="str">
        <f t="shared" si="115"/>
        <v>Débil</v>
      </c>
      <c r="AY186" s="254"/>
      <c r="AZ186" s="254"/>
      <c r="BA186" s="254"/>
      <c r="BB186" s="254"/>
      <c r="BC186" s="255"/>
      <c r="BD186" s="257"/>
      <c r="BE186" s="246"/>
      <c r="BF186" s="134"/>
      <c r="BG186" s="134"/>
      <c r="BH186" s="189"/>
      <c r="BI186" s="134"/>
      <c r="BJ186" s="134"/>
      <c r="BK186" s="134"/>
      <c r="BL186" s="134"/>
      <c r="BM186" s="190" t="s">
        <v>234</v>
      </c>
      <c r="BN186" s="244"/>
      <c r="BO186" s="131"/>
      <c r="BP186" s="137"/>
      <c r="BQ186" s="137"/>
      <c r="BR186" s="137"/>
      <c r="BS186" s="135"/>
      <c r="BT186" s="135"/>
      <c r="BU186" s="135"/>
      <c r="BV186" s="135"/>
      <c r="BW186" s="135"/>
      <c r="BX186" s="131"/>
      <c r="BY186" s="137"/>
      <c r="BZ186" s="137"/>
      <c r="CA186" s="137"/>
      <c r="CB186" s="135"/>
      <c r="CC186" s="135"/>
      <c r="CD186" s="135"/>
      <c r="CE186" s="135"/>
      <c r="CF186" s="135"/>
      <c r="CG186" s="131"/>
      <c r="CH186" s="137"/>
      <c r="CI186" s="137"/>
      <c r="CJ186" s="137"/>
      <c r="CK186" s="135"/>
      <c r="CL186" s="135"/>
      <c r="CM186" s="135"/>
      <c r="CN186" s="135"/>
      <c r="CO186" s="135"/>
      <c r="CP186" s="131"/>
      <c r="CQ186" s="137"/>
      <c r="CR186" s="137"/>
      <c r="CS186" s="137"/>
      <c r="CT186" s="135"/>
      <c r="CU186" s="135"/>
      <c r="CV186" s="135"/>
      <c r="CW186" s="135"/>
      <c r="CX186" s="135"/>
      <c r="CY186" s="131"/>
      <c r="CZ186" s="137"/>
      <c r="DA186" s="137"/>
      <c r="DB186" s="137"/>
      <c r="DC186" s="135"/>
      <c r="DD186" s="135"/>
      <c r="DE186" s="135"/>
      <c r="DF186" s="135"/>
      <c r="DG186" s="135"/>
      <c r="DH186" s="131"/>
      <c r="DI186" s="137"/>
      <c r="DJ186" s="137"/>
      <c r="DK186" s="137"/>
      <c r="DL186" s="135"/>
      <c r="DM186" s="135"/>
      <c r="DN186" s="135"/>
      <c r="DO186" s="135"/>
      <c r="DP186" s="135"/>
      <c r="DQ186" s="131"/>
      <c r="DR186" s="137"/>
      <c r="DS186" s="137"/>
      <c r="DT186" s="137"/>
      <c r="DU186" s="135"/>
      <c r="DV186" s="135"/>
      <c r="DW186" s="135"/>
      <c r="DX186" s="135"/>
      <c r="DY186" s="135"/>
      <c r="DZ186" s="131"/>
      <c r="EA186" s="137"/>
      <c r="EB186" s="137"/>
      <c r="EC186" s="137"/>
      <c r="ED186" s="135"/>
      <c r="EE186" s="135"/>
      <c r="EF186" s="135"/>
      <c r="EG186" s="135"/>
      <c r="EH186" s="135"/>
      <c r="EI186" s="131"/>
      <c r="EJ186" s="137"/>
      <c r="EK186" s="137"/>
      <c r="EL186" s="137"/>
      <c r="EM186" s="135"/>
      <c r="EN186" s="135"/>
      <c r="EO186" s="135"/>
      <c r="EP186" s="135"/>
      <c r="EQ186" s="135"/>
      <c r="ER186" s="131"/>
      <c r="ES186" s="137"/>
      <c r="ET186" s="137"/>
      <c r="EU186" s="137"/>
      <c r="EV186" s="135"/>
      <c r="EW186" s="135"/>
      <c r="EX186" s="135"/>
      <c r="EY186" s="135"/>
      <c r="EZ186" s="135"/>
      <c r="FA186" s="131"/>
      <c r="FB186" s="137"/>
      <c r="FC186" s="137"/>
      <c r="FD186" s="137"/>
      <c r="FE186" s="135"/>
      <c r="FF186" s="135"/>
      <c r="FG186" s="135"/>
      <c r="FH186" s="135"/>
      <c r="FI186" s="135"/>
      <c r="FJ186" s="131"/>
      <c r="FK186" s="137"/>
      <c r="FL186" s="137"/>
      <c r="FM186" s="137"/>
      <c r="FN186" s="135"/>
      <c r="FO186" s="135"/>
      <c r="FP186" s="135"/>
      <c r="FQ186" s="135"/>
      <c r="FR186" s="135"/>
      <c r="FS186" s="135"/>
      <c r="FT186" s="131"/>
      <c r="FU186" s="134"/>
      <c r="FV186" s="134"/>
      <c r="FW186" s="134"/>
      <c r="FX186" s="135"/>
      <c r="FY186" s="134"/>
      <c r="FZ186" s="135"/>
      <c r="GA186" s="135"/>
      <c r="GB186" s="134"/>
      <c r="GC186" s="134"/>
      <c r="GD186" s="134"/>
      <c r="GE186" s="134"/>
      <c r="GF186" s="134"/>
      <c r="GG186" s="131"/>
      <c r="GH186" s="134"/>
      <c r="GI186" s="134"/>
      <c r="GJ186" s="134"/>
      <c r="GK186" s="135"/>
      <c r="GL186" s="134"/>
      <c r="GM186" s="135"/>
      <c r="GN186" s="135"/>
      <c r="GO186" s="134"/>
      <c r="GP186" s="134"/>
      <c r="GQ186" s="134"/>
      <c r="GR186" s="134"/>
      <c r="GS186" s="134"/>
      <c r="GT186" s="131"/>
      <c r="GU186" s="134"/>
      <c r="GV186" s="134"/>
      <c r="GW186" s="134"/>
      <c r="GX186" s="135"/>
      <c r="GY186" s="134"/>
      <c r="GZ186" s="135"/>
      <c r="HA186" s="135"/>
      <c r="HB186" s="134"/>
      <c r="HC186" s="134"/>
      <c r="HD186" s="134"/>
      <c r="HE186" s="134"/>
    </row>
    <row r="187" spans="1:213" ht="57" x14ac:dyDescent="0.2">
      <c r="A187" s="274"/>
      <c r="B187" s="277"/>
      <c r="C187" s="280"/>
      <c r="D187" s="280"/>
      <c r="E187" s="277"/>
      <c r="F187" s="289"/>
      <c r="G187" s="289"/>
      <c r="H187" s="290"/>
      <c r="I187" s="277"/>
      <c r="J187" s="282"/>
      <c r="K187" s="259"/>
      <c r="L187" s="262"/>
      <c r="M187" s="265"/>
      <c r="N187" s="259"/>
      <c r="O187" s="268"/>
      <c r="P187" s="268"/>
      <c r="Q187" s="271"/>
      <c r="R187" s="173"/>
      <c r="S187" s="174"/>
      <c r="T187" s="203">
        <f>VLOOKUP(U187,FORMULAS!$A$15:$B$18,2,0)</f>
        <v>0</v>
      </c>
      <c r="U187" s="54" t="s">
        <v>157</v>
      </c>
      <c r="V187" s="55">
        <f>+IF(U187='Tabla Valoración controles'!$D$4,'Tabla Valoración controles'!$F$4,IF('208-PLA-Ft-78 Mapa Gestión'!U187='Tabla Valoración controles'!$D$5,'Tabla Valoración controles'!$F$5,IF(U187=FORMULAS!$A$10,0,'Tabla Valoración controles'!$F$6)))</f>
        <v>0</v>
      </c>
      <c r="W187" s="54"/>
      <c r="X187" s="56">
        <f>+IF(W187='Tabla Valoración controles'!$D$7,'Tabla Valoración controles'!$F$7,IF(U187=FORMULAS!$A$10,0,'Tabla Valoración controles'!$F$8))</f>
        <v>0</v>
      </c>
      <c r="Y187" s="54"/>
      <c r="Z187" s="55">
        <f>+IF(Y187='Tabla Valoración controles'!$D$9,'Tabla Valoración controles'!$F$9,IF(U187=FORMULAS!$A$10,0,'Tabla Valoración controles'!$F$10))</f>
        <v>0</v>
      </c>
      <c r="AA187" s="54"/>
      <c r="AB187" s="55">
        <f>+IF(AA187='Tabla Valoración controles'!$D$9,'Tabla Valoración controles'!$F$9,IF(W187=FORMULAS!$A$10,0,'Tabla Valoración controles'!$F$10))</f>
        <v>0</v>
      </c>
      <c r="AC187" s="54"/>
      <c r="AD187" s="55">
        <f>+IF(AC187='Tabla Valoración controles'!$D$13,'Tabla Valoración controles'!$F$13,'Tabla Valoración controles'!$F$14)</f>
        <v>0</v>
      </c>
      <c r="AE187" s="99">
        <f t="shared" si="111"/>
        <v>0</v>
      </c>
      <c r="AF187" s="99">
        <f t="shared" si="156"/>
        <v>0</v>
      </c>
      <c r="AG187" s="99">
        <f t="shared" si="131"/>
        <v>0.28000000000000003</v>
      </c>
      <c r="AH187" s="54"/>
      <c r="AI187" s="50">
        <f>+IF(AH187=CONTROLES!$C$50,CONTROLES!$D$50,CONTROLES!$D$51)</f>
        <v>0</v>
      </c>
      <c r="AJ187" s="182"/>
      <c r="AK187" s="182">
        <f>+IF(AJ187=CONTROLES!$C$52,CONTROLES!$D$52,CONTROLES!$D$53)</f>
        <v>0</v>
      </c>
      <c r="AL187" s="182"/>
      <c r="AM187" s="182">
        <f>+IF(AL187=CONTROLES!$C$54,CONTROLES!$D$54,CONTROLES!$D$55)</f>
        <v>0</v>
      </c>
      <c r="AN187" s="183" t="str">
        <f t="shared" si="114"/>
        <v>Tipo Control</v>
      </c>
      <c r="AO187" s="183" t="str">
        <f>+IF(AN187=CONTROLES!$F$54,CONTROLES!$G$54,CONTROLES!$G$55)</f>
        <v>Detectar</v>
      </c>
      <c r="AP187" s="182">
        <f>+IF(AO187=CONTROLES!$C$56,CONTROLES!$D$56,IF(AO187=CONTROLES!$C$57,CONTROLES!$D$57,CONTROLES!$D$58))</f>
        <v>10</v>
      </c>
      <c r="AQ187" s="182"/>
      <c r="AR187" s="182">
        <f>+IF(AQ187=CONTROLES!$C$59,CONTROLES!$D$59,CONTROLES!$D$60)</f>
        <v>0</v>
      </c>
      <c r="AS187" s="182"/>
      <c r="AT187" s="182">
        <f>+IF(AS187=CONTROLES!$C$61,CONTROLES!$D$61,CONTROLES!$D$62)</f>
        <v>0</v>
      </c>
      <c r="AU187" s="182"/>
      <c r="AV187" s="50">
        <f>+IF(AU187=CONTROLES!$C$63,CONTROLES!$D$63,IF(AU187=CONTROLES!$C$64,CONTROLES!$D$64,CONTROLES!$D$65))</f>
        <v>0</v>
      </c>
      <c r="AW187" s="50">
        <f t="shared" si="113"/>
        <v>10</v>
      </c>
      <c r="AX187" s="50" t="str">
        <f t="shared" si="115"/>
        <v>Débil</v>
      </c>
      <c r="AY187" s="254"/>
      <c r="AZ187" s="254"/>
      <c r="BA187" s="254"/>
      <c r="BB187" s="254"/>
      <c r="BC187" s="255"/>
      <c r="BD187" s="257"/>
      <c r="BE187" s="246"/>
      <c r="BF187" s="134"/>
      <c r="BG187" s="134"/>
      <c r="BH187" s="189"/>
      <c r="BI187" s="134"/>
      <c r="BJ187" s="134"/>
      <c r="BK187" s="134"/>
      <c r="BL187" s="134"/>
      <c r="BM187" s="190" t="s">
        <v>234</v>
      </c>
      <c r="BN187" s="244"/>
      <c r="BO187" s="131"/>
      <c r="BP187" s="137"/>
      <c r="BQ187" s="137"/>
      <c r="BR187" s="137"/>
      <c r="BS187" s="135"/>
      <c r="BT187" s="135"/>
      <c r="BU187" s="135"/>
      <c r="BV187" s="135"/>
      <c r="BW187" s="135"/>
      <c r="BX187" s="131"/>
      <c r="BY187" s="137"/>
      <c r="BZ187" s="137"/>
      <c r="CA187" s="137"/>
      <c r="CB187" s="135"/>
      <c r="CC187" s="135"/>
      <c r="CD187" s="135"/>
      <c r="CE187" s="135"/>
      <c r="CF187" s="135"/>
      <c r="CG187" s="131"/>
      <c r="CH187" s="137"/>
      <c r="CI187" s="137"/>
      <c r="CJ187" s="137"/>
      <c r="CK187" s="135"/>
      <c r="CL187" s="135"/>
      <c r="CM187" s="135"/>
      <c r="CN187" s="135"/>
      <c r="CO187" s="135"/>
      <c r="CP187" s="131"/>
      <c r="CQ187" s="137"/>
      <c r="CR187" s="137"/>
      <c r="CS187" s="137"/>
      <c r="CT187" s="135"/>
      <c r="CU187" s="135"/>
      <c r="CV187" s="135"/>
      <c r="CW187" s="135"/>
      <c r="CX187" s="135"/>
      <c r="CY187" s="131"/>
      <c r="CZ187" s="137"/>
      <c r="DA187" s="137"/>
      <c r="DB187" s="137"/>
      <c r="DC187" s="135"/>
      <c r="DD187" s="135"/>
      <c r="DE187" s="135"/>
      <c r="DF187" s="135"/>
      <c r="DG187" s="135"/>
      <c r="DH187" s="131"/>
      <c r="DI187" s="137"/>
      <c r="DJ187" s="137"/>
      <c r="DK187" s="137"/>
      <c r="DL187" s="135"/>
      <c r="DM187" s="135"/>
      <c r="DN187" s="135"/>
      <c r="DO187" s="135"/>
      <c r="DP187" s="135"/>
      <c r="DQ187" s="131"/>
      <c r="DR187" s="137"/>
      <c r="DS187" s="137"/>
      <c r="DT187" s="137"/>
      <c r="DU187" s="135"/>
      <c r="DV187" s="135"/>
      <c r="DW187" s="135"/>
      <c r="DX187" s="135"/>
      <c r="DY187" s="135"/>
      <c r="DZ187" s="131"/>
      <c r="EA187" s="137"/>
      <c r="EB187" s="137"/>
      <c r="EC187" s="137"/>
      <c r="ED187" s="135"/>
      <c r="EE187" s="135"/>
      <c r="EF187" s="135"/>
      <c r="EG187" s="135"/>
      <c r="EH187" s="135"/>
      <c r="EI187" s="131"/>
      <c r="EJ187" s="137"/>
      <c r="EK187" s="137"/>
      <c r="EL187" s="137"/>
      <c r="EM187" s="135"/>
      <c r="EN187" s="135"/>
      <c r="EO187" s="135"/>
      <c r="EP187" s="135"/>
      <c r="EQ187" s="135"/>
      <c r="ER187" s="131"/>
      <c r="ES187" s="137"/>
      <c r="ET187" s="137"/>
      <c r="EU187" s="137"/>
      <c r="EV187" s="135"/>
      <c r="EW187" s="135"/>
      <c r="EX187" s="135"/>
      <c r="EY187" s="135"/>
      <c r="EZ187" s="135"/>
      <c r="FA187" s="131"/>
      <c r="FB187" s="137"/>
      <c r="FC187" s="137"/>
      <c r="FD187" s="137"/>
      <c r="FE187" s="135"/>
      <c r="FF187" s="135"/>
      <c r="FG187" s="135"/>
      <c r="FH187" s="135"/>
      <c r="FI187" s="135"/>
      <c r="FJ187" s="131"/>
      <c r="FK187" s="137"/>
      <c r="FL187" s="137"/>
      <c r="FM187" s="137"/>
      <c r="FN187" s="135"/>
      <c r="FO187" s="135"/>
      <c r="FP187" s="135"/>
      <c r="FQ187" s="135"/>
      <c r="FR187" s="135"/>
      <c r="FS187" s="135"/>
      <c r="FT187" s="131"/>
      <c r="FU187" s="134"/>
      <c r="FV187" s="134"/>
      <c r="FW187" s="134"/>
      <c r="FX187" s="135"/>
      <c r="FY187" s="134"/>
      <c r="FZ187" s="135"/>
      <c r="GA187" s="135"/>
      <c r="GB187" s="134"/>
      <c r="GC187" s="134"/>
      <c r="GD187" s="134"/>
      <c r="GE187" s="134"/>
      <c r="GF187" s="134"/>
      <c r="GG187" s="131"/>
      <c r="GH187" s="134"/>
      <c r="GI187" s="134"/>
      <c r="GJ187" s="134"/>
      <c r="GK187" s="135"/>
      <c r="GL187" s="134"/>
      <c r="GM187" s="135"/>
      <c r="GN187" s="135"/>
      <c r="GO187" s="134"/>
      <c r="GP187" s="134"/>
      <c r="GQ187" s="134"/>
      <c r="GR187" s="134"/>
      <c r="GS187" s="134"/>
      <c r="GT187" s="131"/>
      <c r="GU187" s="134"/>
      <c r="GV187" s="134"/>
      <c r="GW187" s="134"/>
      <c r="GX187" s="135"/>
      <c r="GY187" s="134"/>
      <c r="GZ187" s="135"/>
      <c r="HA187" s="135"/>
      <c r="HB187" s="134"/>
      <c r="HC187" s="134"/>
      <c r="HD187" s="134"/>
      <c r="HE187" s="134"/>
    </row>
    <row r="188" spans="1:213" ht="57" x14ac:dyDescent="0.2">
      <c r="A188" s="274"/>
      <c r="B188" s="277"/>
      <c r="C188" s="280"/>
      <c r="D188" s="280"/>
      <c r="E188" s="277"/>
      <c r="F188" s="289"/>
      <c r="G188" s="289"/>
      <c r="H188" s="290"/>
      <c r="I188" s="277"/>
      <c r="J188" s="282"/>
      <c r="K188" s="259"/>
      <c r="L188" s="262"/>
      <c r="M188" s="265"/>
      <c r="N188" s="259"/>
      <c r="O188" s="268"/>
      <c r="P188" s="268"/>
      <c r="Q188" s="271"/>
      <c r="R188" s="173"/>
      <c r="S188" s="174"/>
      <c r="T188" s="203">
        <f>VLOOKUP(U188,FORMULAS!$A$15:$B$18,2,0)</f>
        <v>0</v>
      </c>
      <c r="U188" s="54" t="s">
        <v>157</v>
      </c>
      <c r="V188" s="55">
        <f>+IF(U188='Tabla Valoración controles'!$D$4,'Tabla Valoración controles'!$F$4,IF('208-PLA-Ft-78 Mapa Gestión'!U188='Tabla Valoración controles'!$D$5,'Tabla Valoración controles'!$F$5,IF(U188=FORMULAS!$A$10,0,'Tabla Valoración controles'!$F$6)))</f>
        <v>0</v>
      </c>
      <c r="W188" s="54"/>
      <c r="X188" s="56">
        <f>+IF(W188='Tabla Valoración controles'!$D$7,'Tabla Valoración controles'!$F$7,IF(U188=FORMULAS!$A$10,0,'Tabla Valoración controles'!$F$8))</f>
        <v>0</v>
      </c>
      <c r="Y188" s="54"/>
      <c r="Z188" s="55">
        <f>+IF(Y188='Tabla Valoración controles'!$D$9,'Tabla Valoración controles'!$F$9,IF(U188=FORMULAS!$A$10,0,'Tabla Valoración controles'!$F$10))</f>
        <v>0</v>
      </c>
      <c r="AA188" s="54"/>
      <c r="AB188" s="55">
        <f>+IF(AA188='Tabla Valoración controles'!$D$9,'Tabla Valoración controles'!$F$9,IF(W188=FORMULAS!$A$10,0,'Tabla Valoración controles'!$F$10))</f>
        <v>0</v>
      </c>
      <c r="AC188" s="54"/>
      <c r="AD188" s="55">
        <f>+IF(AC188='Tabla Valoración controles'!$D$13,'Tabla Valoración controles'!$F$13,'Tabla Valoración controles'!$F$14)</f>
        <v>0</v>
      </c>
      <c r="AE188" s="99">
        <f t="shared" si="111"/>
        <v>0</v>
      </c>
      <c r="AF188" s="99">
        <f t="shared" si="156"/>
        <v>0</v>
      </c>
      <c r="AG188" s="99">
        <f t="shared" si="131"/>
        <v>0.28000000000000003</v>
      </c>
      <c r="AH188" s="54"/>
      <c r="AI188" s="50">
        <f>+IF(AH188=CONTROLES!$C$50,CONTROLES!$D$50,CONTROLES!$D$51)</f>
        <v>0</v>
      </c>
      <c r="AJ188" s="182"/>
      <c r="AK188" s="182">
        <f>+IF(AJ188=CONTROLES!$C$52,CONTROLES!$D$52,CONTROLES!$D$53)</f>
        <v>0</v>
      </c>
      <c r="AL188" s="182"/>
      <c r="AM188" s="182">
        <f>+IF(AL188=CONTROLES!$C$54,CONTROLES!$D$54,CONTROLES!$D$55)</f>
        <v>0</v>
      </c>
      <c r="AN188" s="183" t="str">
        <f t="shared" si="114"/>
        <v>Tipo Control</v>
      </c>
      <c r="AO188" s="183" t="str">
        <f>+IF(AN188=CONTROLES!$F$54,CONTROLES!$G$54,CONTROLES!$G$55)</f>
        <v>Detectar</v>
      </c>
      <c r="AP188" s="182">
        <f>+IF(AO188=CONTROLES!$C$56,CONTROLES!$D$56,IF(AO188=CONTROLES!$C$57,CONTROLES!$D$57,CONTROLES!$D$58))</f>
        <v>10</v>
      </c>
      <c r="AQ188" s="182"/>
      <c r="AR188" s="182">
        <f>+IF(AQ188=CONTROLES!$C$59,CONTROLES!$D$59,CONTROLES!$D$60)</f>
        <v>0</v>
      </c>
      <c r="AS188" s="182"/>
      <c r="AT188" s="182">
        <f>+IF(AS188=CONTROLES!$C$61,CONTROLES!$D$61,CONTROLES!$D$62)</f>
        <v>0</v>
      </c>
      <c r="AU188" s="182"/>
      <c r="AV188" s="50">
        <f>+IF(AU188=CONTROLES!$C$63,CONTROLES!$D$63,IF(AU188=CONTROLES!$C$64,CONTROLES!$D$64,CONTROLES!$D$65))</f>
        <v>0</v>
      </c>
      <c r="AW188" s="50">
        <f t="shared" si="113"/>
        <v>10</v>
      </c>
      <c r="AX188" s="50" t="str">
        <f t="shared" si="115"/>
        <v>Débil</v>
      </c>
      <c r="AY188" s="254"/>
      <c r="AZ188" s="254"/>
      <c r="BA188" s="254"/>
      <c r="BB188" s="254"/>
      <c r="BC188" s="255"/>
      <c r="BD188" s="257"/>
      <c r="BE188" s="246"/>
      <c r="BF188" s="134"/>
      <c r="BG188" s="134"/>
      <c r="BH188" s="189"/>
      <c r="BI188" s="134"/>
      <c r="BJ188" s="134"/>
      <c r="BK188" s="134"/>
      <c r="BL188" s="134"/>
      <c r="BM188" s="190" t="s">
        <v>234</v>
      </c>
      <c r="BN188" s="244"/>
      <c r="BO188" s="131"/>
      <c r="BP188" s="137"/>
      <c r="BQ188" s="137"/>
      <c r="BR188" s="137"/>
      <c r="BS188" s="135"/>
      <c r="BT188" s="135"/>
      <c r="BU188" s="135"/>
      <c r="BV188" s="135"/>
      <c r="BW188" s="135"/>
      <c r="BX188" s="131"/>
      <c r="BY188" s="137"/>
      <c r="BZ188" s="137"/>
      <c r="CA188" s="137"/>
      <c r="CB188" s="135"/>
      <c r="CC188" s="135"/>
      <c r="CD188" s="135"/>
      <c r="CE188" s="135"/>
      <c r="CF188" s="135"/>
      <c r="CG188" s="131"/>
      <c r="CH188" s="137"/>
      <c r="CI188" s="137"/>
      <c r="CJ188" s="137"/>
      <c r="CK188" s="135"/>
      <c r="CL188" s="135"/>
      <c r="CM188" s="135"/>
      <c r="CN188" s="135"/>
      <c r="CO188" s="135"/>
      <c r="CP188" s="131"/>
      <c r="CQ188" s="137"/>
      <c r="CR188" s="137"/>
      <c r="CS188" s="137"/>
      <c r="CT188" s="135"/>
      <c r="CU188" s="135"/>
      <c r="CV188" s="135"/>
      <c r="CW188" s="135"/>
      <c r="CX188" s="135"/>
      <c r="CY188" s="131"/>
      <c r="CZ188" s="137"/>
      <c r="DA188" s="137"/>
      <c r="DB188" s="137"/>
      <c r="DC188" s="135"/>
      <c r="DD188" s="135"/>
      <c r="DE188" s="135"/>
      <c r="DF188" s="135"/>
      <c r="DG188" s="135"/>
      <c r="DH188" s="131"/>
      <c r="DI188" s="137"/>
      <c r="DJ188" s="137"/>
      <c r="DK188" s="137"/>
      <c r="DL188" s="135"/>
      <c r="DM188" s="135"/>
      <c r="DN188" s="135"/>
      <c r="DO188" s="135"/>
      <c r="DP188" s="135"/>
      <c r="DQ188" s="131"/>
      <c r="DR188" s="137"/>
      <c r="DS188" s="137"/>
      <c r="DT188" s="137"/>
      <c r="DU188" s="135"/>
      <c r="DV188" s="135"/>
      <c r="DW188" s="135"/>
      <c r="DX188" s="135"/>
      <c r="DY188" s="135"/>
      <c r="DZ188" s="131"/>
      <c r="EA188" s="137"/>
      <c r="EB188" s="137"/>
      <c r="EC188" s="137"/>
      <c r="ED188" s="135"/>
      <c r="EE188" s="135"/>
      <c r="EF188" s="135"/>
      <c r="EG188" s="135"/>
      <c r="EH188" s="135"/>
      <c r="EI188" s="131"/>
      <c r="EJ188" s="137"/>
      <c r="EK188" s="137"/>
      <c r="EL188" s="137"/>
      <c r="EM188" s="135"/>
      <c r="EN188" s="135"/>
      <c r="EO188" s="135"/>
      <c r="EP188" s="135"/>
      <c r="EQ188" s="135"/>
      <c r="ER188" s="131"/>
      <c r="ES188" s="137"/>
      <c r="ET188" s="137"/>
      <c r="EU188" s="137"/>
      <c r="EV188" s="135"/>
      <c r="EW188" s="135"/>
      <c r="EX188" s="135"/>
      <c r="EY188" s="135"/>
      <c r="EZ188" s="135"/>
      <c r="FA188" s="131"/>
      <c r="FB188" s="137"/>
      <c r="FC188" s="137"/>
      <c r="FD188" s="137"/>
      <c r="FE188" s="135"/>
      <c r="FF188" s="135"/>
      <c r="FG188" s="135"/>
      <c r="FH188" s="135"/>
      <c r="FI188" s="135"/>
      <c r="FJ188" s="131"/>
      <c r="FK188" s="137"/>
      <c r="FL188" s="137"/>
      <c r="FM188" s="137"/>
      <c r="FN188" s="135"/>
      <c r="FO188" s="135"/>
      <c r="FP188" s="135"/>
      <c r="FQ188" s="135"/>
      <c r="FR188" s="135"/>
      <c r="FS188" s="135"/>
      <c r="FT188" s="131"/>
      <c r="FU188" s="134"/>
      <c r="FV188" s="134"/>
      <c r="FW188" s="134"/>
      <c r="FX188" s="135"/>
      <c r="FY188" s="134"/>
      <c r="FZ188" s="135"/>
      <c r="GA188" s="135"/>
      <c r="GB188" s="134"/>
      <c r="GC188" s="134"/>
      <c r="GD188" s="134"/>
      <c r="GE188" s="134"/>
      <c r="GF188" s="134"/>
      <c r="GG188" s="131"/>
      <c r="GH188" s="134"/>
      <c r="GI188" s="134"/>
      <c r="GJ188" s="134"/>
      <c r="GK188" s="135"/>
      <c r="GL188" s="134"/>
      <c r="GM188" s="135"/>
      <c r="GN188" s="135"/>
      <c r="GO188" s="134"/>
      <c r="GP188" s="134"/>
      <c r="GQ188" s="134"/>
      <c r="GR188" s="134"/>
      <c r="GS188" s="134"/>
      <c r="GT188" s="131"/>
      <c r="GU188" s="134"/>
      <c r="GV188" s="134"/>
      <c r="GW188" s="134"/>
      <c r="GX188" s="135"/>
      <c r="GY188" s="134"/>
      <c r="GZ188" s="135"/>
      <c r="HA188" s="135"/>
      <c r="HB188" s="134"/>
      <c r="HC188" s="134"/>
      <c r="HD188" s="134"/>
      <c r="HE188" s="134"/>
    </row>
    <row r="189" spans="1:213" ht="57" x14ac:dyDescent="0.2">
      <c r="A189" s="275"/>
      <c r="B189" s="278"/>
      <c r="C189" s="281"/>
      <c r="D189" s="281"/>
      <c r="E189" s="278"/>
      <c r="F189" s="289"/>
      <c r="G189" s="289"/>
      <c r="H189" s="290"/>
      <c r="I189" s="278"/>
      <c r="J189" s="282"/>
      <c r="K189" s="260"/>
      <c r="L189" s="263"/>
      <c r="M189" s="266"/>
      <c r="N189" s="260"/>
      <c r="O189" s="269"/>
      <c r="P189" s="269"/>
      <c r="Q189" s="272"/>
      <c r="R189" s="173"/>
      <c r="S189" s="174"/>
      <c r="T189" s="203">
        <f>VLOOKUP(U189,FORMULAS!$A$15:$B$18,2,0)</f>
        <v>0</v>
      </c>
      <c r="U189" s="54" t="s">
        <v>157</v>
      </c>
      <c r="V189" s="55">
        <f>+IF(U189='Tabla Valoración controles'!$D$4,'Tabla Valoración controles'!$F$4,IF('208-PLA-Ft-78 Mapa Gestión'!U189='Tabla Valoración controles'!$D$5,'Tabla Valoración controles'!$F$5,IF(U189=FORMULAS!$A$10,0,'Tabla Valoración controles'!$F$6)))</f>
        <v>0</v>
      </c>
      <c r="W189" s="54"/>
      <c r="X189" s="56">
        <f>+IF(W189='Tabla Valoración controles'!$D$7,'Tabla Valoración controles'!$F$7,IF(U189=FORMULAS!$A$10,0,'Tabla Valoración controles'!$F$8))</f>
        <v>0</v>
      </c>
      <c r="Y189" s="54"/>
      <c r="Z189" s="55">
        <f>+IF(Y189='Tabla Valoración controles'!$D$9,'Tabla Valoración controles'!$F$9,IF(U189=FORMULAS!$A$10,0,'Tabla Valoración controles'!$F$10))</f>
        <v>0</v>
      </c>
      <c r="AA189" s="54"/>
      <c r="AB189" s="55">
        <f>+IF(AA189='Tabla Valoración controles'!$D$9,'Tabla Valoración controles'!$F$9,IF(W189=FORMULAS!$A$10,0,'Tabla Valoración controles'!$F$10))</f>
        <v>0</v>
      </c>
      <c r="AC189" s="54"/>
      <c r="AD189" s="55">
        <f>+IF(AC189='Tabla Valoración controles'!$D$13,'Tabla Valoración controles'!$F$13,'Tabla Valoración controles'!$F$14)</f>
        <v>0</v>
      </c>
      <c r="AE189" s="99">
        <f t="shared" si="111"/>
        <v>0</v>
      </c>
      <c r="AF189" s="99">
        <f t="shared" si="156"/>
        <v>0</v>
      </c>
      <c r="AG189" s="99">
        <f t="shared" si="131"/>
        <v>0.28000000000000003</v>
      </c>
      <c r="AH189" s="54"/>
      <c r="AI189" s="50">
        <f>+IF(AH189=CONTROLES!$C$50,CONTROLES!$D$50,CONTROLES!$D$51)</f>
        <v>0</v>
      </c>
      <c r="AJ189" s="182"/>
      <c r="AK189" s="182">
        <f>+IF(AJ189=CONTROLES!$C$52,CONTROLES!$D$52,CONTROLES!$D$53)</f>
        <v>0</v>
      </c>
      <c r="AL189" s="182"/>
      <c r="AM189" s="182">
        <f>+IF(AL189=CONTROLES!$C$54,CONTROLES!$D$54,CONTROLES!$D$55)</f>
        <v>0</v>
      </c>
      <c r="AN189" s="183" t="str">
        <f t="shared" si="114"/>
        <v>Tipo Control</v>
      </c>
      <c r="AO189" s="183" t="str">
        <f>+IF(AN189=CONTROLES!$F$54,CONTROLES!$G$54,CONTROLES!$G$55)</f>
        <v>Detectar</v>
      </c>
      <c r="AP189" s="182">
        <f>+IF(AO189=CONTROLES!$C$56,CONTROLES!$D$56,IF(AO189=CONTROLES!$C$57,CONTROLES!$D$57,CONTROLES!$D$58))</f>
        <v>10</v>
      </c>
      <c r="AQ189" s="182"/>
      <c r="AR189" s="182">
        <f>+IF(AQ189=CONTROLES!$C$59,CONTROLES!$D$59,CONTROLES!$D$60)</f>
        <v>0</v>
      </c>
      <c r="AS189" s="182"/>
      <c r="AT189" s="182">
        <f>+IF(AS189=CONTROLES!$C$61,CONTROLES!$D$61,CONTROLES!$D$62)</f>
        <v>0</v>
      </c>
      <c r="AU189" s="182"/>
      <c r="AV189" s="50">
        <f>+IF(AU189=CONTROLES!$C$63,CONTROLES!$D$63,IF(AU189=CONTROLES!$C$64,CONTROLES!$D$64,CONTROLES!$D$65))</f>
        <v>0</v>
      </c>
      <c r="AW189" s="50">
        <f t="shared" si="113"/>
        <v>10</v>
      </c>
      <c r="AX189" s="50" t="str">
        <f t="shared" si="115"/>
        <v>Débil</v>
      </c>
      <c r="AY189" s="254"/>
      <c r="AZ189" s="254"/>
      <c r="BA189" s="254"/>
      <c r="BB189" s="254"/>
      <c r="BC189" s="255"/>
      <c r="BD189" s="292"/>
      <c r="BE189" s="247"/>
      <c r="BF189" s="134"/>
      <c r="BG189" s="134"/>
      <c r="BH189" s="189"/>
      <c r="BI189" s="134"/>
      <c r="BJ189" s="134"/>
      <c r="BK189" s="134"/>
      <c r="BL189" s="134"/>
      <c r="BM189" s="190" t="s">
        <v>234</v>
      </c>
      <c r="BN189" s="244"/>
      <c r="BO189" s="131"/>
      <c r="BP189" s="137"/>
      <c r="BQ189" s="137"/>
      <c r="BR189" s="137"/>
      <c r="BS189" s="135"/>
      <c r="BT189" s="135"/>
      <c r="BU189" s="135"/>
      <c r="BV189" s="135"/>
      <c r="BW189" s="135"/>
      <c r="BX189" s="131"/>
      <c r="BY189" s="137"/>
      <c r="BZ189" s="137"/>
      <c r="CA189" s="137"/>
      <c r="CB189" s="135"/>
      <c r="CC189" s="135"/>
      <c r="CD189" s="135"/>
      <c r="CE189" s="135"/>
      <c r="CF189" s="135"/>
      <c r="CG189" s="131"/>
      <c r="CH189" s="137"/>
      <c r="CI189" s="137"/>
      <c r="CJ189" s="137"/>
      <c r="CK189" s="135"/>
      <c r="CL189" s="135"/>
      <c r="CM189" s="135"/>
      <c r="CN189" s="135"/>
      <c r="CO189" s="135"/>
      <c r="CP189" s="131"/>
      <c r="CQ189" s="137"/>
      <c r="CR189" s="137"/>
      <c r="CS189" s="137"/>
      <c r="CT189" s="135"/>
      <c r="CU189" s="135"/>
      <c r="CV189" s="135"/>
      <c r="CW189" s="135"/>
      <c r="CX189" s="135"/>
      <c r="CY189" s="131"/>
      <c r="CZ189" s="137"/>
      <c r="DA189" s="137"/>
      <c r="DB189" s="137"/>
      <c r="DC189" s="135"/>
      <c r="DD189" s="135"/>
      <c r="DE189" s="135"/>
      <c r="DF189" s="135"/>
      <c r="DG189" s="135"/>
      <c r="DH189" s="131"/>
      <c r="DI189" s="137"/>
      <c r="DJ189" s="137"/>
      <c r="DK189" s="137"/>
      <c r="DL189" s="135"/>
      <c r="DM189" s="135"/>
      <c r="DN189" s="135"/>
      <c r="DO189" s="135"/>
      <c r="DP189" s="135"/>
      <c r="DQ189" s="131"/>
      <c r="DR189" s="137"/>
      <c r="DS189" s="137"/>
      <c r="DT189" s="137"/>
      <c r="DU189" s="135"/>
      <c r="DV189" s="135"/>
      <c r="DW189" s="135"/>
      <c r="DX189" s="135"/>
      <c r="DY189" s="135"/>
      <c r="DZ189" s="131"/>
      <c r="EA189" s="137"/>
      <c r="EB189" s="137"/>
      <c r="EC189" s="137"/>
      <c r="ED189" s="135"/>
      <c r="EE189" s="135"/>
      <c r="EF189" s="135"/>
      <c r="EG189" s="135"/>
      <c r="EH189" s="135"/>
      <c r="EI189" s="131"/>
      <c r="EJ189" s="137"/>
      <c r="EK189" s="137"/>
      <c r="EL189" s="137"/>
      <c r="EM189" s="135"/>
      <c r="EN189" s="135"/>
      <c r="EO189" s="135"/>
      <c r="EP189" s="135"/>
      <c r="EQ189" s="135"/>
      <c r="ER189" s="131"/>
      <c r="ES189" s="137"/>
      <c r="ET189" s="137"/>
      <c r="EU189" s="137"/>
      <c r="EV189" s="135"/>
      <c r="EW189" s="135"/>
      <c r="EX189" s="135"/>
      <c r="EY189" s="135"/>
      <c r="EZ189" s="135"/>
      <c r="FA189" s="131"/>
      <c r="FB189" s="137"/>
      <c r="FC189" s="137"/>
      <c r="FD189" s="137"/>
      <c r="FE189" s="135"/>
      <c r="FF189" s="135"/>
      <c r="FG189" s="135"/>
      <c r="FH189" s="135"/>
      <c r="FI189" s="135"/>
      <c r="FJ189" s="131"/>
      <c r="FK189" s="137"/>
      <c r="FL189" s="137"/>
      <c r="FM189" s="137"/>
      <c r="FN189" s="135"/>
      <c r="FO189" s="135"/>
      <c r="FP189" s="135"/>
      <c r="FQ189" s="135"/>
      <c r="FR189" s="135"/>
      <c r="FS189" s="135"/>
      <c r="FT189" s="131"/>
      <c r="FU189" s="134"/>
      <c r="FV189" s="134"/>
      <c r="FW189" s="134"/>
      <c r="FX189" s="135"/>
      <c r="FY189" s="134"/>
      <c r="FZ189" s="135"/>
      <c r="GA189" s="135"/>
      <c r="GB189" s="134"/>
      <c r="GC189" s="134"/>
      <c r="GD189" s="134"/>
      <c r="GE189" s="134"/>
      <c r="GF189" s="134"/>
      <c r="GG189" s="131"/>
      <c r="GH189" s="134"/>
      <c r="GI189" s="134"/>
      <c r="GJ189" s="134"/>
      <c r="GK189" s="135"/>
      <c r="GL189" s="134"/>
      <c r="GM189" s="135"/>
      <c r="GN189" s="135"/>
      <c r="GO189" s="134"/>
      <c r="GP189" s="134"/>
      <c r="GQ189" s="134"/>
      <c r="GR189" s="134"/>
      <c r="GS189" s="134"/>
      <c r="GT189" s="131"/>
      <c r="GU189" s="134"/>
      <c r="GV189" s="134"/>
      <c r="GW189" s="134"/>
      <c r="GX189" s="135"/>
      <c r="GY189" s="134"/>
      <c r="GZ189" s="135"/>
      <c r="HA189" s="135"/>
      <c r="HB189" s="134"/>
      <c r="HC189" s="134"/>
      <c r="HD189" s="134"/>
      <c r="HE189" s="134"/>
    </row>
    <row r="190" spans="1:213" ht="125.25" customHeight="1" x14ac:dyDescent="0.2">
      <c r="A190" s="273">
        <v>31</v>
      </c>
      <c r="B190" s="276" t="s">
        <v>171</v>
      </c>
      <c r="C190" s="279" t="str">
        <f>VLOOKUP(B190,FORMULAS!$A$30:$B$52,2,0)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0" s="279" t="str">
        <f>VLOOKUP(B190,FORMULAS!$A$30:$C$46,3,0)</f>
        <v>Director de Mejoramiento de Vivienda</v>
      </c>
      <c r="E190" s="276" t="s">
        <v>113</v>
      </c>
      <c r="F190" s="291" t="s">
        <v>447</v>
      </c>
      <c r="G190" s="291" t="s">
        <v>448</v>
      </c>
      <c r="H190" s="349" t="s">
        <v>750</v>
      </c>
      <c r="I190" s="276" t="s">
        <v>262</v>
      </c>
      <c r="J190" s="282">
        <v>12</v>
      </c>
      <c r="K190" s="258" t="str">
        <f>+IF(L190=FORMULAS!$N$2,FORMULAS!$O$2,IF('208-PLA-Ft-78 Mapa Gestión'!L190:L195=FORMULAS!$N$3,FORMULAS!$O$3,IF('208-PLA-Ft-78 Mapa Gestión'!L190:L195=FORMULAS!$N$4,FORMULAS!$O$4,IF('208-PLA-Ft-78 Mapa Gestión'!L190:L195=FORMULAS!$N$5,FORMULAS!$O$5,IF('208-PLA-Ft-78 Mapa Gestión'!L190:L195=FORMULAS!$N$6,FORMULAS!$O$6)))))</f>
        <v>Baja</v>
      </c>
      <c r="L190" s="261">
        <f>+IF(J190&lt;=FORMULAS!$M$2,FORMULAS!$N$2,IF('208-PLA-Ft-78 Mapa Gestión'!J190&lt;=FORMULAS!$M$3,FORMULAS!$N$3,IF('208-PLA-Ft-78 Mapa Gestión'!J190&lt;=FORMULAS!$M$4,FORMULAS!$N$4,IF('208-PLA-Ft-78 Mapa Gestión'!J190&lt;=FORMULAS!$M$5,FORMULAS!$N$5,FORMULAS!$N$6))))</f>
        <v>0.4</v>
      </c>
      <c r="M190" s="264" t="s">
        <v>91</v>
      </c>
      <c r="N190" s="258" t="str">
        <f>+IF(M190=FORMULAS!$H$2,FORMULAS!$I$2,IF('208-PLA-Ft-78 Mapa Gestión'!M190:M195=FORMULAS!$H$3,FORMULAS!$I$3,IF('208-PLA-Ft-78 Mapa Gestión'!M190:M195=FORMULAS!$H$4,FORMULAS!$I$4,IF('208-PLA-Ft-78 Mapa Gestión'!M190:M195=FORMULAS!$H$5,FORMULAS!$I$5,IF('208-PLA-Ft-78 Mapa Gestión'!M190:M195=FORMULAS!$H$6,FORMULAS!$I$6,IF('208-PLA-Ft-78 Mapa Gestión'!M190:M195=FORMULAS!$H$7,FORMULAS!$I$7,IF('208-PLA-Ft-78 Mapa Gestión'!M190:M195=FORMULAS!$H$8,FORMULAS!$I$8,IF('208-PLA-Ft-78 Mapa Gestión'!M190:M195=FORMULAS!$H$9,FORMULAS!$I$9,IF('208-PLA-Ft-78 Mapa Gestión'!M190:M195=FORMULAS!$H$10,FORMULAS!$I$10,IF('208-PLA-Ft-78 Mapa Gestión'!M190:M195=FORMULAS!$H$11,FORMULAS!$I$11))))))))))</f>
        <v>Moderado</v>
      </c>
      <c r="O190" s="267">
        <f>VLOOKUP(N190,FORMULAS!$I$1:$J$6,2,0)</f>
        <v>0.6</v>
      </c>
      <c r="P190" s="267" t="str">
        <f t="shared" ref="P190" si="157">CONCATENATE(N190,K190)</f>
        <v>ModeradoBaja</v>
      </c>
      <c r="Q190" s="270" t="str">
        <f>VLOOKUP(P190,FORMULAS!$K$17:$L$42,2,0)</f>
        <v>Moderado</v>
      </c>
      <c r="R190" s="177">
        <v>1</v>
      </c>
      <c r="S190" s="177" t="s">
        <v>775</v>
      </c>
      <c r="T190" s="203" t="str">
        <f>VLOOKUP(U190,FORMULAS!$A$15:$B$18,2,0)</f>
        <v>Probabilidad</v>
      </c>
      <c r="U190" s="54" t="s">
        <v>13</v>
      </c>
      <c r="V190" s="55">
        <f>+IF(U190='Tabla Valoración controles'!$D$4,'Tabla Valoración controles'!$F$4,IF('208-PLA-Ft-78 Mapa Gestión'!U190='Tabla Valoración controles'!$D$5,'Tabla Valoración controles'!$F$5,IF(U190=FORMULAS!$A$10,0,'Tabla Valoración controles'!$F$6)))</f>
        <v>0.25</v>
      </c>
      <c r="W190" s="54" t="s">
        <v>8</v>
      </c>
      <c r="X190" s="56">
        <f>+IF(W190='Tabla Valoración controles'!$D$7,'Tabla Valoración controles'!$F$7,IF(U190=FORMULAS!$A$10,0,'Tabla Valoración controles'!$F$8))</f>
        <v>0.15</v>
      </c>
      <c r="Y190" s="54" t="s">
        <v>19</v>
      </c>
      <c r="Z190" s="55">
        <f>+IF(Y190='Tabla Valoración controles'!$D$9,'Tabla Valoración controles'!$F$9,IF(U190=FORMULAS!$A$10,0,'Tabla Valoración controles'!$F$10))</f>
        <v>0</v>
      </c>
      <c r="AA190" s="54" t="s">
        <v>21</v>
      </c>
      <c r="AB190" s="55">
        <f>+IF(AA190='Tabla Valoración controles'!$D$9,'Tabla Valoración controles'!$F$9,IF(W190=FORMULAS!$A$10,0,'Tabla Valoración controles'!$F$10))</f>
        <v>0</v>
      </c>
      <c r="AC190" s="54" t="s">
        <v>100</v>
      </c>
      <c r="AD190" s="55">
        <f>+IF(AC190='Tabla Valoración controles'!$D$13,'Tabla Valoración controles'!$F$13,'Tabla Valoración controles'!$F$14)</f>
        <v>0</v>
      </c>
      <c r="AE190" s="99">
        <f t="shared" si="111"/>
        <v>0.4</v>
      </c>
      <c r="AF190" s="99">
        <f>+IF(T190=FORMULAS!$A$8,'208-PLA-Ft-78 Mapa Gestión'!AE190*'208-PLA-Ft-78 Mapa Gestión'!L190:L195,'208-PLA-Ft-78 Mapa Gestión'!AE190*'208-PLA-Ft-78 Mapa Gestión'!O190:O195)</f>
        <v>0.16000000000000003</v>
      </c>
      <c r="AG190" s="99">
        <f>+IF(T190=FORMULAS!$A$8,'208-PLA-Ft-78 Mapa Gestión'!L190:L195-'208-PLA-Ft-78 Mapa Gestión'!AF190,0)</f>
        <v>0.24</v>
      </c>
      <c r="AH190" s="54" t="s">
        <v>349</v>
      </c>
      <c r="AI190" s="50">
        <f>+IF(AH190=CONTROLES!$C$50,CONTROLES!$D$50,CONTROLES!$D$51)</f>
        <v>15</v>
      </c>
      <c r="AJ190" s="182" t="s">
        <v>355</v>
      </c>
      <c r="AK190" s="182">
        <f>+IF(AJ190=CONTROLES!$C$52,CONTROLES!$D$52,CONTROLES!$D$53)</f>
        <v>15</v>
      </c>
      <c r="AL190" s="182" t="s">
        <v>358</v>
      </c>
      <c r="AM190" s="182">
        <f>+IF(AL190=CONTROLES!$C$54,CONTROLES!$D$54,CONTROLES!$D$55)</f>
        <v>15</v>
      </c>
      <c r="AN190" s="183" t="str">
        <f t="shared" si="114"/>
        <v>Preventivo</v>
      </c>
      <c r="AO190" s="183" t="str">
        <f>+IF(AN190=CONTROLES!$F$54,CONTROLES!$G$54,CONTROLES!$G$55)</f>
        <v>Prevenir</v>
      </c>
      <c r="AP190" s="182">
        <f>+IF(AO190=CONTROLES!$C$56,CONTROLES!$D$56,IF(AO190=CONTROLES!$C$57,CONTROLES!$D$57,CONTROLES!$D$58))</f>
        <v>15</v>
      </c>
      <c r="AQ190" s="182" t="s">
        <v>365</v>
      </c>
      <c r="AR190" s="182">
        <f>+IF(AQ190=CONTROLES!$C$59,CONTROLES!$D$59,CONTROLES!$D$60)</f>
        <v>15</v>
      </c>
      <c r="AS190" s="182" t="s">
        <v>368</v>
      </c>
      <c r="AT190" s="182">
        <f>+IF(AS190=CONTROLES!$C$61,CONTROLES!$D$61,CONTROLES!$D$62)</f>
        <v>15</v>
      </c>
      <c r="AU190" s="182" t="s">
        <v>371</v>
      </c>
      <c r="AV190" s="50">
        <f>+IF(AU190=CONTROLES!$C$63,CONTROLES!$D$63,IF(AU190=CONTROLES!$C$64,CONTROLES!$D$64,CONTROLES!$D$65))</f>
        <v>10</v>
      </c>
      <c r="AW190" s="50">
        <f t="shared" si="113"/>
        <v>100</v>
      </c>
      <c r="AX190" s="50" t="str">
        <f t="shared" si="115"/>
        <v>Fuerte</v>
      </c>
      <c r="AY190" s="253">
        <f>+AG195</f>
        <v>0.24</v>
      </c>
      <c r="AZ190" s="253" t="str">
        <f>+IF(AY190&lt;=FORMULAS!$N$2,FORMULAS!$O$2,IF(AY190&lt;=FORMULAS!$N$3,FORMULAS!$O$3,IF(AY190&lt;=FORMULAS!$N$4,FORMULAS!$O$4,IF(AY190&lt;=FORMULAS!$N$5,FORMULAS!$O$5,FORMULAS!O186))))</f>
        <v>Baja</v>
      </c>
      <c r="BA190" s="253" t="str">
        <f>+IF(T190=FORMULAS!$A$9,AG195,'208-PLA-Ft-78 Mapa Gestión'!N190:N195)</f>
        <v>Moderado</v>
      </c>
      <c r="BB190" s="253">
        <f>+IF(T190=FORMULAS!B189,'208-PLA-Ft-78 Mapa Gestión'!AG195,'208-PLA-Ft-78 Mapa Gestión'!O190:O195)</f>
        <v>0.6</v>
      </c>
      <c r="BC190" s="255" t="str">
        <f t="shared" ref="BC190" si="158">CONCATENATE(BA190,AZ190)</f>
        <v>ModeradoBaja</v>
      </c>
      <c r="BD190" s="256" t="str">
        <f>VLOOKUP(BC190,FORMULAS!$K$17:$L$42,2,0)</f>
        <v>Moderado</v>
      </c>
      <c r="BE190" s="245" t="s">
        <v>163</v>
      </c>
      <c r="BF190" s="187" t="s">
        <v>592</v>
      </c>
      <c r="BG190" s="187" t="s">
        <v>593</v>
      </c>
      <c r="BH190" s="206" t="s">
        <v>324</v>
      </c>
      <c r="BI190" s="202">
        <v>44927</v>
      </c>
      <c r="BJ190" s="202">
        <v>45275</v>
      </c>
      <c r="BK190" s="187" t="s">
        <v>691</v>
      </c>
      <c r="BL190" s="187" t="s">
        <v>733</v>
      </c>
      <c r="BM190" s="190" t="s">
        <v>236</v>
      </c>
      <c r="BN190" s="244" t="s">
        <v>692</v>
      </c>
      <c r="BO190" s="131"/>
      <c r="BP190" s="150"/>
      <c r="BQ190" s="151"/>
      <c r="BR190" s="141"/>
      <c r="BS190" s="141"/>
      <c r="BT190" s="141"/>
      <c r="BU190" s="141"/>
      <c r="BV190" s="141"/>
      <c r="BW190" s="141"/>
      <c r="BX190" s="131"/>
      <c r="BY190" s="150"/>
      <c r="BZ190" s="151"/>
      <c r="CA190" s="141"/>
      <c r="CB190" s="141"/>
      <c r="CC190" s="141"/>
      <c r="CD190" s="141"/>
      <c r="CE190" s="141"/>
      <c r="CF190" s="141"/>
      <c r="CG190" s="131"/>
      <c r="CH190" s="150"/>
      <c r="CI190" s="151"/>
      <c r="CJ190" s="141"/>
      <c r="CK190" s="141"/>
      <c r="CL190" s="141"/>
      <c r="CM190" s="141"/>
      <c r="CN190" s="141"/>
      <c r="CO190" s="141"/>
      <c r="CP190" s="131"/>
      <c r="CQ190" s="150"/>
      <c r="CR190" s="151"/>
      <c r="CS190" s="141"/>
      <c r="CT190" s="141"/>
      <c r="CU190" s="141"/>
      <c r="CV190" s="141"/>
      <c r="CW190" s="141"/>
      <c r="CX190" s="141"/>
      <c r="CY190" s="131"/>
      <c r="CZ190" s="150"/>
      <c r="DA190" s="151"/>
      <c r="DB190" s="141"/>
      <c r="DC190" s="141"/>
      <c r="DD190" s="141"/>
      <c r="DE190" s="141"/>
      <c r="DF190" s="141"/>
      <c r="DG190" s="141"/>
      <c r="DH190" s="131"/>
      <c r="DI190" s="150"/>
      <c r="DJ190" s="151"/>
      <c r="DK190" s="141"/>
      <c r="DL190" s="141"/>
      <c r="DM190" s="141"/>
      <c r="DN190" s="141"/>
      <c r="DO190" s="141"/>
      <c r="DP190" s="141"/>
      <c r="DQ190" s="131"/>
      <c r="DR190" s="150"/>
      <c r="DS190" s="151"/>
      <c r="DT190" s="141"/>
      <c r="DU190" s="141"/>
      <c r="DV190" s="141"/>
      <c r="DW190" s="141"/>
      <c r="DX190" s="141"/>
      <c r="DY190" s="141"/>
      <c r="DZ190" s="131"/>
      <c r="EA190" s="150"/>
      <c r="EB190" s="151"/>
      <c r="EC190" s="141"/>
      <c r="ED190" s="141"/>
      <c r="EE190" s="141"/>
      <c r="EF190" s="141"/>
      <c r="EG190" s="141"/>
      <c r="EH190" s="141"/>
      <c r="EI190" s="131"/>
      <c r="EJ190" s="150"/>
      <c r="EK190" s="151"/>
      <c r="EL190" s="141"/>
      <c r="EM190" s="141"/>
      <c r="EN190" s="141"/>
      <c r="EO190" s="141"/>
      <c r="EP190" s="141"/>
      <c r="EQ190" s="141"/>
      <c r="ER190" s="131"/>
      <c r="ES190" s="150"/>
      <c r="ET190" s="151"/>
      <c r="EU190" s="141"/>
      <c r="EV190" s="141"/>
      <c r="EW190" s="141"/>
      <c r="EX190" s="141"/>
      <c r="EY190" s="141"/>
      <c r="EZ190" s="141"/>
      <c r="FA190" s="131"/>
      <c r="FB190" s="150"/>
      <c r="FC190" s="151"/>
      <c r="FD190" s="141"/>
      <c r="FE190" s="141"/>
      <c r="FF190" s="141"/>
      <c r="FG190" s="141"/>
      <c r="FH190" s="141"/>
      <c r="FI190" s="141"/>
      <c r="FJ190" s="131"/>
      <c r="FK190" s="150"/>
      <c r="FL190" s="151"/>
      <c r="FM190" s="141"/>
      <c r="FN190" s="141"/>
      <c r="FO190" s="141"/>
      <c r="FP190" s="141"/>
      <c r="FQ190" s="141"/>
      <c r="FR190" s="141"/>
      <c r="FS190" s="141"/>
      <c r="FT190" s="131"/>
      <c r="FU190" s="134"/>
      <c r="FV190" s="134"/>
      <c r="FW190" s="134"/>
      <c r="FX190" s="135"/>
      <c r="FY190" s="134"/>
      <c r="FZ190" s="141"/>
      <c r="GA190" s="141"/>
      <c r="GB190" s="134"/>
      <c r="GC190" s="134"/>
      <c r="GD190" s="134"/>
      <c r="GE190" s="134"/>
      <c r="GF190" s="134"/>
      <c r="GG190" s="131"/>
      <c r="GH190" s="134"/>
      <c r="GI190" s="134"/>
      <c r="GJ190" s="134"/>
      <c r="GK190" s="135"/>
      <c r="GL190" s="134"/>
      <c r="GM190" s="141"/>
      <c r="GN190" s="141"/>
      <c r="GO190" s="134"/>
      <c r="GP190" s="134"/>
      <c r="GQ190" s="134"/>
      <c r="GR190" s="134"/>
      <c r="GS190" s="134"/>
      <c r="GT190" s="131"/>
      <c r="GU190" s="134"/>
      <c r="GV190" s="134"/>
      <c r="GW190" s="134"/>
      <c r="GX190" s="135"/>
      <c r="GY190" s="134"/>
      <c r="GZ190" s="141"/>
      <c r="HA190" s="141"/>
      <c r="HB190" s="134"/>
      <c r="HC190" s="134"/>
      <c r="HD190" s="134"/>
      <c r="HE190" s="134"/>
    </row>
    <row r="191" spans="1:213" ht="57" x14ac:dyDescent="0.2">
      <c r="A191" s="274"/>
      <c r="B191" s="277"/>
      <c r="C191" s="280"/>
      <c r="D191" s="280"/>
      <c r="E191" s="277"/>
      <c r="F191" s="291"/>
      <c r="G191" s="291"/>
      <c r="H191" s="349"/>
      <c r="I191" s="277"/>
      <c r="J191" s="282"/>
      <c r="K191" s="259"/>
      <c r="L191" s="262"/>
      <c r="M191" s="265"/>
      <c r="N191" s="259"/>
      <c r="O191" s="268"/>
      <c r="P191" s="268"/>
      <c r="Q191" s="271"/>
      <c r="R191" s="173"/>
      <c r="S191" s="174"/>
      <c r="T191" s="203">
        <f>VLOOKUP(U191,FORMULAS!$A$15:$B$18,2,0)</f>
        <v>0</v>
      </c>
      <c r="U191" s="54" t="s">
        <v>157</v>
      </c>
      <c r="V191" s="55">
        <f>+IF(U191='Tabla Valoración controles'!$D$4,'Tabla Valoración controles'!$F$4,IF('208-PLA-Ft-78 Mapa Gestión'!U191='Tabla Valoración controles'!$D$5,'Tabla Valoración controles'!$F$5,IF(U191=FORMULAS!$A$10,0,'Tabla Valoración controles'!$F$6)))</f>
        <v>0</v>
      </c>
      <c r="W191" s="54"/>
      <c r="X191" s="56">
        <f>+IF(W191='Tabla Valoración controles'!$D$7,'Tabla Valoración controles'!$F$7,IF(U191=FORMULAS!$A$10,0,'Tabla Valoración controles'!$F$8))</f>
        <v>0</v>
      </c>
      <c r="Y191" s="54"/>
      <c r="Z191" s="55">
        <f>+IF(Y191='Tabla Valoración controles'!$D$9,'Tabla Valoración controles'!$F$9,IF(U191=FORMULAS!$A$10,0,'Tabla Valoración controles'!$F$10))</f>
        <v>0</v>
      </c>
      <c r="AA191" s="54"/>
      <c r="AB191" s="55">
        <f>+IF(AA191='Tabla Valoración controles'!$D$9,'Tabla Valoración controles'!$F$9,IF(W191=FORMULAS!$A$10,0,'Tabla Valoración controles'!$F$10))</f>
        <v>0</v>
      </c>
      <c r="AC191" s="54"/>
      <c r="AD191" s="55">
        <f>+IF(AC191='Tabla Valoración controles'!$D$13,'Tabla Valoración controles'!$F$13,'Tabla Valoración controles'!$F$14)</f>
        <v>0</v>
      </c>
      <c r="AE191" s="99">
        <f t="shared" si="111"/>
        <v>0</v>
      </c>
      <c r="AF191" s="99">
        <f t="shared" ref="AF191" si="159">+AE191*AG190</f>
        <v>0</v>
      </c>
      <c r="AG191" s="99">
        <f t="shared" ref="AG191" si="160">+AG190-AF191</f>
        <v>0.24</v>
      </c>
      <c r="AH191" s="54"/>
      <c r="AI191" s="50">
        <f>+IF(AH191=CONTROLES!$C$50,CONTROLES!$D$50,CONTROLES!$D$51)</f>
        <v>0</v>
      </c>
      <c r="AJ191" s="182"/>
      <c r="AK191" s="182">
        <f>+IF(AJ191=CONTROLES!$C$52,CONTROLES!$D$52,CONTROLES!$D$53)</f>
        <v>0</v>
      </c>
      <c r="AL191" s="182"/>
      <c r="AM191" s="182">
        <f>+IF(AL191=CONTROLES!$C$54,CONTROLES!$D$54,CONTROLES!$D$55)</f>
        <v>0</v>
      </c>
      <c r="AN191" s="183" t="str">
        <f t="shared" si="114"/>
        <v>Tipo Control</v>
      </c>
      <c r="AO191" s="183" t="str">
        <f>+IF(AN191=CONTROLES!$F$54,CONTROLES!$G$54,CONTROLES!$G$55)</f>
        <v>Detectar</v>
      </c>
      <c r="AP191" s="182">
        <f>+IF(AO191=CONTROLES!$C$56,CONTROLES!$D$56,IF(AO191=CONTROLES!$C$57,CONTROLES!$D$57,CONTROLES!$D$58))</f>
        <v>10</v>
      </c>
      <c r="AQ191" s="182"/>
      <c r="AR191" s="182">
        <f>+IF(AQ191=CONTROLES!$C$59,CONTROLES!$D$59,CONTROLES!$D$60)</f>
        <v>0</v>
      </c>
      <c r="AS191" s="182"/>
      <c r="AT191" s="182">
        <f>+IF(AS191=CONTROLES!$C$61,CONTROLES!$D$61,CONTROLES!$D$62)</f>
        <v>0</v>
      </c>
      <c r="AU191" s="182"/>
      <c r="AV191" s="50">
        <f>+IF(AU191=CONTROLES!$C$63,CONTROLES!$D$63,IF(AU191=CONTROLES!$C$64,CONTROLES!$D$64,CONTROLES!$D$65))</f>
        <v>0</v>
      </c>
      <c r="AW191" s="50">
        <f t="shared" si="113"/>
        <v>10</v>
      </c>
      <c r="AX191" s="50" t="str">
        <f t="shared" si="115"/>
        <v>Débil</v>
      </c>
      <c r="AY191" s="254"/>
      <c r="AZ191" s="254"/>
      <c r="BA191" s="254"/>
      <c r="BB191" s="254"/>
      <c r="BC191" s="255"/>
      <c r="BD191" s="257"/>
      <c r="BE191" s="246"/>
      <c r="BF191" s="132"/>
      <c r="BG191" s="132"/>
      <c r="BH191" s="206"/>
      <c r="BI191" s="132"/>
      <c r="BJ191" s="132"/>
      <c r="BK191" s="132"/>
      <c r="BL191" s="132"/>
      <c r="BM191" s="190" t="s">
        <v>234</v>
      </c>
      <c r="BN191" s="244"/>
      <c r="BO191" s="131"/>
      <c r="BP191" s="137"/>
      <c r="BQ191" s="137"/>
      <c r="BR191" s="137"/>
      <c r="BS191" s="140"/>
      <c r="BT191" s="140"/>
      <c r="BU191" s="140"/>
      <c r="BV191" s="140"/>
      <c r="BW191" s="140"/>
      <c r="BX191" s="131"/>
      <c r="BY191" s="137"/>
      <c r="BZ191" s="137"/>
      <c r="CA191" s="137"/>
      <c r="CB191" s="140"/>
      <c r="CC191" s="140"/>
      <c r="CD191" s="140"/>
      <c r="CE191" s="140"/>
      <c r="CF191" s="140"/>
      <c r="CG191" s="131"/>
      <c r="CH191" s="137"/>
      <c r="CI191" s="137"/>
      <c r="CJ191" s="137"/>
      <c r="CK191" s="140"/>
      <c r="CL191" s="140"/>
      <c r="CM191" s="140"/>
      <c r="CN191" s="140"/>
      <c r="CO191" s="140"/>
      <c r="CP191" s="131"/>
      <c r="CQ191" s="137"/>
      <c r="CR191" s="137"/>
      <c r="CS191" s="137"/>
      <c r="CT191" s="140"/>
      <c r="CU191" s="140"/>
      <c r="CV191" s="140"/>
      <c r="CW191" s="140"/>
      <c r="CX191" s="140"/>
      <c r="CY191" s="131"/>
      <c r="CZ191" s="137"/>
      <c r="DA191" s="137"/>
      <c r="DB191" s="137"/>
      <c r="DC191" s="140"/>
      <c r="DD191" s="140"/>
      <c r="DE191" s="140"/>
      <c r="DF191" s="140"/>
      <c r="DG191" s="140"/>
      <c r="DH191" s="131"/>
      <c r="DI191" s="137"/>
      <c r="DJ191" s="137"/>
      <c r="DK191" s="137"/>
      <c r="DL191" s="140"/>
      <c r="DM191" s="140"/>
      <c r="DN191" s="140"/>
      <c r="DO191" s="140"/>
      <c r="DP191" s="140"/>
      <c r="DQ191" s="131"/>
      <c r="DR191" s="137"/>
      <c r="DS191" s="137"/>
      <c r="DT191" s="137"/>
      <c r="DU191" s="140"/>
      <c r="DV191" s="140"/>
      <c r="DW191" s="140"/>
      <c r="DX191" s="140"/>
      <c r="DY191" s="140"/>
      <c r="DZ191" s="131"/>
      <c r="EA191" s="137"/>
      <c r="EB191" s="137"/>
      <c r="EC191" s="137"/>
      <c r="ED191" s="140"/>
      <c r="EE191" s="140"/>
      <c r="EF191" s="140"/>
      <c r="EG191" s="140"/>
      <c r="EH191" s="140"/>
      <c r="EI191" s="131"/>
      <c r="EJ191" s="137"/>
      <c r="EK191" s="137"/>
      <c r="EL191" s="137"/>
      <c r="EM191" s="140"/>
      <c r="EN191" s="140"/>
      <c r="EO191" s="140"/>
      <c r="EP191" s="140"/>
      <c r="EQ191" s="140"/>
      <c r="ER191" s="131"/>
      <c r="ES191" s="137"/>
      <c r="ET191" s="137"/>
      <c r="EU191" s="137"/>
      <c r="EV191" s="140"/>
      <c r="EW191" s="140"/>
      <c r="EX191" s="140"/>
      <c r="EY191" s="140"/>
      <c r="EZ191" s="140"/>
      <c r="FA191" s="131"/>
      <c r="FB191" s="137"/>
      <c r="FC191" s="137"/>
      <c r="FD191" s="137"/>
      <c r="FE191" s="140"/>
      <c r="FF191" s="140"/>
      <c r="FG191" s="140"/>
      <c r="FH191" s="140"/>
      <c r="FI191" s="140"/>
      <c r="FJ191" s="131"/>
      <c r="FK191" s="137"/>
      <c r="FL191" s="137"/>
      <c r="FM191" s="137"/>
      <c r="FN191" s="140"/>
      <c r="FO191" s="140"/>
      <c r="FP191" s="140"/>
      <c r="FQ191" s="140"/>
      <c r="FR191" s="140"/>
      <c r="FS191" s="140"/>
      <c r="FT191" s="131"/>
      <c r="FU191" s="134"/>
      <c r="FV191" s="134"/>
      <c r="FW191" s="134"/>
      <c r="FX191" s="135"/>
      <c r="FY191" s="134"/>
      <c r="FZ191" s="140"/>
      <c r="GA191" s="140"/>
      <c r="GB191" s="134"/>
      <c r="GC191" s="134"/>
      <c r="GD191" s="134"/>
      <c r="GE191" s="134"/>
      <c r="GF191" s="134"/>
      <c r="GG191" s="131"/>
      <c r="GH191" s="134"/>
      <c r="GI191" s="134"/>
      <c r="GJ191" s="134"/>
      <c r="GK191" s="135"/>
      <c r="GL191" s="134"/>
      <c r="GM191" s="140"/>
      <c r="GN191" s="140"/>
      <c r="GO191" s="134"/>
      <c r="GP191" s="134"/>
      <c r="GQ191" s="134"/>
      <c r="GR191" s="134"/>
      <c r="GS191" s="134"/>
      <c r="GT191" s="131"/>
      <c r="GU191" s="134"/>
      <c r="GV191" s="134"/>
      <c r="GW191" s="134"/>
      <c r="GX191" s="135"/>
      <c r="GY191" s="134"/>
      <c r="GZ191" s="140"/>
      <c r="HA191" s="140"/>
      <c r="HB191" s="134"/>
      <c r="HC191" s="134"/>
      <c r="HD191" s="134"/>
      <c r="HE191" s="134"/>
    </row>
    <row r="192" spans="1:213" ht="57" x14ac:dyDescent="0.2">
      <c r="A192" s="274"/>
      <c r="B192" s="277"/>
      <c r="C192" s="280"/>
      <c r="D192" s="280"/>
      <c r="E192" s="277"/>
      <c r="F192" s="291"/>
      <c r="G192" s="291"/>
      <c r="H192" s="349"/>
      <c r="I192" s="277"/>
      <c r="J192" s="282"/>
      <c r="K192" s="259"/>
      <c r="L192" s="262"/>
      <c r="M192" s="265"/>
      <c r="N192" s="259"/>
      <c r="O192" s="268"/>
      <c r="P192" s="268"/>
      <c r="Q192" s="271"/>
      <c r="R192" s="173"/>
      <c r="S192" s="174"/>
      <c r="T192" s="203">
        <f>VLOOKUP(U192,FORMULAS!$A$15:$B$18,2,0)</f>
        <v>0</v>
      </c>
      <c r="U192" s="54" t="s">
        <v>157</v>
      </c>
      <c r="V192" s="55">
        <f>+IF(U192='Tabla Valoración controles'!$D$4,'Tabla Valoración controles'!$F$4,IF('208-PLA-Ft-78 Mapa Gestión'!U192='Tabla Valoración controles'!$D$5,'Tabla Valoración controles'!$F$5,IF(U192=FORMULAS!$A$10,0,'Tabla Valoración controles'!$F$6)))</f>
        <v>0</v>
      </c>
      <c r="W192" s="54"/>
      <c r="X192" s="56">
        <f>+IF(W192='Tabla Valoración controles'!$D$7,'Tabla Valoración controles'!$F$7,IF(U192=FORMULAS!$A$10,0,'Tabla Valoración controles'!$F$8))</f>
        <v>0</v>
      </c>
      <c r="Y192" s="54"/>
      <c r="Z192" s="55">
        <f>+IF(Y192='Tabla Valoración controles'!$D$9,'Tabla Valoración controles'!$F$9,IF(U192=FORMULAS!$A$10,0,'Tabla Valoración controles'!$F$10))</f>
        <v>0</v>
      </c>
      <c r="AA192" s="54"/>
      <c r="AB192" s="55">
        <f>+IF(AA192='Tabla Valoración controles'!$D$9,'Tabla Valoración controles'!$F$9,IF(W192=FORMULAS!$A$10,0,'Tabla Valoración controles'!$F$10))</f>
        <v>0</v>
      </c>
      <c r="AC192" s="54"/>
      <c r="AD192" s="55">
        <f>+IF(AC192='Tabla Valoración controles'!$D$13,'Tabla Valoración controles'!$F$13,'Tabla Valoración controles'!$F$14)</f>
        <v>0</v>
      </c>
      <c r="AE192" s="99">
        <f t="shared" si="111"/>
        <v>0</v>
      </c>
      <c r="AF192" s="99">
        <f t="shared" ref="AF192:AF195" si="161">+AF191*AE192</f>
        <v>0</v>
      </c>
      <c r="AG192" s="99">
        <f t="shared" si="131"/>
        <v>0.24</v>
      </c>
      <c r="AH192" s="54"/>
      <c r="AI192" s="50">
        <f>+IF(AH192=CONTROLES!$C$50,CONTROLES!$D$50,CONTROLES!$D$51)</f>
        <v>0</v>
      </c>
      <c r="AJ192" s="182"/>
      <c r="AK192" s="182">
        <f>+IF(AJ192=CONTROLES!$C$52,CONTROLES!$D$52,CONTROLES!$D$53)</f>
        <v>0</v>
      </c>
      <c r="AL192" s="182"/>
      <c r="AM192" s="182">
        <f>+IF(AL192=CONTROLES!$C$54,CONTROLES!$D$54,CONTROLES!$D$55)</f>
        <v>0</v>
      </c>
      <c r="AN192" s="183" t="str">
        <f t="shared" si="114"/>
        <v>Tipo Control</v>
      </c>
      <c r="AO192" s="183" t="str">
        <f>+IF(AN192=CONTROLES!$F$54,CONTROLES!$G$54,CONTROLES!$G$55)</f>
        <v>Detectar</v>
      </c>
      <c r="AP192" s="182">
        <f>+IF(AO192=CONTROLES!$C$56,CONTROLES!$D$56,IF(AO192=CONTROLES!$C$57,CONTROLES!$D$57,CONTROLES!$D$58))</f>
        <v>10</v>
      </c>
      <c r="AQ192" s="182"/>
      <c r="AR192" s="182">
        <f>+IF(AQ192=CONTROLES!$C$59,CONTROLES!$D$59,CONTROLES!$D$60)</f>
        <v>0</v>
      </c>
      <c r="AS192" s="182"/>
      <c r="AT192" s="182">
        <f>+IF(AS192=CONTROLES!$C$61,CONTROLES!$D$61,CONTROLES!$D$62)</f>
        <v>0</v>
      </c>
      <c r="AU192" s="182"/>
      <c r="AV192" s="50">
        <f>+IF(AU192=CONTROLES!$C$63,CONTROLES!$D$63,IF(AU192=CONTROLES!$C$64,CONTROLES!$D$64,CONTROLES!$D$65))</f>
        <v>0</v>
      </c>
      <c r="AW192" s="50">
        <f t="shared" si="113"/>
        <v>10</v>
      </c>
      <c r="AX192" s="50" t="str">
        <f t="shared" si="115"/>
        <v>Débil</v>
      </c>
      <c r="AY192" s="254"/>
      <c r="AZ192" s="254"/>
      <c r="BA192" s="254"/>
      <c r="BB192" s="254"/>
      <c r="BC192" s="255"/>
      <c r="BD192" s="257"/>
      <c r="BE192" s="246"/>
      <c r="BF192" s="132"/>
      <c r="BG192" s="132"/>
      <c r="BH192" s="206"/>
      <c r="BI192" s="132"/>
      <c r="BJ192" s="132"/>
      <c r="BK192" s="132"/>
      <c r="BL192" s="132"/>
      <c r="BM192" s="190" t="s">
        <v>234</v>
      </c>
      <c r="BN192" s="244"/>
      <c r="BO192" s="131"/>
      <c r="BP192" s="137"/>
      <c r="BQ192" s="137"/>
      <c r="BR192" s="137"/>
      <c r="BS192" s="140"/>
      <c r="BT192" s="140"/>
      <c r="BU192" s="140"/>
      <c r="BV192" s="140"/>
      <c r="BW192" s="140"/>
      <c r="BX192" s="131"/>
      <c r="BY192" s="137"/>
      <c r="BZ192" s="137"/>
      <c r="CA192" s="137"/>
      <c r="CB192" s="140"/>
      <c r="CC192" s="140"/>
      <c r="CD192" s="140"/>
      <c r="CE192" s="140"/>
      <c r="CF192" s="140"/>
      <c r="CG192" s="131"/>
      <c r="CH192" s="137"/>
      <c r="CI192" s="137"/>
      <c r="CJ192" s="137"/>
      <c r="CK192" s="140"/>
      <c r="CL192" s="140"/>
      <c r="CM192" s="140"/>
      <c r="CN192" s="140"/>
      <c r="CO192" s="140"/>
      <c r="CP192" s="131"/>
      <c r="CQ192" s="137"/>
      <c r="CR192" s="137"/>
      <c r="CS192" s="137"/>
      <c r="CT192" s="140"/>
      <c r="CU192" s="140"/>
      <c r="CV192" s="140"/>
      <c r="CW192" s="140"/>
      <c r="CX192" s="140"/>
      <c r="CY192" s="131"/>
      <c r="CZ192" s="137"/>
      <c r="DA192" s="137"/>
      <c r="DB192" s="137"/>
      <c r="DC192" s="140"/>
      <c r="DD192" s="140"/>
      <c r="DE192" s="140"/>
      <c r="DF192" s="140"/>
      <c r="DG192" s="140"/>
      <c r="DH192" s="131"/>
      <c r="DI192" s="137"/>
      <c r="DJ192" s="137"/>
      <c r="DK192" s="137"/>
      <c r="DL192" s="140"/>
      <c r="DM192" s="140"/>
      <c r="DN192" s="140"/>
      <c r="DO192" s="140"/>
      <c r="DP192" s="140"/>
      <c r="DQ192" s="131"/>
      <c r="DR192" s="137"/>
      <c r="DS192" s="137"/>
      <c r="DT192" s="137"/>
      <c r="DU192" s="140"/>
      <c r="DV192" s="140"/>
      <c r="DW192" s="140"/>
      <c r="DX192" s="140"/>
      <c r="DY192" s="140"/>
      <c r="DZ192" s="131"/>
      <c r="EA192" s="137"/>
      <c r="EB192" s="137"/>
      <c r="EC192" s="137"/>
      <c r="ED192" s="140"/>
      <c r="EE192" s="140"/>
      <c r="EF192" s="140"/>
      <c r="EG192" s="140"/>
      <c r="EH192" s="140"/>
      <c r="EI192" s="131"/>
      <c r="EJ192" s="137"/>
      <c r="EK192" s="137"/>
      <c r="EL192" s="137"/>
      <c r="EM192" s="140"/>
      <c r="EN192" s="140"/>
      <c r="EO192" s="140"/>
      <c r="EP192" s="140"/>
      <c r="EQ192" s="140"/>
      <c r="ER192" s="131"/>
      <c r="ES192" s="137"/>
      <c r="ET192" s="137"/>
      <c r="EU192" s="137"/>
      <c r="EV192" s="140"/>
      <c r="EW192" s="140"/>
      <c r="EX192" s="140"/>
      <c r="EY192" s="140"/>
      <c r="EZ192" s="140"/>
      <c r="FA192" s="131"/>
      <c r="FB192" s="137"/>
      <c r="FC192" s="137"/>
      <c r="FD192" s="137"/>
      <c r="FE192" s="140"/>
      <c r="FF192" s="140"/>
      <c r="FG192" s="140"/>
      <c r="FH192" s="140"/>
      <c r="FI192" s="140"/>
      <c r="FJ192" s="131"/>
      <c r="FK192" s="137"/>
      <c r="FL192" s="137"/>
      <c r="FM192" s="137"/>
      <c r="FN192" s="140"/>
      <c r="FO192" s="140"/>
      <c r="FP192" s="140"/>
      <c r="FQ192" s="140"/>
      <c r="FR192" s="140"/>
      <c r="FS192" s="140"/>
      <c r="FT192" s="131"/>
      <c r="FU192" s="134"/>
      <c r="FV192" s="134"/>
      <c r="FW192" s="134"/>
      <c r="FX192" s="135"/>
      <c r="FY192" s="134"/>
      <c r="FZ192" s="140"/>
      <c r="GA192" s="140"/>
      <c r="GB192" s="134"/>
      <c r="GC192" s="134"/>
      <c r="GD192" s="134"/>
      <c r="GE192" s="134"/>
      <c r="GF192" s="134"/>
      <c r="GG192" s="131"/>
      <c r="GH192" s="134"/>
      <c r="GI192" s="134"/>
      <c r="GJ192" s="134"/>
      <c r="GK192" s="135"/>
      <c r="GL192" s="134"/>
      <c r="GM192" s="140"/>
      <c r="GN192" s="140"/>
      <c r="GO192" s="134"/>
      <c r="GP192" s="134"/>
      <c r="GQ192" s="134"/>
      <c r="GR192" s="134"/>
      <c r="GS192" s="134"/>
      <c r="GT192" s="131"/>
      <c r="GU192" s="134"/>
      <c r="GV192" s="134"/>
      <c r="GW192" s="134"/>
      <c r="GX192" s="135"/>
      <c r="GY192" s="134"/>
      <c r="GZ192" s="140"/>
      <c r="HA192" s="140"/>
      <c r="HB192" s="134"/>
      <c r="HC192" s="134"/>
      <c r="HD192" s="134"/>
      <c r="HE192" s="134"/>
    </row>
    <row r="193" spans="1:213" ht="57" x14ac:dyDescent="0.2">
      <c r="A193" s="274"/>
      <c r="B193" s="277"/>
      <c r="C193" s="280"/>
      <c r="D193" s="280"/>
      <c r="E193" s="277"/>
      <c r="F193" s="291"/>
      <c r="G193" s="291"/>
      <c r="H193" s="349"/>
      <c r="I193" s="277"/>
      <c r="J193" s="282"/>
      <c r="K193" s="259"/>
      <c r="L193" s="262"/>
      <c r="M193" s="265"/>
      <c r="N193" s="259"/>
      <c r="O193" s="268"/>
      <c r="P193" s="268"/>
      <c r="Q193" s="271"/>
      <c r="R193" s="173"/>
      <c r="S193" s="174"/>
      <c r="T193" s="203">
        <f>VLOOKUP(U193,FORMULAS!$A$15:$B$18,2,0)</f>
        <v>0</v>
      </c>
      <c r="U193" s="54" t="s">
        <v>157</v>
      </c>
      <c r="V193" s="55">
        <f>+IF(U193='Tabla Valoración controles'!$D$4,'Tabla Valoración controles'!$F$4,IF('208-PLA-Ft-78 Mapa Gestión'!U193='Tabla Valoración controles'!$D$5,'Tabla Valoración controles'!$F$5,IF(U193=FORMULAS!$A$10,0,'Tabla Valoración controles'!$F$6)))</f>
        <v>0</v>
      </c>
      <c r="W193" s="54"/>
      <c r="X193" s="56">
        <f>+IF(W193='Tabla Valoración controles'!$D$7,'Tabla Valoración controles'!$F$7,IF(U193=FORMULAS!$A$10,0,'Tabla Valoración controles'!$F$8))</f>
        <v>0</v>
      </c>
      <c r="Y193" s="54"/>
      <c r="Z193" s="55">
        <f>+IF(Y193='Tabla Valoración controles'!$D$9,'Tabla Valoración controles'!$F$9,IF(U193=FORMULAS!$A$10,0,'Tabla Valoración controles'!$F$10))</f>
        <v>0</v>
      </c>
      <c r="AA193" s="54"/>
      <c r="AB193" s="55">
        <f>+IF(AA193='Tabla Valoración controles'!$D$9,'Tabla Valoración controles'!$F$9,IF(W193=FORMULAS!$A$10,0,'Tabla Valoración controles'!$F$10))</f>
        <v>0</v>
      </c>
      <c r="AC193" s="54"/>
      <c r="AD193" s="55">
        <f>+IF(AC193='Tabla Valoración controles'!$D$13,'Tabla Valoración controles'!$F$13,'Tabla Valoración controles'!$F$14)</f>
        <v>0</v>
      </c>
      <c r="AE193" s="99">
        <f t="shared" si="111"/>
        <v>0</v>
      </c>
      <c r="AF193" s="99">
        <f t="shared" si="161"/>
        <v>0</v>
      </c>
      <c r="AG193" s="99">
        <f t="shared" si="131"/>
        <v>0.24</v>
      </c>
      <c r="AH193" s="54"/>
      <c r="AI193" s="50">
        <f>+IF(AH193=CONTROLES!$C$50,CONTROLES!$D$50,CONTROLES!$D$51)</f>
        <v>0</v>
      </c>
      <c r="AJ193" s="182"/>
      <c r="AK193" s="182">
        <f>+IF(AJ193=CONTROLES!$C$52,CONTROLES!$D$52,CONTROLES!$D$53)</f>
        <v>0</v>
      </c>
      <c r="AL193" s="182"/>
      <c r="AM193" s="182">
        <f>+IF(AL193=CONTROLES!$C$54,CONTROLES!$D$54,CONTROLES!$D$55)</f>
        <v>0</v>
      </c>
      <c r="AN193" s="183" t="str">
        <f t="shared" si="114"/>
        <v>Tipo Control</v>
      </c>
      <c r="AO193" s="183" t="str">
        <f>+IF(AN193=CONTROLES!$F$54,CONTROLES!$G$54,CONTROLES!$G$55)</f>
        <v>Detectar</v>
      </c>
      <c r="AP193" s="182">
        <f>+IF(AO193=CONTROLES!$C$56,CONTROLES!$D$56,IF(AO193=CONTROLES!$C$57,CONTROLES!$D$57,CONTROLES!$D$58))</f>
        <v>10</v>
      </c>
      <c r="AQ193" s="182"/>
      <c r="AR193" s="182">
        <f>+IF(AQ193=CONTROLES!$C$59,CONTROLES!$D$59,CONTROLES!$D$60)</f>
        <v>0</v>
      </c>
      <c r="AS193" s="182"/>
      <c r="AT193" s="182">
        <f>+IF(AS193=CONTROLES!$C$61,CONTROLES!$D$61,CONTROLES!$D$62)</f>
        <v>0</v>
      </c>
      <c r="AU193" s="182"/>
      <c r="AV193" s="50">
        <f>+IF(AU193=CONTROLES!$C$63,CONTROLES!$D$63,IF(AU193=CONTROLES!$C$64,CONTROLES!$D$64,CONTROLES!$D$65))</f>
        <v>0</v>
      </c>
      <c r="AW193" s="50">
        <f t="shared" si="113"/>
        <v>10</v>
      </c>
      <c r="AX193" s="50" t="str">
        <f t="shared" si="115"/>
        <v>Débil</v>
      </c>
      <c r="AY193" s="254"/>
      <c r="AZ193" s="254"/>
      <c r="BA193" s="254"/>
      <c r="BB193" s="254"/>
      <c r="BC193" s="255"/>
      <c r="BD193" s="257"/>
      <c r="BE193" s="246"/>
      <c r="BF193" s="132"/>
      <c r="BG193" s="132"/>
      <c r="BH193" s="206"/>
      <c r="BI193" s="132"/>
      <c r="BJ193" s="132"/>
      <c r="BK193" s="132"/>
      <c r="BL193" s="132"/>
      <c r="BM193" s="190" t="s">
        <v>234</v>
      </c>
      <c r="BN193" s="244"/>
      <c r="BO193" s="131"/>
      <c r="BP193" s="137"/>
      <c r="BQ193" s="137"/>
      <c r="BR193" s="137"/>
      <c r="BS193" s="140"/>
      <c r="BT193" s="140"/>
      <c r="BU193" s="140"/>
      <c r="BV193" s="140"/>
      <c r="BW193" s="140"/>
      <c r="BX193" s="131"/>
      <c r="BY193" s="137"/>
      <c r="BZ193" s="137"/>
      <c r="CA193" s="137"/>
      <c r="CB193" s="140"/>
      <c r="CC193" s="140"/>
      <c r="CD193" s="140"/>
      <c r="CE193" s="140"/>
      <c r="CF193" s="140"/>
      <c r="CG193" s="131"/>
      <c r="CH193" s="137"/>
      <c r="CI193" s="137"/>
      <c r="CJ193" s="137"/>
      <c r="CK193" s="140"/>
      <c r="CL193" s="140"/>
      <c r="CM193" s="140"/>
      <c r="CN193" s="140"/>
      <c r="CO193" s="140"/>
      <c r="CP193" s="131"/>
      <c r="CQ193" s="137"/>
      <c r="CR193" s="137"/>
      <c r="CS193" s="137"/>
      <c r="CT193" s="140"/>
      <c r="CU193" s="140"/>
      <c r="CV193" s="140"/>
      <c r="CW193" s="140"/>
      <c r="CX193" s="140"/>
      <c r="CY193" s="131"/>
      <c r="CZ193" s="137"/>
      <c r="DA193" s="137"/>
      <c r="DB193" s="137"/>
      <c r="DC193" s="140"/>
      <c r="DD193" s="140"/>
      <c r="DE193" s="140"/>
      <c r="DF193" s="140"/>
      <c r="DG193" s="140"/>
      <c r="DH193" s="131"/>
      <c r="DI193" s="137"/>
      <c r="DJ193" s="137"/>
      <c r="DK193" s="137"/>
      <c r="DL193" s="140"/>
      <c r="DM193" s="140"/>
      <c r="DN193" s="140"/>
      <c r="DO193" s="140"/>
      <c r="DP193" s="140"/>
      <c r="DQ193" s="131"/>
      <c r="DR193" s="137"/>
      <c r="DS193" s="137"/>
      <c r="DT193" s="137"/>
      <c r="DU193" s="140"/>
      <c r="DV193" s="140"/>
      <c r="DW193" s="140"/>
      <c r="DX193" s="140"/>
      <c r="DY193" s="140"/>
      <c r="DZ193" s="131"/>
      <c r="EA193" s="137"/>
      <c r="EB193" s="137"/>
      <c r="EC193" s="137"/>
      <c r="ED193" s="140"/>
      <c r="EE193" s="140"/>
      <c r="EF193" s="140"/>
      <c r="EG193" s="140"/>
      <c r="EH193" s="140"/>
      <c r="EI193" s="131"/>
      <c r="EJ193" s="137"/>
      <c r="EK193" s="137"/>
      <c r="EL193" s="137"/>
      <c r="EM193" s="140"/>
      <c r="EN193" s="140"/>
      <c r="EO193" s="140"/>
      <c r="EP193" s="140"/>
      <c r="EQ193" s="140"/>
      <c r="ER193" s="131"/>
      <c r="ES193" s="137"/>
      <c r="ET193" s="137"/>
      <c r="EU193" s="137"/>
      <c r="EV193" s="140"/>
      <c r="EW193" s="140"/>
      <c r="EX193" s="140"/>
      <c r="EY193" s="140"/>
      <c r="EZ193" s="140"/>
      <c r="FA193" s="131"/>
      <c r="FB193" s="137"/>
      <c r="FC193" s="137"/>
      <c r="FD193" s="137"/>
      <c r="FE193" s="140"/>
      <c r="FF193" s="140"/>
      <c r="FG193" s="140"/>
      <c r="FH193" s="140"/>
      <c r="FI193" s="140"/>
      <c r="FJ193" s="131"/>
      <c r="FK193" s="137"/>
      <c r="FL193" s="137"/>
      <c r="FM193" s="137"/>
      <c r="FN193" s="140"/>
      <c r="FO193" s="140"/>
      <c r="FP193" s="140"/>
      <c r="FQ193" s="140"/>
      <c r="FR193" s="140"/>
      <c r="FS193" s="140"/>
      <c r="FT193" s="131"/>
      <c r="FU193" s="134"/>
      <c r="FV193" s="134"/>
      <c r="FW193" s="134"/>
      <c r="FX193" s="135"/>
      <c r="FY193" s="134"/>
      <c r="FZ193" s="140"/>
      <c r="GA193" s="140"/>
      <c r="GB193" s="134"/>
      <c r="GC193" s="134"/>
      <c r="GD193" s="134"/>
      <c r="GE193" s="134"/>
      <c r="GF193" s="134"/>
      <c r="GG193" s="131"/>
      <c r="GH193" s="134"/>
      <c r="GI193" s="134"/>
      <c r="GJ193" s="134"/>
      <c r="GK193" s="135"/>
      <c r="GL193" s="134"/>
      <c r="GM193" s="140"/>
      <c r="GN193" s="140"/>
      <c r="GO193" s="134"/>
      <c r="GP193" s="134"/>
      <c r="GQ193" s="134"/>
      <c r="GR193" s="134"/>
      <c r="GS193" s="134"/>
      <c r="GT193" s="131"/>
      <c r="GU193" s="134"/>
      <c r="GV193" s="134"/>
      <c r="GW193" s="134"/>
      <c r="GX193" s="135"/>
      <c r="GY193" s="134"/>
      <c r="GZ193" s="140"/>
      <c r="HA193" s="140"/>
      <c r="HB193" s="134"/>
      <c r="HC193" s="134"/>
      <c r="HD193" s="134"/>
      <c r="HE193" s="134"/>
    </row>
    <row r="194" spans="1:213" ht="57" x14ac:dyDescent="0.2">
      <c r="A194" s="274"/>
      <c r="B194" s="277"/>
      <c r="C194" s="280"/>
      <c r="D194" s="280"/>
      <c r="E194" s="277"/>
      <c r="F194" s="291"/>
      <c r="G194" s="291"/>
      <c r="H194" s="349"/>
      <c r="I194" s="277"/>
      <c r="J194" s="282"/>
      <c r="K194" s="259"/>
      <c r="L194" s="262"/>
      <c r="M194" s="265"/>
      <c r="N194" s="259"/>
      <c r="O194" s="268"/>
      <c r="P194" s="268"/>
      <c r="Q194" s="271"/>
      <c r="R194" s="173"/>
      <c r="S194" s="174"/>
      <c r="T194" s="203">
        <f>VLOOKUP(U194,FORMULAS!$A$15:$B$18,2,0)</f>
        <v>0</v>
      </c>
      <c r="U194" s="54" t="s">
        <v>157</v>
      </c>
      <c r="V194" s="55">
        <f>+IF(U194='Tabla Valoración controles'!$D$4,'Tabla Valoración controles'!$F$4,IF('208-PLA-Ft-78 Mapa Gestión'!U194='Tabla Valoración controles'!$D$5,'Tabla Valoración controles'!$F$5,IF(U194=FORMULAS!$A$10,0,'Tabla Valoración controles'!$F$6)))</f>
        <v>0</v>
      </c>
      <c r="W194" s="54"/>
      <c r="X194" s="56">
        <f>+IF(W194='Tabla Valoración controles'!$D$7,'Tabla Valoración controles'!$F$7,IF(U194=FORMULAS!$A$10,0,'Tabla Valoración controles'!$F$8))</f>
        <v>0</v>
      </c>
      <c r="Y194" s="54"/>
      <c r="Z194" s="55">
        <f>+IF(Y194='Tabla Valoración controles'!$D$9,'Tabla Valoración controles'!$F$9,IF(U194=FORMULAS!$A$10,0,'Tabla Valoración controles'!$F$10))</f>
        <v>0</v>
      </c>
      <c r="AA194" s="54"/>
      <c r="AB194" s="55">
        <f>+IF(AA194='Tabla Valoración controles'!$D$9,'Tabla Valoración controles'!$F$9,IF(W194=FORMULAS!$A$10,0,'Tabla Valoración controles'!$F$10))</f>
        <v>0</v>
      </c>
      <c r="AC194" s="54"/>
      <c r="AD194" s="55">
        <f>+IF(AC194='Tabla Valoración controles'!$D$13,'Tabla Valoración controles'!$F$13,'Tabla Valoración controles'!$F$14)</f>
        <v>0</v>
      </c>
      <c r="AE194" s="99">
        <f t="shared" si="111"/>
        <v>0</v>
      </c>
      <c r="AF194" s="99">
        <f t="shared" si="161"/>
        <v>0</v>
      </c>
      <c r="AG194" s="99">
        <f t="shared" si="131"/>
        <v>0.24</v>
      </c>
      <c r="AH194" s="54"/>
      <c r="AI194" s="50">
        <f>+IF(AH194=CONTROLES!$C$50,CONTROLES!$D$50,CONTROLES!$D$51)</f>
        <v>0</v>
      </c>
      <c r="AJ194" s="182"/>
      <c r="AK194" s="182">
        <f>+IF(AJ194=CONTROLES!$C$52,CONTROLES!$D$52,CONTROLES!$D$53)</f>
        <v>0</v>
      </c>
      <c r="AL194" s="182"/>
      <c r="AM194" s="182">
        <f>+IF(AL194=CONTROLES!$C$54,CONTROLES!$D$54,CONTROLES!$D$55)</f>
        <v>0</v>
      </c>
      <c r="AN194" s="183" t="str">
        <f t="shared" si="114"/>
        <v>Tipo Control</v>
      </c>
      <c r="AO194" s="183" t="str">
        <f>+IF(AN194=CONTROLES!$F$54,CONTROLES!$G$54,CONTROLES!$G$55)</f>
        <v>Detectar</v>
      </c>
      <c r="AP194" s="182">
        <f>+IF(AO194=CONTROLES!$C$56,CONTROLES!$D$56,IF(AO194=CONTROLES!$C$57,CONTROLES!$D$57,CONTROLES!$D$58))</f>
        <v>10</v>
      </c>
      <c r="AQ194" s="182"/>
      <c r="AR194" s="182">
        <f>+IF(AQ194=CONTROLES!$C$59,CONTROLES!$D$59,CONTROLES!$D$60)</f>
        <v>0</v>
      </c>
      <c r="AS194" s="182"/>
      <c r="AT194" s="182">
        <f>+IF(AS194=CONTROLES!$C$61,CONTROLES!$D$61,CONTROLES!$D$62)</f>
        <v>0</v>
      </c>
      <c r="AU194" s="182"/>
      <c r="AV194" s="50">
        <f>+IF(AU194=CONTROLES!$C$63,CONTROLES!$D$63,IF(AU194=CONTROLES!$C$64,CONTROLES!$D$64,CONTROLES!$D$65))</f>
        <v>0</v>
      </c>
      <c r="AW194" s="50">
        <f t="shared" si="113"/>
        <v>10</v>
      </c>
      <c r="AX194" s="50" t="str">
        <f t="shared" si="115"/>
        <v>Débil</v>
      </c>
      <c r="AY194" s="254"/>
      <c r="AZ194" s="254"/>
      <c r="BA194" s="254"/>
      <c r="BB194" s="254"/>
      <c r="BC194" s="255"/>
      <c r="BD194" s="257"/>
      <c r="BE194" s="246"/>
      <c r="BF194" s="132"/>
      <c r="BG194" s="132"/>
      <c r="BH194" s="206"/>
      <c r="BI194" s="132"/>
      <c r="BJ194" s="132"/>
      <c r="BK194" s="132"/>
      <c r="BL194" s="132"/>
      <c r="BM194" s="190" t="s">
        <v>234</v>
      </c>
      <c r="BN194" s="244"/>
      <c r="BO194" s="131"/>
      <c r="BP194" s="137"/>
      <c r="BQ194" s="137"/>
      <c r="BR194" s="137"/>
      <c r="BS194" s="140"/>
      <c r="BT194" s="140"/>
      <c r="BU194" s="140"/>
      <c r="BV194" s="140"/>
      <c r="BW194" s="140"/>
      <c r="BX194" s="131"/>
      <c r="BY194" s="137"/>
      <c r="BZ194" s="137"/>
      <c r="CA194" s="137"/>
      <c r="CB194" s="140"/>
      <c r="CC194" s="140"/>
      <c r="CD194" s="140"/>
      <c r="CE194" s="140"/>
      <c r="CF194" s="140"/>
      <c r="CG194" s="131"/>
      <c r="CH194" s="137"/>
      <c r="CI194" s="137"/>
      <c r="CJ194" s="137"/>
      <c r="CK194" s="140"/>
      <c r="CL194" s="140"/>
      <c r="CM194" s="140"/>
      <c r="CN194" s="140"/>
      <c r="CO194" s="140"/>
      <c r="CP194" s="131"/>
      <c r="CQ194" s="137"/>
      <c r="CR194" s="137"/>
      <c r="CS194" s="137"/>
      <c r="CT194" s="140"/>
      <c r="CU194" s="140"/>
      <c r="CV194" s="140"/>
      <c r="CW194" s="140"/>
      <c r="CX194" s="140"/>
      <c r="CY194" s="131"/>
      <c r="CZ194" s="137"/>
      <c r="DA194" s="137"/>
      <c r="DB194" s="137"/>
      <c r="DC194" s="140"/>
      <c r="DD194" s="140"/>
      <c r="DE194" s="140"/>
      <c r="DF194" s="140"/>
      <c r="DG194" s="140"/>
      <c r="DH194" s="131"/>
      <c r="DI194" s="137"/>
      <c r="DJ194" s="137"/>
      <c r="DK194" s="137"/>
      <c r="DL194" s="140"/>
      <c r="DM194" s="140"/>
      <c r="DN194" s="140"/>
      <c r="DO194" s="140"/>
      <c r="DP194" s="140"/>
      <c r="DQ194" s="131"/>
      <c r="DR194" s="137"/>
      <c r="DS194" s="137"/>
      <c r="DT194" s="137"/>
      <c r="DU194" s="140"/>
      <c r="DV194" s="140"/>
      <c r="DW194" s="140"/>
      <c r="DX194" s="140"/>
      <c r="DY194" s="140"/>
      <c r="DZ194" s="131"/>
      <c r="EA194" s="137"/>
      <c r="EB194" s="137"/>
      <c r="EC194" s="137"/>
      <c r="ED194" s="140"/>
      <c r="EE194" s="140"/>
      <c r="EF194" s="140"/>
      <c r="EG194" s="140"/>
      <c r="EH194" s="140"/>
      <c r="EI194" s="131"/>
      <c r="EJ194" s="137"/>
      <c r="EK194" s="137"/>
      <c r="EL194" s="137"/>
      <c r="EM194" s="140"/>
      <c r="EN194" s="140"/>
      <c r="EO194" s="140"/>
      <c r="EP194" s="140"/>
      <c r="EQ194" s="140"/>
      <c r="ER194" s="131"/>
      <c r="ES194" s="137"/>
      <c r="ET194" s="137"/>
      <c r="EU194" s="137"/>
      <c r="EV194" s="140"/>
      <c r="EW194" s="140"/>
      <c r="EX194" s="140"/>
      <c r="EY194" s="140"/>
      <c r="EZ194" s="140"/>
      <c r="FA194" s="131"/>
      <c r="FB194" s="137"/>
      <c r="FC194" s="137"/>
      <c r="FD194" s="137"/>
      <c r="FE194" s="140"/>
      <c r="FF194" s="140"/>
      <c r="FG194" s="140"/>
      <c r="FH194" s="140"/>
      <c r="FI194" s="140"/>
      <c r="FJ194" s="131"/>
      <c r="FK194" s="137"/>
      <c r="FL194" s="137"/>
      <c r="FM194" s="137"/>
      <c r="FN194" s="140"/>
      <c r="FO194" s="140"/>
      <c r="FP194" s="140"/>
      <c r="FQ194" s="140"/>
      <c r="FR194" s="140"/>
      <c r="FS194" s="140"/>
      <c r="FT194" s="131"/>
      <c r="FU194" s="134"/>
      <c r="FV194" s="134"/>
      <c r="FW194" s="134"/>
      <c r="FX194" s="135"/>
      <c r="FY194" s="134"/>
      <c r="FZ194" s="140"/>
      <c r="GA194" s="140"/>
      <c r="GB194" s="134"/>
      <c r="GC194" s="134"/>
      <c r="GD194" s="134"/>
      <c r="GE194" s="134"/>
      <c r="GF194" s="134"/>
      <c r="GG194" s="131"/>
      <c r="GH194" s="134"/>
      <c r="GI194" s="134"/>
      <c r="GJ194" s="134"/>
      <c r="GK194" s="135"/>
      <c r="GL194" s="134"/>
      <c r="GM194" s="140"/>
      <c r="GN194" s="140"/>
      <c r="GO194" s="134"/>
      <c r="GP194" s="134"/>
      <c r="GQ194" s="134"/>
      <c r="GR194" s="134"/>
      <c r="GS194" s="134"/>
      <c r="GT194" s="131"/>
      <c r="GU194" s="134"/>
      <c r="GV194" s="134"/>
      <c r="GW194" s="134"/>
      <c r="GX194" s="135"/>
      <c r="GY194" s="134"/>
      <c r="GZ194" s="140"/>
      <c r="HA194" s="140"/>
      <c r="HB194" s="134"/>
      <c r="HC194" s="134"/>
      <c r="HD194" s="134"/>
      <c r="HE194" s="134"/>
    </row>
    <row r="195" spans="1:213" ht="57" x14ac:dyDescent="0.2">
      <c r="A195" s="275"/>
      <c r="B195" s="278"/>
      <c r="C195" s="281"/>
      <c r="D195" s="281"/>
      <c r="E195" s="278"/>
      <c r="F195" s="291"/>
      <c r="G195" s="291"/>
      <c r="H195" s="349"/>
      <c r="I195" s="278"/>
      <c r="J195" s="282"/>
      <c r="K195" s="260"/>
      <c r="L195" s="263"/>
      <c r="M195" s="266"/>
      <c r="N195" s="260"/>
      <c r="O195" s="269"/>
      <c r="P195" s="269"/>
      <c r="Q195" s="272"/>
      <c r="R195" s="173"/>
      <c r="S195" s="174"/>
      <c r="T195" s="203">
        <f>VLOOKUP(U195,FORMULAS!$A$15:$B$18,2,0)</f>
        <v>0</v>
      </c>
      <c r="U195" s="54" t="s">
        <v>157</v>
      </c>
      <c r="V195" s="55">
        <f>+IF(U195='Tabla Valoración controles'!$D$4,'Tabla Valoración controles'!$F$4,IF('208-PLA-Ft-78 Mapa Gestión'!U195='Tabla Valoración controles'!$D$5,'Tabla Valoración controles'!$F$5,IF(U195=FORMULAS!$A$10,0,'Tabla Valoración controles'!$F$6)))</f>
        <v>0</v>
      </c>
      <c r="W195" s="54"/>
      <c r="X195" s="56">
        <f>+IF(W195='Tabla Valoración controles'!$D$7,'Tabla Valoración controles'!$F$7,IF(U195=FORMULAS!$A$10,0,'Tabla Valoración controles'!$F$8))</f>
        <v>0</v>
      </c>
      <c r="Y195" s="54"/>
      <c r="Z195" s="55">
        <f>+IF(Y195='Tabla Valoración controles'!$D$9,'Tabla Valoración controles'!$F$9,IF(U195=FORMULAS!$A$10,0,'Tabla Valoración controles'!$F$10))</f>
        <v>0</v>
      </c>
      <c r="AA195" s="54"/>
      <c r="AB195" s="55">
        <f>+IF(AA195='Tabla Valoración controles'!$D$9,'Tabla Valoración controles'!$F$9,IF(W195=FORMULAS!$A$10,0,'Tabla Valoración controles'!$F$10))</f>
        <v>0</v>
      </c>
      <c r="AC195" s="54"/>
      <c r="AD195" s="55">
        <f>+IF(AC195='Tabla Valoración controles'!$D$13,'Tabla Valoración controles'!$F$13,'Tabla Valoración controles'!$F$14)</f>
        <v>0</v>
      </c>
      <c r="AE195" s="99">
        <f t="shared" si="111"/>
        <v>0</v>
      </c>
      <c r="AF195" s="99">
        <f t="shared" si="161"/>
        <v>0</v>
      </c>
      <c r="AG195" s="99">
        <f t="shared" si="131"/>
        <v>0.24</v>
      </c>
      <c r="AH195" s="54"/>
      <c r="AI195" s="50">
        <f>+IF(AH195=CONTROLES!$C$50,CONTROLES!$D$50,CONTROLES!$D$51)</f>
        <v>0</v>
      </c>
      <c r="AJ195" s="182"/>
      <c r="AK195" s="182">
        <f>+IF(AJ195=CONTROLES!$C$52,CONTROLES!$D$52,CONTROLES!$D$53)</f>
        <v>0</v>
      </c>
      <c r="AL195" s="182"/>
      <c r="AM195" s="182">
        <f>+IF(AL195=CONTROLES!$C$54,CONTROLES!$D$54,CONTROLES!$D$55)</f>
        <v>0</v>
      </c>
      <c r="AN195" s="183" t="str">
        <f t="shared" si="114"/>
        <v>Tipo Control</v>
      </c>
      <c r="AO195" s="183" t="str">
        <f>+IF(AN195=CONTROLES!$F$54,CONTROLES!$G$54,CONTROLES!$G$55)</f>
        <v>Detectar</v>
      </c>
      <c r="AP195" s="182">
        <f>+IF(AO195=CONTROLES!$C$56,CONTROLES!$D$56,IF(AO195=CONTROLES!$C$57,CONTROLES!$D$57,CONTROLES!$D$58))</f>
        <v>10</v>
      </c>
      <c r="AQ195" s="182"/>
      <c r="AR195" s="182">
        <f>+IF(AQ195=CONTROLES!$C$59,CONTROLES!$D$59,CONTROLES!$D$60)</f>
        <v>0</v>
      </c>
      <c r="AS195" s="182"/>
      <c r="AT195" s="182">
        <f>+IF(AS195=CONTROLES!$C$61,CONTROLES!$D$61,CONTROLES!$D$62)</f>
        <v>0</v>
      </c>
      <c r="AU195" s="182"/>
      <c r="AV195" s="50">
        <f>+IF(AU195=CONTROLES!$C$63,CONTROLES!$D$63,IF(AU195=CONTROLES!$C$64,CONTROLES!$D$64,CONTROLES!$D$65))</f>
        <v>0</v>
      </c>
      <c r="AW195" s="50">
        <f t="shared" si="113"/>
        <v>10</v>
      </c>
      <c r="AX195" s="50" t="str">
        <f t="shared" si="115"/>
        <v>Débil</v>
      </c>
      <c r="AY195" s="254"/>
      <c r="AZ195" s="254"/>
      <c r="BA195" s="254"/>
      <c r="BB195" s="254"/>
      <c r="BC195" s="255"/>
      <c r="BD195" s="292"/>
      <c r="BE195" s="247"/>
      <c r="BF195" s="132"/>
      <c r="BG195" s="132"/>
      <c r="BH195" s="206"/>
      <c r="BI195" s="132"/>
      <c r="BJ195" s="132"/>
      <c r="BK195" s="132"/>
      <c r="BL195" s="132"/>
      <c r="BM195" s="190" t="s">
        <v>234</v>
      </c>
      <c r="BN195" s="244"/>
      <c r="BO195" s="131"/>
      <c r="BP195" s="137"/>
      <c r="BQ195" s="137"/>
      <c r="BR195" s="137"/>
      <c r="BS195" s="140"/>
      <c r="BT195" s="140"/>
      <c r="BU195" s="140"/>
      <c r="BV195" s="140"/>
      <c r="BW195" s="140"/>
      <c r="BX195" s="131"/>
      <c r="BY195" s="137"/>
      <c r="BZ195" s="137"/>
      <c r="CA195" s="137"/>
      <c r="CB195" s="140"/>
      <c r="CC195" s="140"/>
      <c r="CD195" s="140"/>
      <c r="CE195" s="140"/>
      <c r="CF195" s="140"/>
      <c r="CG195" s="131"/>
      <c r="CH195" s="137"/>
      <c r="CI195" s="137"/>
      <c r="CJ195" s="137"/>
      <c r="CK195" s="140"/>
      <c r="CL195" s="140"/>
      <c r="CM195" s="140"/>
      <c r="CN195" s="140"/>
      <c r="CO195" s="140"/>
      <c r="CP195" s="131"/>
      <c r="CQ195" s="137"/>
      <c r="CR195" s="137"/>
      <c r="CS195" s="137"/>
      <c r="CT195" s="140"/>
      <c r="CU195" s="140"/>
      <c r="CV195" s="140"/>
      <c r="CW195" s="140"/>
      <c r="CX195" s="140"/>
      <c r="CY195" s="131"/>
      <c r="CZ195" s="137"/>
      <c r="DA195" s="137"/>
      <c r="DB195" s="137"/>
      <c r="DC195" s="140"/>
      <c r="DD195" s="140"/>
      <c r="DE195" s="140"/>
      <c r="DF195" s="140"/>
      <c r="DG195" s="140"/>
      <c r="DH195" s="131"/>
      <c r="DI195" s="137"/>
      <c r="DJ195" s="137"/>
      <c r="DK195" s="137"/>
      <c r="DL195" s="140"/>
      <c r="DM195" s="140"/>
      <c r="DN195" s="140"/>
      <c r="DO195" s="140"/>
      <c r="DP195" s="140"/>
      <c r="DQ195" s="131"/>
      <c r="DR195" s="137"/>
      <c r="DS195" s="137"/>
      <c r="DT195" s="137"/>
      <c r="DU195" s="140"/>
      <c r="DV195" s="140"/>
      <c r="DW195" s="140"/>
      <c r="DX195" s="140"/>
      <c r="DY195" s="140"/>
      <c r="DZ195" s="131"/>
      <c r="EA195" s="137"/>
      <c r="EB195" s="137"/>
      <c r="EC195" s="137"/>
      <c r="ED195" s="140"/>
      <c r="EE195" s="140"/>
      <c r="EF195" s="140"/>
      <c r="EG195" s="140"/>
      <c r="EH195" s="140"/>
      <c r="EI195" s="131"/>
      <c r="EJ195" s="137"/>
      <c r="EK195" s="137"/>
      <c r="EL195" s="137"/>
      <c r="EM195" s="140"/>
      <c r="EN195" s="140"/>
      <c r="EO195" s="140"/>
      <c r="EP195" s="140"/>
      <c r="EQ195" s="140"/>
      <c r="ER195" s="131"/>
      <c r="ES195" s="137"/>
      <c r="ET195" s="137"/>
      <c r="EU195" s="137"/>
      <c r="EV195" s="140"/>
      <c r="EW195" s="140"/>
      <c r="EX195" s="140"/>
      <c r="EY195" s="140"/>
      <c r="EZ195" s="140"/>
      <c r="FA195" s="131"/>
      <c r="FB195" s="137"/>
      <c r="FC195" s="137"/>
      <c r="FD195" s="137"/>
      <c r="FE195" s="140"/>
      <c r="FF195" s="140"/>
      <c r="FG195" s="140"/>
      <c r="FH195" s="140"/>
      <c r="FI195" s="140"/>
      <c r="FJ195" s="131"/>
      <c r="FK195" s="137"/>
      <c r="FL195" s="137"/>
      <c r="FM195" s="137"/>
      <c r="FN195" s="140"/>
      <c r="FO195" s="140"/>
      <c r="FP195" s="140"/>
      <c r="FQ195" s="140"/>
      <c r="FR195" s="140"/>
      <c r="FS195" s="140"/>
      <c r="FT195" s="131"/>
      <c r="FU195" s="134"/>
      <c r="FV195" s="134"/>
      <c r="FW195" s="134"/>
      <c r="FX195" s="135"/>
      <c r="FY195" s="134"/>
      <c r="FZ195" s="140"/>
      <c r="GA195" s="140"/>
      <c r="GB195" s="134"/>
      <c r="GC195" s="134"/>
      <c r="GD195" s="134"/>
      <c r="GE195" s="134"/>
      <c r="GF195" s="134"/>
      <c r="GG195" s="131"/>
      <c r="GH195" s="134"/>
      <c r="GI195" s="134"/>
      <c r="GJ195" s="134"/>
      <c r="GK195" s="135"/>
      <c r="GL195" s="134"/>
      <c r="GM195" s="140"/>
      <c r="GN195" s="140"/>
      <c r="GO195" s="134"/>
      <c r="GP195" s="134"/>
      <c r="GQ195" s="134"/>
      <c r="GR195" s="134"/>
      <c r="GS195" s="134"/>
      <c r="GT195" s="131"/>
      <c r="GU195" s="134"/>
      <c r="GV195" s="134"/>
      <c r="GW195" s="134"/>
      <c r="GX195" s="135"/>
      <c r="GY195" s="134"/>
      <c r="GZ195" s="140"/>
      <c r="HA195" s="140"/>
      <c r="HB195" s="134"/>
      <c r="HC195" s="134"/>
      <c r="HD195" s="134"/>
      <c r="HE195" s="134"/>
    </row>
    <row r="196" spans="1:213" ht="120.75" customHeight="1" x14ac:dyDescent="0.2">
      <c r="A196" s="273">
        <v>32</v>
      </c>
      <c r="B196" s="276" t="s">
        <v>171</v>
      </c>
      <c r="C196" s="279" t="str">
        <f>VLOOKUP(B196,FORMULAS!$A$30:$B$52,2,0)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6" s="279" t="str">
        <f>VLOOKUP(B196,FORMULAS!$A$30:$C$46,3,0)</f>
        <v>Director de Mejoramiento de Vivienda</v>
      </c>
      <c r="E196" s="276" t="s">
        <v>113</v>
      </c>
      <c r="F196" s="345" t="s">
        <v>449</v>
      </c>
      <c r="G196" s="345" t="s">
        <v>450</v>
      </c>
      <c r="H196" s="347" t="s">
        <v>451</v>
      </c>
      <c r="I196" s="276" t="s">
        <v>259</v>
      </c>
      <c r="J196" s="282">
        <v>497</v>
      </c>
      <c r="K196" s="258" t="str">
        <f>+IF(L196=FORMULAS!$N$2,FORMULAS!$O$2,IF('208-PLA-Ft-78 Mapa Gestión'!L196:L201=FORMULAS!$N$3,FORMULAS!$O$3,IF('208-PLA-Ft-78 Mapa Gestión'!L196:L201=FORMULAS!$N$4,FORMULAS!$O$4,IF('208-PLA-Ft-78 Mapa Gestión'!L196:L201=FORMULAS!$N$5,FORMULAS!$O$5,IF('208-PLA-Ft-78 Mapa Gestión'!L196:L201=FORMULAS!$N$6,FORMULAS!$O$6)))))</f>
        <v>Media</v>
      </c>
      <c r="L196" s="261">
        <f>+IF(J196&lt;=FORMULAS!$M$2,FORMULAS!$N$2,IF('208-PLA-Ft-78 Mapa Gestión'!J196&lt;=FORMULAS!$M$3,FORMULAS!$N$3,IF('208-PLA-Ft-78 Mapa Gestión'!J196&lt;=FORMULAS!$M$4,FORMULAS!$N$4,IF('208-PLA-Ft-78 Mapa Gestión'!J196&lt;=FORMULAS!$M$5,FORMULAS!$N$5,FORMULAS!$N$6))))</f>
        <v>0.6</v>
      </c>
      <c r="M196" s="264" t="s">
        <v>91</v>
      </c>
      <c r="N196" s="258" t="str">
        <f>+IF(M196=FORMULAS!$H$2,FORMULAS!$I$2,IF('208-PLA-Ft-78 Mapa Gestión'!M196:M201=FORMULAS!$H$3,FORMULAS!$I$3,IF('208-PLA-Ft-78 Mapa Gestión'!M196:M201=FORMULAS!$H$4,FORMULAS!$I$4,IF('208-PLA-Ft-78 Mapa Gestión'!M196:M201=FORMULAS!$H$5,FORMULAS!$I$5,IF('208-PLA-Ft-78 Mapa Gestión'!M196:M201=FORMULAS!$H$6,FORMULAS!$I$6,IF('208-PLA-Ft-78 Mapa Gestión'!M196:M201=FORMULAS!$H$7,FORMULAS!$I$7,IF('208-PLA-Ft-78 Mapa Gestión'!M196:M201=FORMULAS!$H$8,FORMULAS!$I$8,IF('208-PLA-Ft-78 Mapa Gestión'!M196:M201=FORMULAS!$H$9,FORMULAS!$I$9,IF('208-PLA-Ft-78 Mapa Gestión'!M196:M201=FORMULAS!$H$10,FORMULAS!$I$10,IF('208-PLA-Ft-78 Mapa Gestión'!M196:M201=FORMULAS!$H$11,FORMULAS!$I$11))))))))))</f>
        <v>Moderado</v>
      </c>
      <c r="O196" s="267">
        <f>VLOOKUP(N196,FORMULAS!$I$1:$J$6,2,0)</f>
        <v>0.6</v>
      </c>
      <c r="P196" s="267" t="str">
        <f t="shared" ref="P196" si="162">CONCATENATE(N196,K196)</f>
        <v>ModeradoMedia</v>
      </c>
      <c r="Q196" s="270" t="str">
        <f>VLOOKUP(P196,FORMULAS!$K$17:$L$42,2,0)</f>
        <v>Moderado</v>
      </c>
      <c r="R196" s="174">
        <v>1</v>
      </c>
      <c r="S196" s="174" t="s">
        <v>521</v>
      </c>
      <c r="T196" s="203" t="str">
        <f>VLOOKUP(U196,FORMULAS!$A$15:$B$18,2,0)</f>
        <v>Probabilidad</v>
      </c>
      <c r="U196" s="54" t="s">
        <v>13</v>
      </c>
      <c r="V196" s="55">
        <f>+IF(U196='Tabla Valoración controles'!$D$4,'Tabla Valoración controles'!$F$4,IF('208-PLA-Ft-78 Mapa Gestión'!U196='Tabla Valoración controles'!$D$5,'Tabla Valoración controles'!$F$5,IF(U196=FORMULAS!$A$10,0,'Tabla Valoración controles'!$F$6)))</f>
        <v>0.25</v>
      </c>
      <c r="W196" s="54" t="s">
        <v>8</v>
      </c>
      <c r="X196" s="56">
        <f>+IF(W196='Tabla Valoración controles'!$D$7,'Tabla Valoración controles'!$F$7,IF(U196=FORMULAS!$A$10,0,'Tabla Valoración controles'!$F$8))</f>
        <v>0.15</v>
      </c>
      <c r="Y196" s="54" t="s">
        <v>19</v>
      </c>
      <c r="Z196" s="55">
        <f>+IF(Y196='Tabla Valoración controles'!$D$9,'Tabla Valoración controles'!$F$9,IF(U196=FORMULAS!$A$10,0,'Tabla Valoración controles'!$F$10))</f>
        <v>0</v>
      </c>
      <c r="AA196" s="54" t="s">
        <v>21</v>
      </c>
      <c r="AB196" s="55">
        <f>+IF(AA196='Tabla Valoración controles'!$D$9,'Tabla Valoración controles'!$F$9,IF(W196=FORMULAS!$A$10,0,'Tabla Valoración controles'!$F$10))</f>
        <v>0</v>
      </c>
      <c r="AC196" s="54" t="s">
        <v>101</v>
      </c>
      <c r="AD196" s="55">
        <f>+IF(AC196='Tabla Valoración controles'!$D$13,'Tabla Valoración controles'!$F$13,'Tabla Valoración controles'!$F$14)</f>
        <v>0</v>
      </c>
      <c r="AE196" s="99">
        <f t="shared" si="111"/>
        <v>0.4</v>
      </c>
      <c r="AF196" s="99">
        <f>+IF(T196=FORMULAS!$A$8,'208-PLA-Ft-78 Mapa Gestión'!AE196*'208-PLA-Ft-78 Mapa Gestión'!L196:L201,'208-PLA-Ft-78 Mapa Gestión'!AE196*'208-PLA-Ft-78 Mapa Gestión'!O196:O201)</f>
        <v>0.24</v>
      </c>
      <c r="AG196" s="99">
        <f>+IF(T196=FORMULAS!$A$8,'208-PLA-Ft-78 Mapa Gestión'!L196:L201-'208-PLA-Ft-78 Mapa Gestión'!AF196,0)</f>
        <v>0.36</v>
      </c>
      <c r="AH196" s="54" t="s">
        <v>349</v>
      </c>
      <c r="AI196" s="50">
        <f>+IF(AH196=CONTROLES!$C$50,CONTROLES!$D$50,CONTROLES!$D$51)</f>
        <v>15</v>
      </c>
      <c r="AJ196" s="182" t="s">
        <v>355</v>
      </c>
      <c r="AK196" s="182">
        <f>+IF(AJ196=CONTROLES!$C$52,CONTROLES!$D$52,CONTROLES!$D$53)</f>
        <v>15</v>
      </c>
      <c r="AL196" s="182" t="s">
        <v>358</v>
      </c>
      <c r="AM196" s="182">
        <f>+IF(AL196=CONTROLES!$C$54,CONTROLES!$D$54,CONTROLES!$D$55)</f>
        <v>15</v>
      </c>
      <c r="AN196" s="183" t="str">
        <f t="shared" si="114"/>
        <v>Preventivo</v>
      </c>
      <c r="AO196" s="183" t="str">
        <f>+IF(AN196=CONTROLES!$F$54,CONTROLES!$G$54,CONTROLES!$G$55)</f>
        <v>Prevenir</v>
      </c>
      <c r="AP196" s="182">
        <f>+IF(AO196=CONTROLES!$C$56,CONTROLES!$D$56,IF(AO196=CONTROLES!$C$57,CONTROLES!$D$57,CONTROLES!$D$58))</f>
        <v>15</v>
      </c>
      <c r="AQ196" s="182" t="s">
        <v>365</v>
      </c>
      <c r="AR196" s="182">
        <f>+IF(AQ196=CONTROLES!$C$59,CONTROLES!$D$59,CONTROLES!$D$60)</f>
        <v>15</v>
      </c>
      <c r="AS196" s="182" t="s">
        <v>368</v>
      </c>
      <c r="AT196" s="182">
        <f>+IF(AS196=CONTROLES!$C$61,CONTROLES!$D$61,CONTROLES!$D$62)</f>
        <v>15</v>
      </c>
      <c r="AU196" s="182" t="s">
        <v>371</v>
      </c>
      <c r="AV196" s="50">
        <f>+IF(AU196=CONTROLES!$C$63,CONTROLES!$D$63,IF(AU196=CONTROLES!$C$64,CONTROLES!$D$64,CONTROLES!$D$65))</f>
        <v>10</v>
      </c>
      <c r="AW196" s="50">
        <f t="shared" si="113"/>
        <v>100</v>
      </c>
      <c r="AX196" s="50" t="str">
        <f t="shared" si="115"/>
        <v>Fuerte</v>
      </c>
      <c r="AY196" s="253">
        <f>+AG201</f>
        <v>0.36</v>
      </c>
      <c r="AZ196" s="253" t="str">
        <f>+IF(AY196&lt;=FORMULAS!$N$2,FORMULAS!$O$2,IF(AY196&lt;=FORMULAS!$N$3,FORMULAS!$O$3,IF(AY196&lt;=FORMULAS!$N$4,FORMULAS!$O$4,IF(AY196&lt;=FORMULAS!$N$5,FORMULAS!$O$5,FORMULAS!O192))))</f>
        <v>Baja</v>
      </c>
      <c r="BA196" s="253" t="str">
        <f>+IF(T196=FORMULAS!$A$9,AG201,'208-PLA-Ft-78 Mapa Gestión'!N196:N201)</f>
        <v>Moderado</v>
      </c>
      <c r="BB196" s="253">
        <f>+IF(T196=FORMULAS!B195,'208-PLA-Ft-78 Mapa Gestión'!AG201,'208-PLA-Ft-78 Mapa Gestión'!O196:O201)</f>
        <v>0.6</v>
      </c>
      <c r="BC196" s="255" t="str">
        <f t="shared" ref="BC196" si="163">CONCATENATE(BA196,AZ196)</f>
        <v>ModeradoBaja</v>
      </c>
      <c r="BD196" s="256" t="str">
        <f>VLOOKUP(BC196,FORMULAS!$K$17:$L$42,2,0)</f>
        <v>Moderado</v>
      </c>
      <c r="BE196" s="245" t="s">
        <v>163</v>
      </c>
      <c r="BF196" s="187" t="s">
        <v>594</v>
      </c>
      <c r="BG196" s="187" t="s">
        <v>593</v>
      </c>
      <c r="BH196" s="206" t="s">
        <v>322</v>
      </c>
      <c r="BI196" s="202">
        <v>44927</v>
      </c>
      <c r="BJ196" s="202">
        <v>45275</v>
      </c>
      <c r="BK196" s="187" t="s">
        <v>734</v>
      </c>
      <c r="BL196" s="187" t="s">
        <v>735</v>
      </c>
      <c r="BM196" s="190" t="s">
        <v>236</v>
      </c>
      <c r="BN196" s="244" t="s">
        <v>693</v>
      </c>
      <c r="BO196" s="131"/>
      <c r="BP196" s="134"/>
      <c r="BQ196" s="137"/>
      <c r="BR196" s="134"/>
      <c r="BS196" s="152"/>
      <c r="BT196" s="152"/>
      <c r="BU196" s="152"/>
      <c r="BV196" s="152"/>
      <c r="BW196" s="152"/>
      <c r="BX196" s="131"/>
      <c r="BY196" s="134"/>
      <c r="BZ196" s="137"/>
      <c r="CA196" s="134"/>
      <c r="CB196" s="152"/>
      <c r="CC196" s="152"/>
      <c r="CD196" s="152"/>
      <c r="CE196" s="152"/>
      <c r="CF196" s="152"/>
      <c r="CG196" s="131"/>
      <c r="CH196" s="134"/>
      <c r="CI196" s="137"/>
      <c r="CJ196" s="134"/>
      <c r="CK196" s="152"/>
      <c r="CL196" s="152"/>
      <c r="CM196" s="152"/>
      <c r="CN196" s="152"/>
      <c r="CO196" s="152"/>
      <c r="CP196" s="131"/>
      <c r="CQ196" s="134"/>
      <c r="CR196" s="137"/>
      <c r="CS196" s="134"/>
      <c r="CT196" s="152"/>
      <c r="CU196" s="152"/>
      <c r="CV196" s="152"/>
      <c r="CW196" s="152"/>
      <c r="CX196" s="152"/>
      <c r="CY196" s="131"/>
      <c r="CZ196" s="134"/>
      <c r="DA196" s="137"/>
      <c r="DB196" s="134"/>
      <c r="DC196" s="152"/>
      <c r="DD196" s="152"/>
      <c r="DE196" s="152"/>
      <c r="DF196" s="152"/>
      <c r="DG196" s="152"/>
      <c r="DH196" s="131"/>
      <c r="DI196" s="134"/>
      <c r="DJ196" s="137"/>
      <c r="DK196" s="134"/>
      <c r="DL196" s="152"/>
      <c r="DM196" s="152"/>
      <c r="DN196" s="152"/>
      <c r="DO196" s="152"/>
      <c r="DP196" s="152"/>
      <c r="DQ196" s="131"/>
      <c r="DR196" s="134"/>
      <c r="DS196" s="137"/>
      <c r="DT196" s="134"/>
      <c r="DU196" s="152"/>
      <c r="DV196" s="152"/>
      <c r="DW196" s="152"/>
      <c r="DX196" s="152"/>
      <c r="DY196" s="152"/>
      <c r="DZ196" s="131"/>
      <c r="EA196" s="134"/>
      <c r="EB196" s="137"/>
      <c r="EC196" s="134"/>
      <c r="ED196" s="152"/>
      <c r="EE196" s="152"/>
      <c r="EF196" s="152"/>
      <c r="EG196" s="152"/>
      <c r="EH196" s="152"/>
      <c r="EI196" s="131"/>
      <c r="EJ196" s="134"/>
      <c r="EK196" s="137"/>
      <c r="EL196" s="134"/>
      <c r="EM196" s="152"/>
      <c r="EN196" s="152"/>
      <c r="EO196" s="152"/>
      <c r="EP196" s="152"/>
      <c r="EQ196" s="152"/>
      <c r="ER196" s="131"/>
      <c r="ES196" s="134"/>
      <c r="ET196" s="137"/>
      <c r="EU196" s="134"/>
      <c r="EV196" s="152"/>
      <c r="EW196" s="152"/>
      <c r="EX196" s="152"/>
      <c r="EY196" s="152"/>
      <c r="EZ196" s="152"/>
      <c r="FA196" s="131"/>
      <c r="FB196" s="134"/>
      <c r="FC196" s="137"/>
      <c r="FD196" s="134"/>
      <c r="FE196" s="152"/>
      <c r="FF196" s="152"/>
      <c r="FG196" s="152"/>
      <c r="FH196" s="152"/>
      <c r="FI196" s="152"/>
      <c r="FJ196" s="131"/>
      <c r="FK196" s="134"/>
      <c r="FL196" s="137"/>
      <c r="FM196" s="134"/>
      <c r="FN196" s="152"/>
      <c r="FO196" s="152"/>
      <c r="FP196" s="152"/>
      <c r="FQ196" s="152"/>
      <c r="FR196" s="152"/>
      <c r="FS196" s="152"/>
      <c r="FT196" s="131"/>
      <c r="FU196" s="134"/>
      <c r="FV196" s="134"/>
      <c r="FW196" s="134"/>
      <c r="FX196" s="135"/>
      <c r="FY196" s="134"/>
      <c r="FZ196" s="152"/>
      <c r="GA196" s="152"/>
      <c r="GB196" s="134"/>
      <c r="GC196" s="134"/>
      <c r="GD196" s="134"/>
      <c r="GE196" s="134"/>
      <c r="GF196" s="134"/>
      <c r="GG196" s="131"/>
      <c r="GH196" s="134"/>
      <c r="GI196" s="134"/>
      <c r="GJ196" s="134"/>
      <c r="GK196" s="135"/>
      <c r="GL196" s="134"/>
      <c r="GM196" s="152"/>
      <c r="GN196" s="152"/>
      <c r="GO196" s="134"/>
      <c r="GP196" s="134"/>
      <c r="GQ196" s="134"/>
      <c r="GR196" s="134"/>
      <c r="GS196" s="134"/>
      <c r="GT196" s="131"/>
      <c r="GU196" s="134"/>
      <c r="GV196" s="134"/>
      <c r="GW196" s="134"/>
      <c r="GX196" s="135"/>
      <c r="GY196" s="134"/>
      <c r="GZ196" s="152"/>
      <c r="HA196" s="152"/>
      <c r="HB196" s="134"/>
      <c r="HC196" s="134"/>
      <c r="HD196" s="134"/>
      <c r="HE196" s="134"/>
    </row>
    <row r="197" spans="1:213" ht="57" x14ac:dyDescent="0.2">
      <c r="A197" s="274"/>
      <c r="B197" s="277"/>
      <c r="C197" s="280"/>
      <c r="D197" s="280"/>
      <c r="E197" s="277"/>
      <c r="F197" s="345"/>
      <c r="G197" s="346"/>
      <c r="H197" s="348"/>
      <c r="I197" s="277"/>
      <c r="J197" s="282"/>
      <c r="K197" s="259"/>
      <c r="L197" s="262"/>
      <c r="M197" s="265"/>
      <c r="N197" s="259"/>
      <c r="O197" s="268"/>
      <c r="P197" s="268"/>
      <c r="Q197" s="271"/>
      <c r="R197" s="173"/>
      <c r="S197" s="174"/>
      <c r="T197" s="203">
        <f>VLOOKUP(U197,FORMULAS!$A$15:$B$18,2,0)</f>
        <v>0</v>
      </c>
      <c r="U197" s="54" t="s">
        <v>157</v>
      </c>
      <c r="V197" s="55">
        <f>+IF(U197='Tabla Valoración controles'!$D$4,'Tabla Valoración controles'!$F$4,IF('208-PLA-Ft-78 Mapa Gestión'!U197='Tabla Valoración controles'!$D$5,'Tabla Valoración controles'!$F$5,IF(U197=FORMULAS!$A$10,0,'Tabla Valoración controles'!$F$6)))</f>
        <v>0</v>
      </c>
      <c r="W197" s="54"/>
      <c r="X197" s="56">
        <f>+IF(W197='Tabla Valoración controles'!$D$7,'Tabla Valoración controles'!$F$7,IF(U197=FORMULAS!$A$10,0,'Tabla Valoración controles'!$F$8))</f>
        <v>0</v>
      </c>
      <c r="Y197" s="54"/>
      <c r="Z197" s="55">
        <f>+IF(Y197='Tabla Valoración controles'!$D$9,'Tabla Valoración controles'!$F$9,IF(U197=FORMULAS!$A$10,0,'Tabla Valoración controles'!$F$10))</f>
        <v>0</v>
      </c>
      <c r="AA197" s="54"/>
      <c r="AB197" s="55">
        <f>+IF(AA197='Tabla Valoración controles'!$D$9,'Tabla Valoración controles'!$F$9,IF(W197=FORMULAS!$A$10,0,'Tabla Valoración controles'!$F$10))</f>
        <v>0</v>
      </c>
      <c r="AC197" s="54"/>
      <c r="AD197" s="55">
        <f>+IF(AC197='Tabla Valoración controles'!$D$13,'Tabla Valoración controles'!$F$13,'Tabla Valoración controles'!$F$14)</f>
        <v>0</v>
      </c>
      <c r="AE197" s="99">
        <f t="shared" si="111"/>
        <v>0</v>
      </c>
      <c r="AF197" s="99">
        <f t="shared" ref="AF197" si="164">+AE197*AG196</f>
        <v>0</v>
      </c>
      <c r="AG197" s="99">
        <f t="shared" ref="AG197" si="165">+AG196-AF197</f>
        <v>0.36</v>
      </c>
      <c r="AH197" s="54"/>
      <c r="AI197" s="50">
        <f>+IF(AH197=CONTROLES!$C$50,CONTROLES!$D$50,CONTROLES!$D$51)</f>
        <v>0</v>
      </c>
      <c r="AJ197" s="182"/>
      <c r="AK197" s="182">
        <f>+IF(AJ197=CONTROLES!$C$52,CONTROLES!$D$52,CONTROLES!$D$53)</f>
        <v>0</v>
      </c>
      <c r="AL197" s="182"/>
      <c r="AM197" s="182">
        <f>+IF(AL197=CONTROLES!$C$54,CONTROLES!$D$54,CONTROLES!$D$55)</f>
        <v>0</v>
      </c>
      <c r="AN197" s="183" t="str">
        <f t="shared" si="114"/>
        <v>Tipo Control</v>
      </c>
      <c r="AO197" s="183" t="str">
        <f>+IF(AN197=CONTROLES!$F$54,CONTROLES!$G$54,CONTROLES!$G$55)</f>
        <v>Detectar</v>
      </c>
      <c r="AP197" s="182">
        <f>+IF(AO197=CONTROLES!$C$56,CONTROLES!$D$56,IF(AO197=CONTROLES!$C$57,CONTROLES!$D$57,CONTROLES!$D$58))</f>
        <v>10</v>
      </c>
      <c r="AQ197" s="182"/>
      <c r="AR197" s="182">
        <f>+IF(AQ197=CONTROLES!$C$59,CONTROLES!$D$59,CONTROLES!$D$60)</f>
        <v>0</v>
      </c>
      <c r="AS197" s="182"/>
      <c r="AT197" s="182">
        <f>+IF(AS197=CONTROLES!$C$61,CONTROLES!$D$61,CONTROLES!$D$62)</f>
        <v>0</v>
      </c>
      <c r="AU197" s="182"/>
      <c r="AV197" s="50">
        <f>+IF(AU197=CONTROLES!$C$63,CONTROLES!$D$63,IF(AU197=CONTROLES!$C$64,CONTROLES!$D$64,CONTROLES!$D$65))</f>
        <v>0</v>
      </c>
      <c r="AW197" s="50">
        <f t="shared" si="113"/>
        <v>10</v>
      </c>
      <c r="AX197" s="50" t="str">
        <f t="shared" si="115"/>
        <v>Débil</v>
      </c>
      <c r="AY197" s="254"/>
      <c r="AZ197" s="254"/>
      <c r="BA197" s="254"/>
      <c r="BB197" s="254"/>
      <c r="BC197" s="255"/>
      <c r="BD197" s="257"/>
      <c r="BE197" s="246"/>
      <c r="BF197" s="132"/>
      <c r="BG197" s="132"/>
      <c r="BH197" s="206"/>
      <c r="BI197" s="199"/>
      <c r="BJ197" s="199"/>
      <c r="BK197" s="132"/>
      <c r="BL197" s="132"/>
      <c r="BM197" s="190" t="s">
        <v>234</v>
      </c>
      <c r="BN197" s="244"/>
      <c r="BO197" s="131"/>
      <c r="BP197" s="137"/>
      <c r="BQ197" s="137"/>
      <c r="BR197" s="137"/>
      <c r="BS197" s="140"/>
      <c r="BT197" s="140"/>
      <c r="BU197" s="140"/>
      <c r="BV197" s="140"/>
      <c r="BW197" s="140"/>
      <c r="BX197" s="131"/>
      <c r="BY197" s="137"/>
      <c r="BZ197" s="137"/>
      <c r="CA197" s="137"/>
      <c r="CB197" s="140"/>
      <c r="CC197" s="140"/>
      <c r="CD197" s="140"/>
      <c r="CE197" s="140"/>
      <c r="CF197" s="140"/>
      <c r="CG197" s="131"/>
      <c r="CH197" s="137"/>
      <c r="CI197" s="137"/>
      <c r="CJ197" s="137"/>
      <c r="CK197" s="140"/>
      <c r="CL197" s="140"/>
      <c r="CM197" s="140"/>
      <c r="CN197" s="140"/>
      <c r="CO197" s="140"/>
      <c r="CP197" s="131"/>
      <c r="CQ197" s="137"/>
      <c r="CR197" s="137"/>
      <c r="CS197" s="137"/>
      <c r="CT197" s="140"/>
      <c r="CU197" s="140"/>
      <c r="CV197" s="140"/>
      <c r="CW197" s="140"/>
      <c r="CX197" s="140"/>
      <c r="CY197" s="131"/>
      <c r="CZ197" s="137"/>
      <c r="DA197" s="137"/>
      <c r="DB197" s="137"/>
      <c r="DC197" s="140"/>
      <c r="DD197" s="140"/>
      <c r="DE197" s="140"/>
      <c r="DF197" s="140"/>
      <c r="DG197" s="140"/>
      <c r="DH197" s="131"/>
      <c r="DI197" s="137"/>
      <c r="DJ197" s="137"/>
      <c r="DK197" s="137"/>
      <c r="DL197" s="140"/>
      <c r="DM197" s="140"/>
      <c r="DN197" s="140"/>
      <c r="DO197" s="140"/>
      <c r="DP197" s="140"/>
      <c r="DQ197" s="131"/>
      <c r="DR197" s="137"/>
      <c r="DS197" s="137"/>
      <c r="DT197" s="137"/>
      <c r="DU197" s="140"/>
      <c r="DV197" s="140"/>
      <c r="DW197" s="140"/>
      <c r="DX197" s="140"/>
      <c r="DY197" s="140"/>
      <c r="DZ197" s="131"/>
      <c r="EA197" s="137"/>
      <c r="EB197" s="137"/>
      <c r="EC197" s="137"/>
      <c r="ED197" s="140"/>
      <c r="EE197" s="140"/>
      <c r="EF197" s="140"/>
      <c r="EG197" s="140"/>
      <c r="EH197" s="140"/>
      <c r="EI197" s="131"/>
      <c r="EJ197" s="137"/>
      <c r="EK197" s="137"/>
      <c r="EL197" s="137"/>
      <c r="EM197" s="140"/>
      <c r="EN197" s="140"/>
      <c r="EO197" s="140"/>
      <c r="EP197" s="140"/>
      <c r="EQ197" s="140"/>
      <c r="ER197" s="131"/>
      <c r="ES197" s="137"/>
      <c r="ET197" s="137"/>
      <c r="EU197" s="137"/>
      <c r="EV197" s="140"/>
      <c r="EW197" s="140"/>
      <c r="EX197" s="140"/>
      <c r="EY197" s="140"/>
      <c r="EZ197" s="140"/>
      <c r="FA197" s="131"/>
      <c r="FB197" s="137"/>
      <c r="FC197" s="137"/>
      <c r="FD197" s="137"/>
      <c r="FE197" s="140"/>
      <c r="FF197" s="140"/>
      <c r="FG197" s="140"/>
      <c r="FH197" s="140"/>
      <c r="FI197" s="140"/>
      <c r="FJ197" s="131"/>
      <c r="FK197" s="137"/>
      <c r="FL197" s="137"/>
      <c r="FM197" s="137"/>
      <c r="FN197" s="140"/>
      <c r="FO197" s="140"/>
      <c r="FP197" s="140"/>
      <c r="FQ197" s="140"/>
      <c r="FR197" s="140"/>
      <c r="FS197" s="140"/>
      <c r="FT197" s="131"/>
      <c r="FU197" s="134"/>
      <c r="FV197" s="134"/>
      <c r="FW197" s="134"/>
      <c r="FX197" s="135"/>
      <c r="FY197" s="134"/>
      <c r="FZ197" s="140"/>
      <c r="GA197" s="140"/>
      <c r="GB197" s="134"/>
      <c r="GC197" s="134"/>
      <c r="GD197" s="134"/>
      <c r="GE197" s="134"/>
      <c r="GF197" s="134"/>
      <c r="GG197" s="131"/>
      <c r="GH197" s="134"/>
      <c r="GI197" s="134"/>
      <c r="GJ197" s="134"/>
      <c r="GK197" s="135"/>
      <c r="GL197" s="134"/>
      <c r="GM197" s="140"/>
      <c r="GN197" s="140"/>
      <c r="GO197" s="134"/>
      <c r="GP197" s="134"/>
      <c r="GQ197" s="134"/>
      <c r="GR197" s="134"/>
      <c r="GS197" s="134"/>
      <c r="GT197" s="131"/>
      <c r="GU197" s="134"/>
      <c r="GV197" s="134"/>
      <c r="GW197" s="134"/>
      <c r="GX197" s="135"/>
      <c r="GY197" s="134"/>
      <c r="GZ197" s="140"/>
      <c r="HA197" s="140"/>
      <c r="HB197" s="134"/>
      <c r="HC197" s="134"/>
      <c r="HD197" s="134"/>
      <c r="HE197" s="134"/>
    </row>
    <row r="198" spans="1:213" ht="57" x14ac:dyDescent="0.2">
      <c r="A198" s="274"/>
      <c r="B198" s="277"/>
      <c r="C198" s="280"/>
      <c r="D198" s="280"/>
      <c r="E198" s="277"/>
      <c r="F198" s="345"/>
      <c r="G198" s="346"/>
      <c r="H198" s="348"/>
      <c r="I198" s="277"/>
      <c r="J198" s="282"/>
      <c r="K198" s="259"/>
      <c r="L198" s="262"/>
      <c r="M198" s="265"/>
      <c r="N198" s="259"/>
      <c r="O198" s="268"/>
      <c r="P198" s="268"/>
      <c r="Q198" s="271"/>
      <c r="R198" s="173"/>
      <c r="S198" s="174"/>
      <c r="T198" s="203">
        <f>VLOOKUP(U198,FORMULAS!$A$15:$B$18,2,0)</f>
        <v>0</v>
      </c>
      <c r="U198" s="54" t="s">
        <v>157</v>
      </c>
      <c r="V198" s="55">
        <f>+IF(U198='Tabla Valoración controles'!$D$4,'Tabla Valoración controles'!$F$4,IF('208-PLA-Ft-78 Mapa Gestión'!U198='Tabla Valoración controles'!$D$5,'Tabla Valoración controles'!$F$5,IF(U198=FORMULAS!$A$10,0,'Tabla Valoración controles'!$F$6)))</f>
        <v>0</v>
      </c>
      <c r="W198" s="54"/>
      <c r="X198" s="56">
        <f>+IF(W198='Tabla Valoración controles'!$D$7,'Tabla Valoración controles'!$F$7,IF(U198=FORMULAS!$A$10,0,'Tabla Valoración controles'!$F$8))</f>
        <v>0</v>
      </c>
      <c r="Y198" s="54"/>
      <c r="Z198" s="55">
        <f>+IF(Y198='Tabla Valoración controles'!$D$9,'Tabla Valoración controles'!$F$9,IF(U198=FORMULAS!$A$10,0,'Tabla Valoración controles'!$F$10))</f>
        <v>0</v>
      </c>
      <c r="AA198" s="54"/>
      <c r="AB198" s="55">
        <f>+IF(AA198='Tabla Valoración controles'!$D$9,'Tabla Valoración controles'!$F$9,IF(W198=FORMULAS!$A$10,0,'Tabla Valoración controles'!$F$10))</f>
        <v>0</v>
      </c>
      <c r="AC198" s="54"/>
      <c r="AD198" s="55">
        <f>+IF(AC198='Tabla Valoración controles'!$D$13,'Tabla Valoración controles'!$F$13,'Tabla Valoración controles'!$F$14)</f>
        <v>0</v>
      </c>
      <c r="AE198" s="99">
        <f t="shared" si="111"/>
        <v>0</v>
      </c>
      <c r="AF198" s="99">
        <f t="shared" ref="AF198:AF201" si="166">+AF197*AE198</f>
        <v>0</v>
      </c>
      <c r="AG198" s="99">
        <f t="shared" si="131"/>
        <v>0.36</v>
      </c>
      <c r="AH198" s="54"/>
      <c r="AI198" s="50">
        <f>+IF(AH198=CONTROLES!$C$50,CONTROLES!$D$50,CONTROLES!$D$51)</f>
        <v>0</v>
      </c>
      <c r="AJ198" s="182"/>
      <c r="AK198" s="182">
        <f>+IF(AJ198=CONTROLES!$C$52,CONTROLES!$D$52,CONTROLES!$D$53)</f>
        <v>0</v>
      </c>
      <c r="AL198" s="182"/>
      <c r="AM198" s="182">
        <f>+IF(AL198=CONTROLES!$C$54,CONTROLES!$D$54,CONTROLES!$D$55)</f>
        <v>0</v>
      </c>
      <c r="AN198" s="183" t="str">
        <f t="shared" si="114"/>
        <v>Tipo Control</v>
      </c>
      <c r="AO198" s="183" t="str">
        <f>+IF(AN198=CONTROLES!$F$54,CONTROLES!$G$54,CONTROLES!$G$55)</f>
        <v>Detectar</v>
      </c>
      <c r="AP198" s="182">
        <f>+IF(AO198=CONTROLES!$C$56,CONTROLES!$D$56,IF(AO198=CONTROLES!$C$57,CONTROLES!$D$57,CONTROLES!$D$58))</f>
        <v>10</v>
      </c>
      <c r="AQ198" s="182"/>
      <c r="AR198" s="182">
        <f>+IF(AQ198=CONTROLES!$C$59,CONTROLES!$D$59,CONTROLES!$D$60)</f>
        <v>0</v>
      </c>
      <c r="AS198" s="182"/>
      <c r="AT198" s="182">
        <f>+IF(AS198=CONTROLES!$C$61,CONTROLES!$D$61,CONTROLES!$D$62)</f>
        <v>0</v>
      </c>
      <c r="AU198" s="182"/>
      <c r="AV198" s="50">
        <f>+IF(AU198=CONTROLES!$C$63,CONTROLES!$D$63,IF(AU198=CONTROLES!$C$64,CONTROLES!$D$64,CONTROLES!$D$65))</f>
        <v>0</v>
      </c>
      <c r="AW198" s="50">
        <f t="shared" si="113"/>
        <v>10</v>
      </c>
      <c r="AX198" s="50" t="str">
        <f t="shared" si="115"/>
        <v>Débil</v>
      </c>
      <c r="AY198" s="254"/>
      <c r="AZ198" s="254"/>
      <c r="BA198" s="254"/>
      <c r="BB198" s="254"/>
      <c r="BC198" s="255"/>
      <c r="BD198" s="257"/>
      <c r="BE198" s="246"/>
      <c r="BF198" s="132"/>
      <c r="BG198" s="132"/>
      <c r="BH198" s="206"/>
      <c r="BI198" s="199"/>
      <c r="BJ198" s="199"/>
      <c r="BK198" s="132"/>
      <c r="BL198" s="132"/>
      <c r="BM198" s="190" t="s">
        <v>234</v>
      </c>
      <c r="BN198" s="244"/>
      <c r="BO198" s="131"/>
      <c r="BP198" s="137"/>
      <c r="BQ198" s="137"/>
      <c r="BR198" s="137"/>
      <c r="BS198" s="140"/>
      <c r="BT198" s="140"/>
      <c r="BU198" s="140"/>
      <c r="BV198" s="140"/>
      <c r="BW198" s="140"/>
      <c r="BX198" s="131"/>
      <c r="BY198" s="137"/>
      <c r="BZ198" s="137"/>
      <c r="CA198" s="137"/>
      <c r="CB198" s="140"/>
      <c r="CC198" s="140"/>
      <c r="CD198" s="140"/>
      <c r="CE198" s="140"/>
      <c r="CF198" s="140"/>
      <c r="CG198" s="131"/>
      <c r="CH198" s="137"/>
      <c r="CI198" s="137"/>
      <c r="CJ198" s="137"/>
      <c r="CK198" s="140"/>
      <c r="CL198" s="140"/>
      <c r="CM198" s="140"/>
      <c r="CN198" s="140"/>
      <c r="CO198" s="140"/>
      <c r="CP198" s="131"/>
      <c r="CQ198" s="137"/>
      <c r="CR198" s="137"/>
      <c r="CS198" s="137"/>
      <c r="CT198" s="140"/>
      <c r="CU198" s="140"/>
      <c r="CV198" s="140"/>
      <c r="CW198" s="140"/>
      <c r="CX198" s="140"/>
      <c r="CY198" s="131"/>
      <c r="CZ198" s="137"/>
      <c r="DA198" s="137"/>
      <c r="DB198" s="137"/>
      <c r="DC198" s="140"/>
      <c r="DD198" s="140"/>
      <c r="DE198" s="140"/>
      <c r="DF198" s="140"/>
      <c r="DG198" s="140"/>
      <c r="DH198" s="131"/>
      <c r="DI198" s="137"/>
      <c r="DJ198" s="137"/>
      <c r="DK198" s="137"/>
      <c r="DL198" s="140"/>
      <c r="DM198" s="140"/>
      <c r="DN198" s="140"/>
      <c r="DO198" s="140"/>
      <c r="DP198" s="140"/>
      <c r="DQ198" s="131"/>
      <c r="DR198" s="137"/>
      <c r="DS198" s="137"/>
      <c r="DT198" s="137"/>
      <c r="DU198" s="140"/>
      <c r="DV198" s="140"/>
      <c r="DW198" s="140"/>
      <c r="DX198" s="140"/>
      <c r="DY198" s="140"/>
      <c r="DZ198" s="131"/>
      <c r="EA198" s="137"/>
      <c r="EB198" s="137"/>
      <c r="EC198" s="137"/>
      <c r="ED198" s="140"/>
      <c r="EE198" s="140"/>
      <c r="EF198" s="140"/>
      <c r="EG198" s="140"/>
      <c r="EH198" s="140"/>
      <c r="EI198" s="131"/>
      <c r="EJ198" s="137"/>
      <c r="EK198" s="137"/>
      <c r="EL198" s="137"/>
      <c r="EM198" s="140"/>
      <c r="EN198" s="140"/>
      <c r="EO198" s="140"/>
      <c r="EP198" s="140"/>
      <c r="EQ198" s="140"/>
      <c r="ER198" s="131"/>
      <c r="ES198" s="137"/>
      <c r="ET198" s="137"/>
      <c r="EU198" s="137"/>
      <c r="EV198" s="140"/>
      <c r="EW198" s="140"/>
      <c r="EX198" s="140"/>
      <c r="EY198" s="140"/>
      <c r="EZ198" s="140"/>
      <c r="FA198" s="131"/>
      <c r="FB198" s="137"/>
      <c r="FC198" s="137"/>
      <c r="FD198" s="137"/>
      <c r="FE198" s="140"/>
      <c r="FF198" s="140"/>
      <c r="FG198" s="140"/>
      <c r="FH198" s="140"/>
      <c r="FI198" s="140"/>
      <c r="FJ198" s="131"/>
      <c r="FK198" s="137"/>
      <c r="FL198" s="137"/>
      <c r="FM198" s="137"/>
      <c r="FN198" s="140"/>
      <c r="FO198" s="140"/>
      <c r="FP198" s="140"/>
      <c r="FQ198" s="140"/>
      <c r="FR198" s="140"/>
      <c r="FS198" s="140"/>
      <c r="FT198" s="131"/>
      <c r="FU198" s="134"/>
      <c r="FV198" s="134"/>
      <c r="FW198" s="134"/>
      <c r="FX198" s="135"/>
      <c r="FY198" s="134"/>
      <c r="FZ198" s="140"/>
      <c r="GA198" s="140"/>
      <c r="GB198" s="134"/>
      <c r="GC198" s="134"/>
      <c r="GD198" s="134"/>
      <c r="GE198" s="134"/>
      <c r="GF198" s="134"/>
      <c r="GG198" s="131"/>
      <c r="GH198" s="134"/>
      <c r="GI198" s="134"/>
      <c r="GJ198" s="134"/>
      <c r="GK198" s="135"/>
      <c r="GL198" s="134"/>
      <c r="GM198" s="140"/>
      <c r="GN198" s="140"/>
      <c r="GO198" s="134"/>
      <c r="GP198" s="134"/>
      <c r="GQ198" s="134"/>
      <c r="GR198" s="134"/>
      <c r="GS198" s="134"/>
      <c r="GT198" s="131"/>
      <c r="GU198" s="134"/>
      <c r="GV198" s="134"/>
      <c r="GW198" s="134"/>
      <c r="GX198" s="135"/>
      <c r="GY198" s="134"/>
      <c r="GZ198" s="140"/>
      <c r="HA198" s="140"/>
      <c r="HB198" s="134"/>
      <c r="HC198" s="134"/>
      <c r="HD198" s="134"/>
      <c r="HE198" s="134"/>
    </row>
    <row r="199" spans="1:213" ht="57" x14ac:dyDescent="0.2">
      <c r="A199" s="274"/>
      <c r="B199" s="277"/>
      <c r="C199" s="280"/>
      <c r="D199" s="280"/>
      <c r="E199" s="277"/>
      <c r="F199" s="345"/>
      <c r="G199" s="346"/>
      <c r="H199" s="348"/>
      <c r="I199" s="277"/>
      <c r="J199" s="282"/>
      <c r="K199" s="259"/>
      <c r="L199" s="262"/>
      <c r="M199" s="265"/>
      <c r="N199" s="259"/>
      <c r="O199" s="268"/>
      <c r="P199" s="268"/>
      <c r="Q199" s="271"/>
      <c r="R199" s="173"/>
      <c r="S199" s="174"/>
      <c r="T199" s="203">
        <f>VLOOKUP(U199,FORMULAS!$A$15:$B$18,2,0)</f>
        <v>0</v>
      </c>
      <c r="U199" s="54" t="s">
        <v>157</v>
      </c>
      <c r="V199" s="55">
        <f>+IF(U199='Tabla Valoración controles'!$D$4,'Tabla Valoración controles'!$F$4,IF('208-PLA-Ft-78 Mapa Gestión'!U199='Tabla Valoración controles'!$D$5,'Tabla Valoración controles'!$F$5,IF(U199=FORMULAS!$A$10,0,'Tabla Valoración controles'!$F$6)))</f>
        <v>0</v>
      </c>
      <c r="W199" s="54"/>
      <c r="X199" s="56">
        <f>+IF(W199='Tabla Valoración controles'!$D$7,'Tabla Valoración controles'!$F$7,IF(U199=FORMULAS!$A$10,0,'Tabla Valoración controles'!$F$8))</f>
        <v>0</v>
      </c>
      <c r="Y199" s="54"/>
      <c r="Z199" s="55">
        <f>+IF(Y199='Tabla Valoración controles'!$D$9,'Tabla Valoración controles'!$F$9,IF(U199=FORMULAS!$A$10,0,'Tabla Valoración controles'!$F$10))</f>
        <v>0</v>
      </c>
      <c r="AA199" s="54"/>
      <c r="AB199" s="55">
        <f>+IF(AA199='Tabla Valoración controles'!$D$9,'Tabla Valoración controles'!$F$9,IF(W199=FORMULAS!$A$10,0,'Tabla Valoración controles'!$F$10))</f>
        <v>0</v>
      </c>
      <c r="AC199" s="54"/>
      <c r="AD199" s="55">
        <f>+IF(AC199='Tabla Valoración controles'!$D$13,'Tabla Valoración controles'!$F$13,'Tabla Valoración controles'!$F$14)</f>
        <v>0</v>
      </c>
      <c r="AE199" s="99">
        <f t="shared" si="111"/>
        <v>0</v>
      </c>
      <c r="AF199" s="99">
        <f t="shared" si="166"/>
        <v>0</v>
      </c>
      <c r="AG199" s="99">
        <f t="shared" si="131"/>
        <v>0.36</v>
      </c>
      <c r="AH199" s="54"/>
      <c r="AI199" s="50">
        <f>+IF(AH199=CONTROLES!$C$50,CONTROLES!$D$50,CONTROLES!$D$51)</f>
        <v>0</v>
      </c>
      <c r="AJ199" s="182"/>
      <c r="AK199" s="182">
        <f>+IF(AJ199=CONTROLES!$C$52,CONTROLES!$D$52,CONTROLES!$D$53)</f>
        <v>0</v>
      </c>
      <c r="AL199" s="182"/>
      <c r="AM199" s="182">
        <f>+IF(AL199=CONTROLES!$C$54,CONTROLES!$D$54,CONTROLES!$D$55)</f>
        <v>0</v>
      </c>
      <c r="AN199" s="183" t="str">
        <f t="shared" si="114"/>
        <v>Tipo Control</v>
      </c>
      <c r="AO199" s="183" t="str">
        <f>+IF(AN199=CONTROLES!$F$54,CONTROLES!$G$54,CONTROLES!$G$55)</f>
        <v>Detectar</v>
      </c>
      <c r="AP199" s="182">
        <f>+IF(AO199=CONTROLES!$C$56,CONTROLES!$D$56,IF(AO199=CONTROLES!$C$57,CONTROLES!$D$57,CONTROLES!$D$58))</f>
        <v>10</v>
      </c>
      <c r="AQ199" s="182"/>
      <c r="AR199" s="182">
        <f>+IF(AQ199=CONTROLES!$C$59,CONTROLES!$D$59,CONTROLES!$D$60)</f>
        <v>0</v>
      </c>
      <c r="AS199" s="182"/>
      <c r="AT199" s="182">
        <f>+IF(AS199=CONTROLES!$C$61,CONTROLES!$D$61,CONTROLES!$D$62)</f>
        <v>0</v>
      </c>
      <c r="AU199" s="182"/>
      <c r="AV199" s="50">
        <f>+IF(AU199=CONTROLES!$C$63,CONTROLES!$D$63,IF(AU199=CONTROLES!$C$64,CONTROLES!$D$64,CONTROLES!$D$65))</f>
        <v>0</v>
      </c>
      <c r="AW199" s="50">
        <f t="shared" si="113"/>
        <v>10</v>
      </c>
      <c r="AX199" s="50" t="str">
        <f t="shared" si="115"/>
        <v>Débil</v>
      </c>
      <c r="AY199" s="254"/>
      <c r="AZ199" s="254"/>
      <c r="BA199" s="254"/>
      <c r="BB199" s="254"/>
      <c r="BC199" s="255"/>
      <c r="BD199" s="257"/>
      <c r="BE199" s="246"/>
      <c r="BF199" s="132"/>
      <c r="BG199" s="132"/>
      <c r="BH199" s="206"/>
      <c r="BI199" s="199"/>
      <c r="BJ199" s="199"/>
      <c r="BK199" s="132"/>
      <c r="BL199" s="132"/>
      <c r="BM199" s="190" t="s">
        <v>234</v>
      </c>
      <c r="BN199" s="244"/>
      <c r="BO199" s="131"/>
      <c r="BP199" s="137"/>
      <c r="BQ199" s="137"/>
      <c r="BR199" s="137"/>
      <c r="BS199" s="140"/>
      <c r="BT199" s="140"/>
      <c r="BU199" s="140"/>
      <c r="BV199" s="140"/>
      <c r="BW199" s="140"/>
      <c r="BX199" s="131"/>
      <c r="BY199" s="137"/>
      <c r="BZ199" s="137"/>
      <c r="CA199" s="137"/>
      <c r="CB199" s="140"/>
      <c r="CC199" s="140"/>
      <c r="CD199" s="140"/>
      <c r="CE199" s="140"/>
      <c r="CF199" s="140"/>
      <c r="CG199" s="131"/>
      <c r="CH199" s="137"/>
      <c r="CI199" s="137"/>
      <c r="CJ199" s="137"/>
      <c r="CK199" s="140"/>
      <c r="CL199" s="140"/>
      <c r="CM199" s="140"/>
      <c r="CN199" s="140"/>
      <c r="CO199" s="140"/>
      <c r="CP199" s="131"/>
      <c r="CQ199" s="137"/>
      <c r="CR199" s="137"/>
      <c r="CS199" s="137"/>
      <c r="CT199" s="140"/>
      <c r="CU199" s="140"/>
      <c r="CV199" s="140"/>
      <c r="CW199" s="140"/>
      <c r="CX199" s="140"/>
      <c r="CY199" s="131"/>
      <c r="CZ199" s="137"/>
      <c r="DA199" s="137"/>
      <c r="DB199" s="137"/>
      <c r="DC199" s="140"/>
      <c r="DD199" s="140"/>
      <c r="DE199" s="140"/>
      <c r="DF199" s="140"/>
      <c r="DG199" s="140"/>
      <c r="DH199" s="131"/>
      <c r="DI199" s="137"/>
      <c r="DJ199" s="137"/>
      <c r="DK199" s="137"/>
      <c r="DL199" s="140"/>
      <c r="DM199" s="140"/>
      <c r="DN199" s="140"/>
      <c r="DO199" s="140"/>
      <c r="DP199" s="140"/>
      <c r="DQ199" s="131"/>
      <c r="DR199" s="137"/>
      <c r="DS199" s="137"/>
      <c r="DT199" s="137"/>
      <c r="DU199" s="140"/>
      <c r="DV199" s="140"/>
      <c r="DW199" s="140"/>
      <c r="DX199" s="140"/>
      <c r="DY199" s="140"/>
      <c r="DZ199" s="131"/>
      <c r="EA199" s="137"/>
      <c r="EB199" s="137"/>
      <c r="EC199" s="137"/>
      <c r="ED199" s="140"/>
      <c r="EE199" s="140"/>
      <c r="EF199" s="140"/>
      <c r="EG199" s="140"/>
      <c r="EH199" s="140"/>
      <c r="EI199" s="131"/>
      <c r="EJ199" s="137"/>
      <c r="EK199" s="137"/>
      <c r="EL199" s="137"/>
      <c r="EM199" s="140"/>
      <c r="EN199" s="140"/>
      <c r="EO199" s="140"/>
      <c r="EP199" s="140"/>
      <c r="EQ199" s="140"/>
      <c r="ER199" s="131"/>
      <c r="ES199" s="137"/>
      <c r="ET199" s="137"/>
      <c r="EU199" s="137"/>
      <c r="EV199" s="140"/>
      <c r="EW199" s="140"/>
      <c r="EX199" s="140"/>
      <c r="EY199" s="140"/>
      <c r="EZ199" s="140"/>
      <c r="FA199" s="131"/>
      <c r="FB199" s="137"/>
      <c r="FC199" s="137"/>
      <c r="FD199" s="137"/>
      <c r="FE199" s="140"/>
      <c r="FF199" s="140"/>
      <c r="FG199" s="140"/>
      <c r="FH199" s="140"/>
      <c r="FI199" s="140"/>
      <c r="FJ199" s="131"/>
      <c r="FK199" s="137"/>
      <c r="FL199" s="137"/>
      <c r="FM199" s="137"/>
      <c r="FN199" s="140"/>
      <c r="FO199" s="140"/>
      <c r="FP199" s="140"/>
      <c r="FQ199" s="140"/>
      <c r="FR199" s="140"/>
      <c r="FS199" s="140"/>
      <c r="FT199" s="131"/>
      <c r="FU199" s="134"/>
      <c r="FV199" s="134"/>
      <c r="FW199" s="134"/>
      <c r="FX199" s="135"/>
      <c r="FY199" s="134"/>
      <c r="FZ199" s="140"/>
      <c r="GA199" s="140"/>
      <c r="GB199" s="134"/>
      <c r="GC199" s="134"/>
      <c r="GD199" s="134"/>
      <c r="GE199" s="134"/>
      <c r="GF199" s="134"/>
      <c r="GG199" s="131"/>
      <c r="GH199" s="134"/>
      <c r="GI199" s="134"/>
      <c r="GJ199" s="134"/>
      <c r="GK199" s="135"/>
      <c r="GL199" s="134"/>
      <c r="GM199" s="140"/>
      <c r="GN199" s="140"/>
      <c r="GO199" s="134"/>
      <c r="GP199" s="134"/>
      <c r="GQ199" s="134"/>
      <c r="GR199" s="134"/>
      <c r="GS199" s="134"/>
      <c r="GT199" s="131"/>
      <c r="GU199" s="134"/>
      <c r="GV199" s="134"/>
      <c r="GW199" s="134"/>
      <c r="GX199" s="135"/>
      <c r="GY199" s="134"/>
      <c r="GZ199" s="140"/>
      <c r="HA199" s="140"/>
      <c r="HB199" s="134"/>
      <c r="HC199" s="134"/>
      <c r="HD199" s="134"/>
      <c r="HE199" s="134"/>
    </row>
    <row r="200" spans="1:213" ht="57" x14ac:dyDescent="0.2">
      <c r="A200" s="274"/>
      <c r="B200" s="277"/>
      <c r="C200" s="280"/>
      <c r="D200" s="280"/>
      <c r="E200" s="277"/>
      <c r="F200" s="345"/>
      <c r="G200" s="346"/>
      <c r="H200" s="348"/>
      <c r="I200" s="277"/>
      <c r="J200" s="282"/>
      <c r="K200" s="259"/>
      <c r="L200" s="262"/>
      <c r="M200" s="265"/>
      <c r="N200" s="259"/>
      <c r="O200" s="268"/>
      <c r="P200" s="268"/>
      <c r="Q200" s="271"/>
      <c r="R200" s="173"/>
      <c r="S200" s="174"/>
      <c r="T200" s="203">
        <f>VLOOKUP(U200,FORMULAS!$A$15:$B$18,2,0)</f>
        <v>0</v>
      </c>
      <c r="U200" s="54" t="s">
        <v>157</v>
      </c>
      <c r="V200" s="55">
        <f>+IF(U200='Tabla Valoración controles'!$D$4,'Tabla Valoración controles'!$F$4,IF('208-PLA-Ft-78 Mapa Gestión'!U200='Tabla Valoración controles'!$D$5,'Tabla Valoración controles'!$F$5,IF(U200=FORMULAS!$A$10,0,'Tabla Valoración controles'!$F$6)))</f>
        <v>0</v>
      </c>
      <c r="W200" s="54"/>
      <c r="X200" s="56">
        <f>+IF(W200='Tabla Valoración controles'!$D$7,'Tabla Valoración controles'!$F$7,IF(U200=FORMULAS!$A$10,0,'Tabla Valoración controles'!$F$8))</f>
        <v>0</v>
      </c>
      <c r="Y200" s="54"/>
      <c r="Z200" s="55">
        <f>+IF(Y200='Tabla Valoración controles'!$D$9,'Tabla Valoración controles'!$F$9,IF(U200=FORMULAS!$A$10,0,'Tabla Valoración controles'!$F$10))</f>
        <v>0</v>
      </c>
      <c r="AA200" s="54"/>
      <c r="AB200" s="55">
        <f>+IF(AA200='Tabla Valoración controles'!$D$9,'Tabla Valoración controles'!$F$9,IF(W200=FORMULAS!$A$10,0,'Tabla Valoración controles'!$F$10))</f>
        <v>0</v>
      </c>
      <c r="AC200" s="54"/>
      <c r="AD200" s="55">
        <f>+IF(AC200='Tabla Valoración controles'!$D$13,'Tabla Valoración controles'!$F$13,'Tabla Valoración controles'!$F$14)</f>
        <v>0</v>
      </c>
      <c r="AE200" s="99">
        <f t="shared" si="111"/>
        <v>0</v>
      </c>
      <c r="AF200" s="99">
        <f t="shared" si="166"/>
        <v>0</v>
      </c>
      <c r="AG200" s="99">
        <f t="shared" si="131"/>
        <v>0.36</v>
      </c>
      <c r="AH200" s="54"/>
      <c r="AI200" s="50">
        <f>+IF(AH200=CONTROLES!$C$50,CONTROLES!$D$50,CONTROLES!$D$51)</f>
        <v>0</v>
      </c>
      <c r="AJ200" s="182"/>
      <c r="AK200" s="182">
        <f>+IF(AJ200=CONTROLES!$C$52,CONTROLES!$D$52,CONTROLES!$D$53)</f>
        <v>0</v>
      </c>
      <c r="AL200" s="182"/>
      <c r="AM200" s="182">
        <f>+IF(AL200=CONTROLES!$C$54,CONTROLES!$D$54,CONTROLES!$D$55)</f>
        <v>0</v>
      </c>
      <c r="AN200" s="183" t="str">
        <f t="shared" si="114"/>
        <v>Tipo Control</v>
      </c>
      <c r="AO200" s="183" t="str">
        <f>+IF(AN200=CONTROLES!$F$54,CONTROLES!$G$54,CONTROLES!$G$55)</f>
        <v>Detectar</v>
      </c>
      <c r="AP200" s="182">
        <f>+IF(AO200=CONTROLES!$C$56,CONTROLES!$D$56,IF(AO200=CONTROLES!$C$57,CONTROLES!$D$57,CONTROLES!$D$58))</f>
        <v>10</v>
      </c>
      <c r="AQ200" s="182"/>
      <c r="AR200" s="182">
        <f>+IF(AQ200=CONTROLES!$C$59,CONTROLES!$D$59,CONTROLES!$D$60)</f>
        <v>0</v>
      </c>
      <c r="AS200" s="182"/>
      <c r="AT200" s="182">
        <f>+IF(AS200=CONTROLES!$C$61,CONTROLES!$D$61,CONTROLES!$D$62)</f>
        <v>0</v>
      </c>
      <c r="AU200" s="182"/>
      <c r="AV200" s="50">
        <f>+IF(AU200=CONTROLES!$C$63,CONTROLES!$D$63,IF(AU200=CONTROLES!$C$64,CONTROLES!$D$64,CONTROLES!$D$65))</f>
        <v>0</v>
      </c>
      <c r="AW200" s="50">
        <f t="shared" si="113"/>
        <v>10</v>
      </c>
      <c r="AX200" s="50" t="str">
        <f t="shared" si="115"/>
        <v>Débil</v>
      </c>
      <c r="AY200" s="254"/>
      <c r="AZ200" s="254"/>
      <c r="BA200" s="254"/>
      <c r="BB200" s="254"/>
      <c r="BC200" s="255"/>
      <c r="BD200" s="257"/>
      <c r="BE200" s="246"/>
      <c r="BF200" s="132"/>
      <c r="BG200" s="132"/>
      <c r="BH200" s="206"/>
      <c r="BI200" s="199"/>
      <c r="BJ200" s="199"/>
      <c r="BK200" s="132"/>
      <c r="BL200" s="132"/>
      <c r="BM200" s="190" t="s">
        <v>234</v>
      </c>
      <c r="BN200" s="244"/>
      <c r="BO200" s="131"/>
      <c r="BP200" s="137"/>
      <c r="BQ200" s="137"/>
      <c r="BR200" s="137"/>
      <c r="BS200" s="140"/>
      <c r="BT200" s="140"/>
      <c r="BU200" s="140"/>
      <c r="BV200" s="140"/>
      <c r="BW200" s="140"/>
      <c r="BX200" s="131"/>
      <c r="BY200" s="137"/>
      <c r="BZ200" s="137"/>
      <c r="CA200" s="137"/>
      <c r="CB200" s="140"/>
      <c r="CC200" s="140"/>
      <c r="CD200" s="140"/>
      <c r="CE200" s="140"/>
      <c r="CF200" s="140"/>
      <c r="CG200" s="131"/>
      <c r="CH200" s="137"/>
      <c r="CI200" s="137"/>
      <c r="CJ200" s="137"/>
      <c r="CK200" s="140"/>
      <c r="CL200" s="140"/>
      <c r="CM200" s="140"/>
      <c r="CN200" s="140"/>
      <c r="CO200" s="140"/>
      <c r="CP200" s="131"/>
      <c r="CQ200" s="137"/>
      <c r="CR200" s="137"/>
      <c r="CS200" s="137"/>
      <c r="CT200" s="140"/>
      <c r="CU200" s="140"/>
      <c r="CV200" s="140"/>
      <c r="CW200" s="140"/>
      <c r="CX200" s="140"/>
      <c r="CY200" s="131"/>
      <c r="CZ200" s="137"/>
      <c r="DA200" s="137"/>
      <c r="DB200" s="137"/>
      <c r="DC200" s="140"/>
      <c r="DD200" s="140"/>
      <c r="DE200" s="140"/>
      <c r="DF200" s="140"/>
      <c r="DG200" s="140"/>
      <c r="DH200" s="131"/>
      <c r="DI200" s="137"/>
      <c r="DJ200" s="137"/>
      <c r="DK200" s="137"/>
      <c r="DL200" s="140"/>
      <c r="DM200" s="140"/>
      <c r="DN200" s="140"/>
      <c r="DO200" s="140"/>
      <c r="DP200" s="140"/>
      <c r="DQ200" s="131"/>
      <c r="DR200" s="137"/>
      <c r="DS200" s="137"/>
      <c r="DT200" s="137"/>
      <c r="DU200" s="140"/>
      <c r="DV200" s="140"/>
      <c r="DW200" s="140"/>
      <c r="DX200" s="140"/>
      <c r="DY200" s="140"/>
      <c r="DZ200" s="131"/>
      <c r="EA200" s="137"/>
      <c r="EB200" s="137"/>
      <c r="EC200" s="137"/>
      <c r="ED200" s="140"/>
      <c r="EE200" s="140"/>
      <c r="EF200" s="140"/>
      <c r="EG200" s="140"/>
      <c r="EH200" s="140"/>
      <c r="EI200" s="131"/>
      <c r="EJ200" s="137"/>
      <c r="EK200" s="137"/>
      <c r="EL200" s="137"/>
      <c r="EM200" s="140"/>
      <c r="EN200" s="140"/>
      <c r="EO200" s="140"/>
      <c r="EP200" s="140"/>
      <c r="EQ200" s="140"/>
      <c r="ER200" s="131"/>
      <c r="ES200" s="137"/>
      <c r="ET200" s="137"/>
      <c r="EU200" s="137"/>
      <c r="EV200" s="140"/>
      <c r="EW200" s="140"/>
      <c r="EX200" s="140"/>
      <c r="EY200" s="140"/>
      <c r="EZ200" s="140"/>
      <c r="FA200" s="131"/>
      <c r="FB200" s="137"/>
      <c r="FC200" s="137"/>
      <c r="FD200" s="137"/>
      <c r="FE200" s="140"/>
      <c r="FF200" s="140"/>
      <c r="FG200" s="140"/>
      <c r="FH200" s="140"/>
      <c r="FI200" s="140"/>
      <c r="FJ200" s="131"/>
      <c r="FK200" s="137"/>
      <c r="FL200" s="137"/>
      <c r="FM200" s="137"/>
      <c r="FN200" s="140"/>
      <c r="FO200" s="140"/>
      <c r="FP200" s="140"/>
      <c r="FQ200" s="140"/>
      <c r="FR200" s="140"/>
      <c r="FS200" s="140"/>
      <c r="FT200" s="131"/>
      <c r="FU200" s="134"/>
      <c r="FV200" s="134"/>
      <c r="FW200" s="134"/>
      <c r="FX200" s="135"/>
      <c r="FY200" s="134"/>
      <c r="FZ200" s="140"/>
      <c r="GA200" s="140"/>
      <c r="GB200" s="134"/>
      <c r="GC200" s="134"/>
      <c r="GD200" s="134"/>
      <c r="GE200" s="134"/>
      <c r="GF200" s="134"/>
      <c r="GG200" s="131"/>
      <c r="GH200" s="134"/>
      <c r="GI200" s="134"/>
      <c r="GJ200" s="134"/>
      <c r="GK200" s="135"/>
      <c r="GL200" s="134"/>
      <c r="GM200" s="140"/>
      <c r="GN200" s="140"/>
      <c r="GO200" s="134"/>
      <c r="GP200" s="134"/>
      <c r="GQ200" s="134"/>
      <c r="GR200" s="134"/>
      <c r="GS200" s="134"/>
      <c r="GT200" s="131"/>
      <c r="GU200" s="134"/>
      <c r="GV200" s="134"/>
      <c r="GW200" s="134"/>
      <c r="GX200" s="135"/>
      <c r="GY200" s="134"/>
      <c r="GZ200" s="140"/>
      <c r="HA200" s="140"/>
      <c r="HB200" s="134"/>
      <c r="HC200" s="134"/>
      <c r="HD200" s="134"/>
      <c r="HE200" s="134"/>
    </row>
    <row r="201" spans="1:213" ht="57" x14ac:dyDescent="0.2">
      <c r="A201" s="275"/>
      <c r="B201" s="278"/>
      <c r="C201" s="281"/>
      <c r="D201" s="281"/>
      <c r="E201" s="278"/>
      <c r="F201" s="345"/>
      <c r="G201" s="346"/>
      <c r="H201" s="348"/>
      <c r="I201" s="278"/>
      <c r="J201" s="282"/>
      <c r="K201" s="260"/>
      <c r="L201" s="263"/>
      <c r="M201" s="266"/>
      <c r="N201" s="260"/>
      <c r="O201" s="269"/>
      <c r="P201" s="269"/>
      <c r="Q201" s="272"/>
      <c r="R201" s="173"/>
      <c r="S201" s="174"/>
      <c r="T201" s="203">
        <f>VLOOKUP(U201,FORMULAS!$A$15:$B$18,2,0)</f>
        <v>0</v>
      </c>
      <c r="U201" s="54" t="s">
        <v>157</v>
      </c>
      <c r="V201" s="55">
        <f>+IF(U201='Tabla Valoración controles'!$D$4,'Tabla Valoración controles'!$F$4,IF('208-PLA-Ft-78 Mapa Gestión'!U201='Tabla Valoración controles'!$D$5,'Tabla Valoración controles'!$F$5,IF(U201=FORMULAS!$A$10,0,'Tabla Valoración controles'!$F$6)))</f>
        <v>0</v>
      </c>
      <c r="W201" s="54"/>
      <c r="X201" s="56">
        <f>+IF(W201='Tabla Valoración controles'!$D$7,'Tabla Valoración controles'!$F$7,IF(U201=FORMULAS!$A$10,0,'Tabla Valoración controles'!$F$8))</f>
        <v>0</v>
      </c>
      <c r="Y201" s="54"/>
      <c r="Z201" s="55">
        <f>+IF(Y201='Tabla Valoración controles'!$D$9,'Tabla Valoración controles'!$F$9,IF(U201=FORMULAS!$A$10,0,'Tabla Valoración controles'!$F$10))</f>
        <v>0</v>
      </c>
      <c r="AA201" s="54"/>
      <c r="AB201" s="55">
        <f>+IF(AA201='Tabla Valoración controles'!$D$9,'Tabla Valoración controles'!$F$9,IF(W201=FORMULAS!$A$10,0,'Tabla Valoración controles'!$F$10))</f>
        <v>0</v>
      </c>
      <c r="AC201" s="54"/>
      <c r="AD201" s="55">
        <f>+IF(AC201='Tabla Valoración controles'!$D$13,'Tabla Valoración controles'!$F$13,'Tabla Valoración controles'!$F$14)</f>
        <v>0</v>
      </c>
      <c r="AE201" s="99">
        <f t="shared" si="111"/>
        <v>0</v>
      </c>
      <c r="AF201" s="99">
        <f t="shared" si="166"/>
        <v>0</v>
      </c>
      <c r="AG201" s="99">
        <f t="shared" si="131"/>
        <v>0.36</v>
      </c>
      <c r="AH201" s="54"/>
      <c r="AI201" s="50">
        <f>+IF(AH201=CONTROLES!$C$50,CONTROLES!$D$50,CONTROLES!$D$51)</f>
        <v>0</v>
      </c>
      <c r="AJ201" s="182"/>
      <c r="AK201" s="182">
        <f>+IF(AJ201=CONTROLES!$C$52,CONTROLES!$D$52,CONTROLES!$D$53)</f>
        <v>0</v>
      </c>
      <c r="AL201" s="182"/>
      <c r="AM201" s="182">
        <f>+IF(AL201=CONTROLES!$C$54,CONTROLES!$D$54,CONTROLES!$D$55)</f>
        <v>0</v>
      </c>
      <c r="AN201" s="183" t="str">
        <f t="shared" si="114"/>
        <v>Tipo Control</v>
      </c>
      <c r="AO201" s="183" t="str">
        <f>+IF(AN201=CONTROLES!$F$54,CONTROLES!$G$54,CONTROLES!$G$55)</f>
        <v>Detectar</v>
      </c>
      <c r="AP201" s="182">
        <f>+IF(AO201=CONTROLES!$C$56,CONTROLES!$D$56,IF(AO201=CONTROLES!$C$57,CONTROLES!$D$57,CONTROLES!$D$58))</f>
        <v>10</v>
      </c>
      <c r="AQ201" s="182"/>
      <c r="AR201" s="182">
        <f>+IF(AQ201=CONTROLES!$C$59,CONTROLES!$D$59,CONTROLES!$D$60)</f>
        <v>0</v>
      </c>
      <c r="AS201" s="182"/>
      <c r="AT201" s="182">
        <f>+IF(AS201=CONTROLES!$C$61,CONTROLES!$D$61,CONTROLES!$D$62)</f>
        <v>0</v>
      </c>
      <c r="AU201" s="182"/>
      <c r="AV201" s="50">
        <f>+IF(AU201=CONTROLES!$C$63,CONTROLES!$D$63,IF(AU201=CONTROLES!$C$64,CONTROLES!$D$64,CONTROLES!$D$65))</f>
        <v>0</v>
      </c>
      <c r="AW201" s="50">
        <f t="shared" si="113"/>
        <v>10</v>
      </c>
      <c r="AX201" s="50" t="str">
        <f t="shared" si="115"/>
        <v>Débil</v>
      </c>
      <c r="AY201" s="254"/>
      <c r="AZ201" s="254"/>
      <c r="BA201" s="254"/>
      <c r="BB201" s="254"/>
      <c r="BC201" s="255"/>
      <c r="BD201" s="292"/>
      <c r="BE201" s="247"/>
      <c r="BF201" s="132"/>
      <c r="BG201" s="132"/>
      <c r="BH201" s="206"/>
      <c r="BI201" s="199"/>
      <c r="BJ201" s="199"/>
      <c r="BK201" s="132"/>
      <c r="BL201" s="132"/>
      <c r="BM201" s="190" t="s">
        <v>234</v>
      </c>
      <c r="BN201" s="244"/>
      <c r="BO201" s="131"/>
      <c r="BP201" s="137"/>
      <c r="BQ201" s="137"/>
      <c r="BR201" s="137"/>
      <c r="BS201" s="140"/>
      <c r="BT201" s="140"/>
      <c r="BU201" s="140"/>
      <c r="BV201" s="140"/>
      <c r="BW201" s="140"/>
      <c r="BX201" s="131"/>
      <c r="BY201" s="137"/>
      <c r="BZ201" s="137"/>
      <c r="CA201" s="137"/>
      <c r="CB201" s="140"/>
      <c r="CC201" s="140"/>
      <c r="CD201" s="140"/>
      <c r="CE201" s="140"/>
      <c r="CF201" s="140"/>
      <c r="CG201" s="131"/>
      <c r="CH201" s="137"/>
      <c r="CI201" s="137"/>
      <c r="CJ201" s="137"/>
      <c r="CK201" s="140"/>
      <c r="CL201" s="140"/>
      <c r="CM201" s="140"/>
      <c r="CN201" s="140"/>
      <c r="CO201" s="140"/>
      <c r="CP201" s="131"/>
      <c r="CQ201" s="137"/>
      <c r="CR201" s="137"/>
      <c r="CS201" s="137"/>
      <c r="CT201" s="140"/>
      <c r="CU201" s="140"/>
      <c r="CV201" s="140"/>
      <c r="CW201" s="140"/>
      <c r="CX201" s="140"/>
      <c r="CY201" s="131"/>
      <c r="CZ201" s="137"/>
      <c r="DA201" s="137"/>
      <c r="DB201" s="137"/>
      <c r="DC201" s="140"/>
      <c r="DD201" s="140"/>
      <c r="DE201" s="140"/>
      <c r="DF201" s="140"/>
      <c r="DG201" s="140"/>
      <c r="DH201" s="131"/>
      <c r="DI201" s="137"/>
      <c r="DJ201" s="137"/>
      <c r="DK201" s="137"/>
      <c r="DL201" s="140"/>
      <c r="DM201" s="140"/>
      <c r="DN201" s="140"/>
      <c r="DO201" s="140"/>
      <c r="DP201" s="140"/>
      <c r="DQ201" s="131"/>
      <c r="DR201" s="137"/>
      <c r="DS201" s="137"/>
      <c r="DT201" s="137"/>
      <c r="DU201" s="140"/>
      <c r="DV201" s="140"/>
      <c r="DW201" s="140"/>
      <c r="DX201" s="140"/>
      <c r="DY201" s="140"/>
      <c r="DZ201" s="131"/>
      <c r="EA201" s="137"/>
      <c r="EB201" s="137"/>
      <c r="EC201" s="137"/>
      <c r="ED201" s="140"/>
      <c r="EE201" s="140"/>
      <c r="EF201" s="140"/>
      <c r="EG201" s="140"/>
      <c r="EH201" s="140"/>
      <c r="EI201" s="131"/>
      <c r="EJ201" s="137"/>
      <c r="EK201" s="137"/>
      <c r="EL201" s="137"/>
      <c r="EM201" s="140"/>
      <c r="EN201" s="140"/>
      <c r="EO201" s="140"/>
      <c r="EP201" s="140"/>
      <c r="EQ201" s="140"/>
      <c r="ER201" s="131"/>
      <c r="ES201" s="137"/>
      <c r="ET201" s="137"/>
      <c r="EU201" s="137"/>
      <c r="EV201" s="140"/>
      <c r="EW201" s="140"/>
      <c r="EX201" s="140"/>
      <c r="EY201" s="140"/>
      <c r="EZ201" s="140"/>
      <c r="FA201" s="131"/>
      <c r="FB201" s="137"/>
      <c r="FC201" s="137"/>
      <c r="FD201" s="137"/>
      <c r="FE201" s="140"/>
      <c r="FF201" s="140"/>
      <c r="FG201" s="140"/>
      <c r="FH201" s="140"/>
      <c r="FI201" s="140"/>
      <c r="FJ201" s="131"/>
      <c r="FK201" s="137"/>
      <c r="FL201" s="137"/>
      <c r="FM201" s="137"/>
      <c r="FN201" s="140"/>
      <c r="FO201" s="140"/>
      <c r="FP201" s="140"/>
      <c r="FQ201" s="140"/>
      <c r="FR201" s="140"/>
      <c r="FS201" s="140"/>
      <c r="FT201" s="131"/>
      <c r="FU201" s="134"/>
      <c r="FV201" s="134"/>
      <c r="FW201" s="134"/>
      <c r="FX201" s="135"/>
      <c r="FY201" s="134"/>
      <c r="FZ201" s="140"/>
      <c r="GA201" s="140"/>
      <c r="GB201" s="134"/>
      <c r="GC201" s="134"/>
      <c r="GD201" s="134"/>
      <c r="GE201" s="134"/>
      <c r="GF201" s="134"/>
      <c r="GG201" s="131"/>
      <c r="GH201" s="134"/>
      <c r="GI201" s="134"/>
      <c r="GJ201" s="134"/>
      <c r="GK201" s="135"/>
      <c r="GL201" s="134"/>
      <c r="GM201" s="140"/>
      <c r="GN201" s="140"/>
      <c r="GO201" s="134"/>
      <c r="GP201" s="134"/>
      <c r="GQ201" s="134"/>
      <c r="GR201" s="134"/>
      <c r="GS201" s="134"/>
      <c r="GT201" s="131"/>
      <c r="GU201" s="134"/>
      <c r="GV201" s="134"/>
      <c r="GW201" s="134"/>
      <c r="GX201" s="135"/>
      <c r="GY201" s="134"/>
      <c r="GZ201" s="140"/>
      <c r="HA201" s="140"/>
      <c r="HB201" s="134"/>
      <c r="HC201" s="134"/>
      <c r="HD201" s="134"/>
      <c r="HE201" s="134"/>
    </row>
    <row r="202" spans="1:213" ht="120.75" customHeight="1" x14ac:dyDescent="0.2">
      <c r="A202" s="273">
        <v>33</v>
      </c>
      <c r="B202" s="276" t="s">
        <v>171</v>
      </c>
      <c r="C202" s="279" t="str">
        <f>VLOOKUP(B202,FORMULAS!$A$30:$B$52,2,0)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2" s="279" t="str">
        <f>VLOOKUP(B202,FORMULAS!$A$30:$C$46,3,0)</f>
        <v>Director de Mejoramiento de Vivienda</v>
      </c>
      <c r="E202" s="276" t="s">
        <v>113</v>
      </c>
      <c r="F202" s="289" t="s">
        <v>452</v>
      </c>
      <c r="G202" s="289" t="s">
        <v>453</v>
      </c>
      <c r="H202" s="290" t="s">
        <v>751</v>
      </c>
      <c r="I202" s="276" t="s">
        <v>259</v>
      </c>
      <c r="J202" s="282">
        <v>497</v>
      </c>
      <c r="K202" s="258" t="str">
        <f>+IF(L202=FORMULAS!$N$2,FORMULAS!$O$2,IF('208-PLA-Ft-78 Mapa Gestión'!L202:L207=FORMULAS!$N$3,FORMULAS!$O$3,IF('208-PLA-Ft-78 Mapa Gestión'!L202:L207=FORMULAS!$N$4,FORMULAS!$O$4,IF('208-PLA-Ft-78 Mapa Gestión'!L202:L207=FORMULAS!$N$5,FORMULAS!$O$5,IF('208-PLA-Ft-78 Mapa Gestión'!L202:L207=FORMULAS!$N$6,FORMULAS!$O$6)))))</f>
        <v>Media</v>
      </c>
      <c r="L202" s="261">
        <f>+IF(J202&lt;=FORMULAS!$M$2,FORMULAS!$N$2,IF('208-PLA-Ft-78 Mapa Gestión'!J202&lt;=FORMULAS!$M$3,FORMULAS!$N$3,IF('208-PLA-Ft-78 Mapa Gestión'!J202&lt;=FORMULAS!$M$4,FORMULAS!$N$4,IF('208-PLA-Ft-78 Mapa Gestión'!J202&lt;=FORMULAS!$M$5,FORMULAS!$N$5,FORMULAS!$N$6))))</f>
        <v>0.6</v>
      </c>
      <c r="M202" s="264" t="s">
        <v>91</v>
      </c>
      <c r="N202" s="258" t="str">
        <f>+IF(M202=FORMULAS!$H$2,FORMULAS!$I$2,IF('208-PLA-Ft-78 Mapa Gestión'!M202:M207=FORMULAS!$H$3,FORMULAS!$I$3,IF('208-PLA-Ft-78 Mapa Gestión'!M202:M207=FORMULAS!$H$4,FORMULAS!$I$4,IF('208-PLA-Ft-78 Mapa Gestión'!M202:M207=FORMULAS!$H$5,FORMULAS!$I$5,IF('208-PLA-Ft-78 Mapa Gestión'!M202:M207=FORMULAS!$H$6,FORMULAS!$I$6,IF('208-PLA-Ft-78 Mapa Gestión'!M202:M207=FORMULAS!$H$7,FORMULAS!$I$7,IF('208-PLA-Ft-78 Mapa Gestión'!M202:M207=FORMULAS!$H$8,FORMULAS!$I$8,IF('208-PLA-Ft-78 Mapa Gestión'!M202:M207=FORMULAS!$H$9,FORMULAS!$I$9,IF('208-PLA-Ft-78 Mapa Gestión'!M202:M207=FORMULAS!$H$10,FORMULAS!$I$10,IF('208-PLA-Ft-78 Mapa Gestión'!M202:M207=FORMULAS!$H$11,FORMULAS!$I$11))))))))))</f>
        <v>Moderado</v>
      </c>
      <c r="O202" s="267">
        <f>VLOOKUP(N202,FORMULAS!$I$1:$J$6,2,0)</f>
        <v>0.6</v>
      </c>
      <c r="P202" s="267" t="str">
        <f t="shared" ref="P202" si="167">CONCATENATE(N202,K202)</f>
        <v>ModeradoMedia</v>
      </c>
      <c r="Q202" s="270" t="str">
        <f>VLOOKUP(P202,FORMULAS!$K$17:$L$42,2,0)</f>
        <v>Moderado</v>
      </c>
      <c r="R202" s="174">
        <v>1</v>
      </c>
      <c r="S202" s="174" t="s">
        <v>522</v>
      </c>
      <c r="T202" s="203" t="str">
        <f>VLOOKUP(U202,FORMULAS!$A$15:$B$18,2,0)</f>
        <v>Probabilidad</v>
      </c>
      <c r="U202" s="54" t="s">
        <v>13</v>
      </c>
      <c r="V202" s="55">
        <f>+IF(U202='Tabla Valoración controles'!$D$4,'Tabla Valoración controles'!$F$4,IF('208-PLA-Ft-78 Mapa Gestión'!U202='Tabla Valoración controles'!$D$5,'Tabla Valoración controles'!$F$5,IF(U202=FORMULAS!$A$10,0,'Tabla Valoración controles'!$F$6)))</f>
        <v>0.25</v>
      </c>
      <c r="W202" s="54" t="s">
        <v>8</v>
      </c>
      <c r="X202" s="56">
        <f>+IF(W202='Tabla Valoración controles'!$D$7,'Tabla Valoración controles'!$F$7,IF(U202=FORMULAS!$A$10,0,'Tabla Valoración controles'!$F$8))</f>
        <v>0.15</v>
      </c>
      <c r="Y202" s="54" t="s">
        <v>19</v>
      </c>
      <c r="Z202" s="55">
        <f>+IF(Y202='Tabla Valoración controles'!$D$9,'Tabla Valoración controles'!$F$9,IF(U202=FORMULAS!$A$10,0,'Tabla Valoración controles'!$F$10))</f>
        <v>0</v>
      </c>
      <c r="AA202" s="54" t="s">
        <v>21</v>
      </c>
      <c r="AB202" s="55">
        <f>+IF(AA202='Tabla Valoración controles'!$D$9,'Tabla Valoración controles'!$F$9,IF(W202=FORMULAS!$A$10,0,'Tabla Valoración controles'!$F$10))</f>
        <v>0</v>
      </c>
      <c r="AC202" s="54" t="s">
        <v>100</v>
      </c>
      <c r="AD202" s="55">
        <f>+IF(AC202='Tabla Valoración controles'!$D$13,'Tabla Valoración controles'!$F$13,'Tabla Valoración controles'!$F$14)</f>
        <v>0</v>
      </c>
      <c r="AE202" s="99">
        <f t="shared" ref="AE202:AE225" si="168">+V202+X202+Z202</f>
        <v>0.4</v>
      </c>
      <c r="AF202" s="99">
        <f>+IF(T202=FORMULAS!$A$8,'208-PLA-Ft-78 Mapa Gestión'!AE202*'208-PLA-Ft-78 Mapa Gestión'!L202:L207,'208-PLA-Ft-78 Mapa Gestión'!AE202*'208-PLA-Ft-78 Mapa Gestión'!O202:O207)</f>
        <v>0.24</v>
      </c>
      <c r="AG202" s="99">
        <f>+IF(T202=FORMULAS!$A$8,'208-PLA-Ft-78 Mapa Gestión'!L202:L207-'208-PLA-Ft-78 Mapa Gestión'!AF202,0)</f>
        <v>0.36</v>
      </c>
      <c r="AH202" s="54" t="s">
        <v>349</v>
      </c>
      <c r="AI202" s="50">
        <f>+IF(AH202=CONTROLES!$C$50,CONTROLES!$D$50,CONTROLES!$D$51)</f>
        <v>15</v>
      </c>
      <c r="AJ202" s="182" t="s">
        <v>355</v>
      </c>
      <c r="AK202" s="182">
        <f>+IF(AJ202=CONTROLES!$C$52,CONTROLES!$D$52,CONTROLES!$D$53)</f>
        <v>15</v>
      </c>
      <c r="AL202" s="182" t="s">
        <v>358</v>
      </c>
      <c r="AM202" s="182">
        <f>+IF(AL202=CONTROLES!$C$54,CONTROLES!$D$54,CONTROLES!$D$55)</f>
        <v>15</v>
      </c>
      <c r="AN202" s="183" t="str">
        <f t="shared" si="114"/>
        <v>Preventivo</v>
      </c>
      <c r="AO202" s="183" t="str">
        <f>+IF(AN202=CONTROLES!$F$54,CONTROLES!$G$54,CONTROLES!$G$55)</f>
        <v>Prevenir</v>
      </c>
      <c r="AP202" s="182">
        <f>+IF(AO202=CONTROLES!$C$56,CONTROLES!$D$56,IF(AO202=CONTROLES!$C$57,CONTROLES!$D$57,CONTROLES!$D$58))</f>
        <v>15</v>
      </c>
      <c r="AQ202" s="182" t="s">
        <v>365</v>
      </c>
      <c r="AR202" s="182">
        <f>+IF(AQ202=CONTROLES!$C$59,CONTROLES!$D$59,CONTROLES!$D$60)</f>
        <v>15</v>
      </c>
      <c r="AS202" s="182" t="s">
        <v>368</v>
      </c>
      <c r="AT202" s="182">
        <f>+IF(AS202=CONTROLES!$C$61,CONTROLES!$D$61,CONTROLES!$D$62)</f>
        <v>15</v>
      </c>
      <c r="AU202" s="182" t="s">
        <v>371</v>
      </c>
      <c r="AV202" s="50">
        <f>+IF(AU202=CONTROLES!$C$63,CONTROLES!$D$63,IF(AU202=CONTROLES!$C$64,CONTROLES!$D$64,CONTROLES!$D$65))</f>
        <v>10</v>
      </c>
      <c r="AW202" s="50">
        <f t="shared" ref="AW202:AW265" si="169">+AI202+AK202+AM202+AP202+AR202+AT202+AV202</f>
        <v>100</v>
      </c>
      <c r="AX202" s="50" t="str">
        <f t="shared" si="115"/>
        <v>Fuerte</v>
      </c>
      <c r="AY202" s="253">
        <f>+AG207</f>
        <v>0.36</v>
      </c>
      <c r="AZ202" s="253" t="str">
        <f>+IF(AY202&lt;=FORMULAS!$N$2,FORMULAS!$O$2,IF(AY202&lt;=FORMULAS!$N$3,FORMULAS!$O$3,IF(AY202&lt;=FORMULAS!$N$4,FORMULAS!$O$4,IF(AY202&lt;=FORMULAS!$N$5,FORMULAS!$O$5,FORMULAS!O198))))</f>
        <v>Baja</v>
      </c>
      <c r="BA202" s="253" t="str">
        <f>+IF(T202=FORMULAS!$A$9,AG207,'208-PLA-Ft-78 Mapa Gestión'!N202:N207)</f>
        <v>Moderado</v>
      </c>
      <c r="BB202" s="253">
        <f>+IF(T202=FORMULAS!B201,'208-PLA-Ft-78 Mapa Gestión'!AG207,'208-PLA-Ft-78 Mapa Gestión'!O202:O207)</f>
        <v>0.6</v>
      </c>
      <c r="BC202" s="255" t="str">
        <f t="shared" ref="BC202" si="170">CONCATENATE(BA202,AZ202)</f>
        <v>ModeradoBaja</v>
      </c>
      <c r="BD202" s="256" t="str">
        <f>VLOOKUP(BC202,FORMULAS!$K$17:$L$42,2,0)</f>
        <v>Moderado</v>
      </c>
      <c r="BE202" s="245" t="s">
        <v>163</v>
      </c>
      <c r="BF202" s="132" t="s">
        <v>595</v>
      </c>
      <c r="BG202" s="132" t="s">
        <v>593</v>
      </c>
      <c r="BH202" s="206" t="s">
        <v>324</v>
      </c>
      <c r="BI202" s="199">
        <v>44927</v>
      </c>
      <c r="BJ202" s="199">
        <v>45275</v>
      </c>
      <c r="BK202" s="132" t="s">
        <v>694</v>
      </c>
      <c r="BL202" s="132" t="s">
        <v>736</v>
      </c>
      <c r="BM202" s="190" t="s">
        <v>236</v>
      </c>
      <c r="BN202" s="244" t="s">
        <v>693</v>
      </c>
      <c r="BO202" s="131"/>
      <c r="BP202" s="153"/>
      <c r="BQ202" s="153"/>
      <c r="BR202" s="154"/>
      <c r="BS202" s="154"/>
      <c r="BT202" s="154"/>
      <c r="BU202" s="154"/>
      <c r="BV202" s="154"/>
      <c r="BW202" s="154"/>
      <c r="BX202" s="131"/>
      <c r="BY202" s="153"/>
      <c r="BZ202" s="153"/>
      <c r="CA202" s="154"/>
      <c r="CB202" s="154"/>
      <c r="CC202" s="154"/>
      <c r="CD202" s="154"/>
      <c r="CE202" s="154"/>
      <c r="CF202" s="154"/>
      <c r="CG202" s="131"/>
      <c r="CH202" s="153"/>
      <c r="CI202" s="153"/>
      <c r="CJ202" s="154"/>
      <c r="CK202" s="154"/>
      <c r="CL202" s="154"/>
      <c r="CM202" s="154"/>
      <c r="CN202" s="154"/>
      <c r="CO202" s="154"/>
      <c r="CP202" s="131"/>
      <c r="CQ202" s="153"/>
      <c r="CR202" s="153"/>
      <c r="CS202" s="154"/>
      <c r="CT202" s="154"/>
      <c r="CU202" s="154"/>
      <c r="CV202" s="154"/>
      <c r="CW202" s="154"/>
      <c r="CX202" s="154"/>
      <c r="CY202" s="131"/>
      <c r="CZ202" s="153"/>
      <c r="DA202" s="153"/>
      <c r="DB202" s="154"/>
      <c r="DC202" s="154"/>
      <c r="DD202" s="154"/>
      <c r="DE202" s="154"/>
      <c r="DF202" s="154"/>
      <c r="DG202" s="154"/>
      <c r="DH202" s="131"/>
      <c r="DI202" s="153"/>
      <c r="DJ202" s="153"/>
      <c r="DK202" s="154"/>
      <c r="DL202" s="154"/>
      <c r="DM202" s="154"/>
      <c r="DN202" s="154"/>
      <c r="DO202" s="154"/>
      <c r="DP202" s="154"/>
      <c r="DQ202" s="131"/>
      <c r="DR202" s="153"/>
      <c r="DS202" s="153"/>
      <c r="DT202" s="154"/>
      <c r="DU202" s="154"/>
      <c r="DV202" s="154"/>
      <c r="DW202" s="154"/>
      <c r="DX202" s="154"/>
      <c r="DY202" s="154"/>
      <c r="DZ202" s="131"/>
      <c r="EA202" s="153"/>
      <c r="EB202" s="153"/>
      <c r="EC202" s="154"/>
      <c r="ED202" s="154"/>
      <c r="EE202" s="154"/>
      <c r="EF202" s="154"/>
      <c r="EG202" s="154"/>
      <c r="EH202" s="154"/>
      <c r="EI202" s="131"/>
      <c r="EJ202" s="153"/>
      <c r="EK202" s="153"/>
      <c r="EL202" s="154"/>
      <c r="EM202" s="154"/>
      <c r="EN202" s="154"/>
      <c r="EO202" s="154"/>
      <c r="EP202" s="154"/>
      <c r="EQ202" s="154"/>
      <c r="ER202" s="131"/>
      <c r="ES202" s="153"/>
      <c r="ET202" s="153"/>
      <c r="EU202" s="154"/>
      <c r="EV202" s="154"/>
      <c r="EW202" s="154"/>
      <c r="EX202" s="154"/>
      <c r="EY202" s="154"/>
      <c r="EZ202" s="154"/>
      <c r="FA202" s="131"/>
      <c r="FB202" s="153"/>
      <c r="FC202" s="153"/>
      <c r="FD202" s="154"/>
      <c r="FE202" s="154"/>
      <c r="FF202" s="154"/>
      <c r="FG202" s="154"/>
      <c r="FH202" s="154"/>
      <c r="FI202" s="154"/>
      <c r="FJ202" s="131"/>
      <c r="FK202" s="153"/>
      <c r="FL202" s="153"/>
      <c r="FM202" s="154"/>
      <c r="FN202" s="154"/>
      <c r="FO202" s="154"/>
      <c r="FP202" s="154"/>
      <c r="FQ202" s="154"/>
      <c r="FR202" s="154"/>
      <c r="FS202" s="154"/>
      <c r="FT202" s="131"/>
      <c r="FU202" s="134"/>
      <c r="FV202" s="134"/>
      <c r="FW202" s="134"/>
      <c r="FX202" s="135"/>
      <c r="FY202" s="134"/>
      <c r="FZ202" s="154"/>
      <c r="GA202" s="154"/>
      <c r="GB202" s="134"/>
      <c r="GC202" s="134"/>
      <c r="GD202" s="134"/>
      <c r="GE202" s="134"/>
      <c r="GF202" s="134"/>
      <c r="GG202" s="131"/>
      <c r="GH202" s="134"/>
      <c r="GI202" s="134"/>
      <c r="GJ202" s="134"/>
      <c r="GK202" s="135"/>
      <c r="GL202" s="134"/>
      <c r="GM202" s="154"/>
      <c r="GN202" s="154"/>
      <c r="GO202" s="134"/>
      <c r="GP202" s="134"/>
      <c r="GQ202" s="134"/>
      <c r="GR202" s="134"/>
      <c r="GS202" s="134"/>
      <c r="GT202" s="131"/>
      <c r="GU202" s="134"/>
      <c r="GV202" s="134"/>
      <c r="GW202" s="134"/>
      <c r="GX202" s="135"/>
      <c r="GY202" s="134"/>
      <c r="GZ202" s="154"/>
      <c r="HA202" s="154"/>
      <c r="HB202" s="134"/>
      <c r="HC202" s="134"/>
      <c r="HD202" s="134"/>
      <c r="HE202" s="134"/>
    </row>
    <row r="203" spans="1:213" ht="57" x14ac:dyDescent="0.2">
      <c r="A203" s="274"/>
      <c r="B203" s="277"/>
      <c r="C203" s="280"/>
      <c r="D203" s="280"/>
      <c r="E203" s="277"/>
      <c r="F203" s="289"/>
      <c r="G203" s="291"/>
      <c r="H203" s="349"/>
      <c r="I203" s="277"/>
      <c r="J203" s="282"/>
      <c r="K203" s="259"/>
      <c r="L203" s="262"/>
      <c r="M203" s="265"/>
      <c r="N203" s="259"/>
      <c r="O203" s="268"/>
      <c r="P203" s="268"/>
      <c r="Q203" s="271"/>
      <c r="R203" s="173"/>
      <c r="S203" s="174"/>
      <c r="T203" s="203">
        <f>VLOOKUP(U203,FORMULAS!$A$15:$B$18,2,0)</f>
        <v>0</v>
      </c>
      <c r="U203" s="54" t="s">
        <v>157</v>
      </c>
      <c r="V203" s="55">
        <f>+IF(U203='Tabla Valoración controles'!$D$4,'Tabla Valoración controles'!$F$4,IF('208-PLA-Ft-78 Mapa Gestión'!U203='Tabla Valoración controles'!$D$5,'Tabla Valoración controles'!$F$5,IF(U203=FORMULAS!$A$10,0,'Tabla Valoración controles'!$F$6)))</f>
        <v>0</v>
      </c>
      <c r="W203" s="54"/>
      <c r="X203" s="56">
        <f>+IF(W203='Tabla Valoración controles'!$D$7,'Tabla Valoración controles'!$F$7,IF(U203=FORMULAS!$A$10,0,'Tabla Valoración controles'!$F$8))</f>
        <v>0</v>
      </c>
      <c r="Y203" s="54"/>
      <c r="Z203" s="55">
        <f>+IF(Y203='Tabla Valoración controles'!$D$9,'Tabla Valoración controles'!$F$9,IF(U203=FORMULAS!$A$10,0,'Tabla Valoración controles'!$F$10))</f>
        <v>0</v>
      </c>
      <c r="AA203" s="54"/>
      <c r="AB203" s="55">
        <f>+IF(AA203='Tabla Valoración controles'!$D$9,'Tabla Valoración controles'!$F$9,IF(W203=FORMULAS!$A$10,0,'Tabla Valoración controles'!$F$10))</f>
        <v>0</v>
      </c>
      <c r="AC203" s="54"/>
      <c r="AD203" s="55">
        <f>+IF(AC203='Tabla Valoración controles'!$D$13,'Tabla Valoración controles'!$F$13,'Tabla Valoración controles'!$F$14)</f>
        <v>0</v>
      </c>
      <c r="AE203" s="99">
        <f t="shared" si="168"/>
        <v>0</v>
      </c>
      <c r="AF203" s="99">
        <f t="shared" ref="AF203" si="171">+AE203*AG202</f>
        <v>0</v>
      </c>
      <c r="AG203" s="99">
        <f t="shared" ref="AG203" si="172">+AG202-AF203</f>
        <v>0.36</v>
      </c>
      <c r="AH203" s="54"/>
      <c r="AI203" s="50">
        <f>+IF(AH203=CONTROLES!$C$50,CONTROLES!$D$50,CONTROLES!$D$51)</f>
        <v>0</v>
      </c>
      <c r="AJ203" s="182"/>
      <c r="AK203" s="182">
        <f>+IF(AJ203=CONTROLES!$C$52,CONTROLES!$D$52,CONTROLES!$D$53)</f>
        <v>0</v>
      </c>
      <c r="AL203" s="182"/>
      <c r="AM203" s="182">
        <f>+IF(AL203=CONTROLES!$C$54,CONTROLES!$D$54,CONTROLES!$D$55)</f>
        <v>0</v>
      </c>
      <c r="AN203" s="183" t="str">
        <f t="shared" ref="AN203:AN266" si="173">+U203</f>
        <v>Tipo Control</v>
      </c>
      <c r="AO203" s="183" t="str">
        <f>+IF(AN203=CONTROLES!$F$54,CONTROLES!$G$54,CONTROLES!$G$55)</f>
        <v>Detectar</v>
      </c>
      <c r="AP203" s="182">
        <f>+IF(AO203=CONTROLES!$C$56,CONTROLES!$D$56,IF(AO203=CONTROLES!$C$57,CONTROLES!$D$57,CONTROLES!$D$58))</f>
        <v>10</v>
      </c>
      <c r="AQ203" s="182"/>
      <c r="AR203" s="182">
        <f>+IF(AQ203=CONTROLES!$C$59,CONTROLES!$D$59,CONTROLES!$D$60)</f>
        <v>0</v>
      </c>
      <c r="AS203" s="182"/>
      <c r="AT203" s="182">
        <f>+IF(AS203=CONTROLES!$C$61,CONTROLES!$D$61,CONTROLES!$D$62)</f>
        <v>0</v>
      </c>
      <c r="AU203" s="182"/>
      <c r="AV203" s="50">
        <f>+IF(AU203=CONTROLES!$C$63,CONTROLES!$D$63,IF(AU203=CONTROLES!$C$64,CONTROLES!$D$64,CONTROLES!$D$65))</f>
        <v>0</v>
      </c>
      <c r="AW203" s="50">
        <f t="shared" si="169"/>
        <v>10</v>
      </c>
      <c r="AX203" s="50" t="str">
        <f t="shared" ref="AX203:AX225" si="174">IF(ISERROR(AW203)=TRUE,"",IF(AND(AW203&lt;=85),"Débil",IF(AND(AW203&gt;=85.01,AW203&lt;=95),"Moderado",IF(AND(AW203&gt;=95.1,AW203&lt;=100),"Fuerte",""))))</f>
        <v>Débil</v>
      </c>
      <c r="AY203" s="254"/>
      <c r="AZ203" s="254"/>
      <c r="BA203" s="254"/>
      <c r="BB203" s="254"/>
      <c r="BC203" s="255"/>
      <c r="BD203" s="257"/>
      <c r="BE203" s="246"/>
      <c r="BF203" s="132"/>
      <c r="BG203" s="132"/>
      <c r="BH203" s="206"/>
      <c r="BI203" s="199"/>
      <c r="BJ203" s="199"/>
      <c r="BK203" s="132"/>
      <c r="BL203" s="132"/>
      <c r="BM203" s="190" t="s">
        <v>234</v>
      </c>
      <c r="BN203" s="244"/>
      <c r="BO203" s="131"/>
      <c r="BP203" s="137"/>
      <c r="BQ203" s="137"/>
      <c r="BR203" s="137"/>
      <c r="BS203" s="140"/>
      <c r="BT203" s="140"/>
      <c r="BU203" s="140"/>
      <c r="BV203" s="140"/>
      <c r="BW203" s="140"/>
      <c r="BX203" s="131"/>
      <c r="BY203" s="137"/>
      <c r="BZ203" s="137"/>
      <c r="CA203" s="137"/>
      <c r="CB203" s="140"/>
      <c r="CC203" s="140"/>
      <c r="CD203" s="140"/>
      <c r="CE203" s="140"/>
      <c r="CF203" s="140"/>
      <c r="CG203" s="131"/>
      <c r="CH203" s="137"/>
      <c r="CI203" s="137"/>
      <c r="CJ203" s="137"/>
      <c r="CK203" s="140"/>
      <c r="CL203" s="140"/>
      <c r="CM203" s="140"/>
      <c r="CN203" s="140"/>
      <c r="CO203" s="140"/>
      <c r="CP203" s="131"/>
      <c r="CQ203" s="137"/>
      <c r="CR203" s="137"/>
      <c r="CS203" s="137"/>
      <c r="CT203" s="140"/>
      <c r="CU203" s="140"/>
      <c r="CV203" s="140"/>
      <c r="CW203" s="140"/>
      <c r="CX203" s="140"/>
      <c r="CY203" s="131"/>
      <c r="CZ203" s="137"/>
      <c r="DA203" s="137"/>
      <c r="DB203" s="137"/>
      <c r="DC203" s="140"/>
      <c r="DD203" s="140"/>
      <c r="DE203" s="140"/>
      <c r="DF203" s="140"/>
      <c r="DG203" s="140"/>
      <c r="DH203" s="131"/>
      <c r="DI203" s="137"/>
      <c r="DJ203" s="137"/>
      <c r="DK203" s="137"/>
      <c r="DL203" s="140"/>
      <c r="DM203" s="140"/>
      <c r="DN203" s="140"/>
      <c r="DO203" s="140"/>
      <c r="DP203" s="140"/>
      <c r="DQ203" s="131"/>
      <c r="DR203" s="137"/>
      <c r="DS203" s="137"/>
      <c r="DT203" s="137"/>
      <c r="DU203" s="140"/>
      <c r="DV203" s="140"/>
      <c r="DW203" s="140"/>
      <c r="DX203" s="140"/>
      <c r="DY203" s="140"/>
      <c r="DZ203" s="131"/>
      <c r="EA203" s="137"/>
      <c r="EB203" s="137"/>
      <c r="EC203" s="137"/>
      <c r="ED203" s="140"/>
      <c r="EE203" s="140"/>
      <c r="EF203" s="140"/>
      <c r="EG203" s="140"/>
      <c r="EH203" s="140"/>
      <c r="EI203" s="131"/>
      <c r="EJ203" s="137"/>
      <c r="EK203" s="137"/>
      <c r="EL203" s="137"/>
      <c r="EM203" s="140"/>
      <c r="EN203" s="140"/>
      <c r="EO203" s="140"/>
      <c r="EP203" s="140"/>
      <c r="EQ203" s="140"/>
      <c r="ER203" s="131"/>
      <c r="ES203" s="137"/>
      <c r="ET203" s="137"/>
      <c r="EU203" s="137"/>
      <c r="EV203" s="140"/>
      <c r="EW203" s="140"/>
      <c r="EX203" s="140"/>
      <c r="EY203" s="140"/>
      <c r="EZ203" s="140"/>
      <c r="FA203" s="131"/>
      <c r="FB203" s="137"/>
      <c r="FC203" s="137"/>
      <c r="FD203" s="137"/>
      <c r="FE203" s="140"/>
      <c r="FF203" s="140"/>
      <c r="FG203" s="140"/>
      <c r="FH203" s="140"/>
      <c r="FI203" s="140"/>
      <c r="FJ203" s="131"/>
      <c r="FK203" s="137"/>
      <c r="FL203" s="137"/>
      <c r="FM203" s="137"/>
      <c r="FN203" s="140"/>
      <c r="FO203" s="140"/>
      <c r="FP203" s="140"/>
      <c r="FQ203" s="140"/>
      <c r="FR203" s="140"/>
      <c r="FS203" s="140"/>
      <c r="FT203" s="131"/>
      <c r="FU203" s="134"/>
      <c r="FV203" s="134"/>
      <c r="FW203" s="134"/>
      <c r="FX203" s="135"/>
      <c r="FY203" s="134"/>
      <c r="FZ203" s="140"/>
      <c r="GA203" s="140"/>
      <c r="GB203" s="134"/>
      <c r="GC203" s="134"/>
      <c r="GD203" s="134"/>
      <c r="GE203" s="134"/>
      <c r="GF203" s="134"/>
      <c r="GG203" s="131"/>
      <c r="GH203" s="134"/>
      <c r="GI203" s="134"/>
      <c r="GJ203" s="134"/>
      <c r="GK203" s="135"/>
      <c r="GL203" s="134"/>
      <c r="GM203" s="140"/>
      <c r="GN203" s="140"/>
      <c r="GO203" s="134"/>
      <c r="GP203" s="134"/>
      <c r="GQ203" s="134"/>
      <c r="GR203" s="134"/>
      <c r="GS203" s="134"/>
      <c r="GT203" s="131"/>
      <c r="GU203" s="134"/>
      <c r="GV203" s="134"/>
      <c r="GW203" s="134"/>
      <c r="GX203" s="135"/>
      <c r="GY203" s="134"/>
      <c r="GZ203" s="140"/>
      <c r="HA203" s="140"/>
      <c r="HB203" s="134"/>
      <c r="HC203" s="134"/>
      <c r="HD203" s="134"/>
      <c r="HE203" s="134"/>
    </row>
    <row r="204" spans="1:213" ht="57" x14ac:dyDescent="0.2">
      <c r="A204" s="274"/>
      <c r="B204" s="277"/>
      <c r="C204" s="280"/>
      <c r="D204" s="280"/>
      <c r="E204" s="277"/>
      <c r="F204" s="289"/>
      <c r="G204" s="291"/>
      <c r="H204" s="349"/>
      <c r="I204" s="277"/>
      <c r="J204" s="282"/>
      <c r="K204" s="259"/>
      <c r="L204" s="262"/>
      <c r="M204" s="265"/>
      <c r="N204" s="259"/>
      <c r="O204" s="268"/>
      <c r="P204" s="268"/>
      <c r="Q204" s="271"/>
      <c r="R204" s="173"/>
      <c r="S204" s="174"/>
      <c r="T204" s="203">
        <f>VLOOKUP(U204,FORMULAS!$A$15:$B$18,2,0)</f>
        <v>0</v>
      </c>
      <c r="U204" s="54" t="s">
        <v>157</v>
      </c>
      <c r="V204" s="55">
        <f>+IF(U204='Tabla Valoración controles'!$D$4,'Tabla Valoración controles'!$F$4,IF('208-PLA-Ft-78 Mapa Gestión'!U204='Tabla Valoración controles'!$D$5,'Tabla Valoración controles'!$F$5,IF(U204=FORMULAS!$A$10,0,'Tabla Valoración controles'!$F$6)))</f>
        <v>0</v>
      </c>
      <c r="W204" s="54"/>
      <c r="X204" s="56">
        <f>+IF(W204='Tabla Valoración controles'!$D$7,'Tabla Valoración controles'!$F$7,IF(U204=FORMULAS!$A$10,0,'Tabla Valoración controles'!$F$8))</f>
        <v>0</v>
      </c>
      <c r="Y204" s="54"/>
      <c r="Z204" s="55">
        <f>+IF(Y204='Tabla Valoración controles'!$D$9,'Tabla Valoración controles'!$F$9,IF(U204=FORMULAS!$A$10,0,'Tabla Valoración controles'!$F$10))</f>
        <v>0</v>
      </c>
      <c r="AA204" s="54"/>
      <c r="AB204" s="55">
        <f>+IF(AA204='Tabla Valoración controles'!$D$9,'Tabla Valoración controles'!$F$9,IF(W204=FORMULAS!$A$10,0,'Tabla Valoración controles'!$F$10))</f>
        <v>0</v>
      </c>
      <c r="AC204" s="54"/>
      <c r="AD204" s="55">
        <f>+IF(AC204='Tabla Valoración controles'!$D$13,'Tabla Valoración controles'!$F$13,'Tabla Valoración controles'!$F$14)</f>
        <v>0</v>
      </c>
      <c r="AE204" s="99">
        <f t="shared" si="168"/>
        <v>0</v>
      </c>
      <c r="AF204" s="99">
        <f t="shared" ref="AF204:AF207" si="175">+AF203*AE204</f>
        <v>0</v>
      </c>
      <c r="AG204" s="99">
        <f t="shared" si="131"/>
        <v>0.36</v>
      </c>
      <c r="AH204" s="54"/>
      <c r="AI204" s="50">
        <f>+IF(AH204=CONTROLES!$C$50,CONTROLES!$D$50,CONTROLES!$D$51)</f>
        <v>0</v>
      </c>
      <c r="AJ204" s="182"/>
      <c r="AK204" s="182">
        <f>+IF(AJ204=CONTROLES!$C$52,CONTROLES!$D$52,CONTROLES!$D$53)</f>
        <v>0</v>
      </c>
      <c r="AL204" s="182"/>
      <c r="AM204" s="182">
        <f>+IF(AL204=CONTROLES!$C$54,CONTROLES!$D$54,CONTROLES!$D$55)</f>
        <v>0</v>
      </c>
      <c r="AN204" s="183" t="str">
        <f t="shared" si="173"/>
        <v>Tipo Control</v>
      </c>
      <c r="AO204" s="183" t="str">
        <f>+IF(AN204=CONTROLES!$F$54,CONTROLES!$G$54,CONTROLES!$G$55)</f>
        <v>Detectar</v>
      </c>
      <c r="AP204" s="182">
        <f>+IF(AO204=CONTROLES!$C$56,CONTROLES!$D$56,IF(AO204=CONTROLES!$C$57,CONTROLES!$D$57,CONTROLES!$D$58))</f>
        <v>10</v>
      </c>
      <c r="AQ204" s="182"/>
      <c r="AR204" s="182">
        <f>+IF(AQ204=CONTROLES!$C$59,CONTROLES!$D$59,CONTROLES!$D$60)</f>
        <v>0</v>
      </c>
      <c r="AS204" s="182"/>
      <c r="AT204" s="182">
        <f>+IF(AS204=CONTROLES!$C$61,CONTROLES!$D$61,CONTROLES!$D$62)</f>
        <v>0</v>
      </c>
      <c r="AU204" s="182"/>
      <c r="AV204" s="50">
        <f>+IF(AU204=CONTROLES!$C$63,CONTROLES!$D$63,IF(AU204=CONTROLES!$C$64,CONTROLES!$D$64,CONTROLES!$D$65))</f>
        <v>0</v>
      </c>
      <c r="AW204" s="50">
        <f t="shared" si="169"/>
        <v>10</v>
      </c>
      <c r="AX204" s="50" t="str">
        <f t="shared" si="174"/>
        <v>Débil</v>
      </c>
      <c r="AY204" s="254"/>
      <c r="AZ204" s="254"/>
      <c r="BA204" s="254"/>
      <c r="BB204" s="254"/>
      <c r="BC204" s="255"/>
      <c r="BD204" s="257"/>
      <c r="BE204" s="246"/>
      <c r="BF204" s="132"/>
      <c r="BG204" s="132"/>
      <c r="BH204" s="206"/>
      <c r="BI204" s="199"/>
      <c r="BJ204" s="199"/>
      <c r="BK204" s="132"/>
      <c r="BL204" s="132"/>
      <c r="BM204" s="190" t="s">
        <v>234</v>
      </c>
      <c r="BN204" s="244"/>
      <c r="BO204" s="131"/>
      <c r="BP204" s="137"/>
      <c r="BQ204" s="137"/>
      <c r="BR204" s="137"/>
      <c r="BS204" s="140"/>
      <c r="BT204" s="140"/>
      <c r="BU204" s="140"/>
      <c r="BV204" s="140"/>
      <c r="BW204" s="140"/>
      <c r="BX204" s="131"/>
      <c r="BY204" s="137"/>
      <c r="BZ204" s="137"/>
      <c r="CA204" s="137"/>
      <c r="CB204" s="140"/>
      <c r="CC204" s="140"/>
      <c r="CD204" s="140"/>
      <c r="CE204" s="140"/>
      <c r="CF204" s="140"/>
      <c r="CG204" s="131"/>
      <c r="CH204" s="137"/>
      <c r="CI204" s="137"/>
      <c r="CJ204" s="137"/>
      <c r="CK204" s="140"/>
      <c r="CL204" s="140"/>
      <c r="CM204" s="140"/>
      <c r="CN204" s="140"/>
      <c r="CO204" s="140"/>
      <c r="CP204" s="131"/>
      <c r="CQ204" s="137"/>
      <c r="CR204" s="137"/>
      <c r="CS204" s="137"/>
      <c r="CT204" s="140"/>
      <c r="CU204" s="140"/>
      <c r="CV204" s="140"/>
      <c r="CW204" s="140"/>
      <c r="CX204" s="140"/>
      <c r="CY204" s="131"/>
      <c r="CZ204" s="137"/>
      <c r="DA204" s="137"/>
      <c r="DB204" s="137"/>
      <c r="DC204" s="140"/>
      <c r="DD204" s="140"/>
      <c r="DE204" s="140"/>
      <c r="DF204" s="140"/>
      <c r="DG204" s="140"/>
      <c r="DH204" s="131"/>
      <c r="DI204" s="137"/>
      <c r="DJ204" s="137"/>
      <c r="DK204" s="137"/>
      <c r="DL204" s="140"/>
      <c r="DM204" s="140"/>
      <c r="DN204" s="140"/>
      <c r="DO204" s="140"/>
      <c r="DP204" s="140"/>
      <c r="DQ204" s="131"/>
      <c r="DR204" s="137"/>
      <c r="DS204" s="137"/>
      <c r="DT204" s="137"/>
      <c r="DU204" s="140"/>
      <c r="DV204" s="140"/>
      <c r="DW204" s="140"/>
      <c r="DX204" s="140"/>
      <c r="DY204" s="140"/>
      <c r="DZ204" s="131"/>
      <c r="EA204" s="137"/>
      <c r="EB204" s="137"/>
      <c r="EC204" s="137"/>
      <c r="ED204" s="140"/>
      <c r="EE204" s="140"/>
      <c r="EF204" s="140"/>
      <c r="EG204" s="140"/>
      <c r="EH204" s="140"/>
      <c r="EI204" s="131"/>
      <c r="EJ204" s="137"/>
      <c r="EK204" s="137"/>
      <c r="EL204" s="137"/>
      <c r="EM204" s="140"/>
      <c r="EN204" s="140"/>
      <c r="EO204" s="140"/>
      <c r="EP204" s="140"/>
      <c r="EQ204" s="140"/>
      <c r="ER204" s="131"/>
      <c r="ES204" s="137"/>
      <c r="ET204" s="137"/>
      <c r="EU204" s="137"/>
      <c r="EV204" s="140"/>
      <c r="EW204" s="140"/>
      <c r="EX204" s="140"/>
      <c r="EY204" s="140"/>
      <c r="EZ204" s="140"/>
      <c r="FA204" s="131"/>
      <c r="FB204" s="137"/>
      <c r="FC204" s="137"/>
      <c r="FD204" s="137"/>
      <c r="FE204" s="140"/>
      <c r="FF204" s="140"/>
      <c r="FG204" s="140"/>
      <c r="FH204" s="140"/>
      <c r="FI204" s="140"/>
      <c r="FJ204" s="131"/>
      <c r="FK204" s="137"/>
      <c r="FL204" s="137"/>
      <c r="FM204" s="137"/>
      <c r="FN204" s="140"/>
      <c r="FO204" s="140"/>
      <c r="FP204" s="140"/>
      <c r="FQ204" s="140"/>
      <c r="FR204" s="140"/>
      <c r="FS204" s="140"/>
      <c r="FT204" s="131"/>
      <c r="FU204" s="134"/>
      <c r="FV204" s="134"/>
      <c r="FW204" s="134"/>
      <c r="FX204" s="135"/>
      <c r="FY204" s="134"/>
      <c r="FZ204" s="140"/>
      <c r="GA204" s="140"/>
      <c r="GB204" s="134"/>
      <c r="GC204" s="134"/>
      <c r="GD204" s="134"/>
      <c r="GE204" s="134"/>
      <c r="GF204" s="134"/>
      <c r="GG204" s="131"/>
      <c r="GH204" s="134"/>
      <c r="GI204" s="134"/>
      <c r="GJ204" s="134"/>
      <c r="GK204" s="135"/>
      <c r="GL204" s="134"/>
      <c r="GM204" s="140"/>
      <c r="GN204" s="140"/>
      <c r="GO204" s="134"/>
      <c r="GP204" s="134"/>
      <c r="GQ204" s="134"/>
      <c r="GR204" s="134"/>
      <c r="GS204" s="134"/>
      <c r="GT204" s="131"/>
      <c r="GU204" s="134"/>
      <c r="GV204" s="134"/>
      <c r="GW204" s="134"/>
      <c r="GX204" s="135"/>
      <c r="GY204" s="134"/>
      <c r="GZ204" s="140"/>
      <c r="HA204" s="140"/>
      <c r="HB204" s="134"/>
      <c r="HC204" s="134"/>
      <c r="HD204" s="134"/>
      <c r="HE204" s="134"/>
    </row>
    <row r="205" spans="1:213" ht="57" x14ac:dyDescent="0.2">
      <c r="A205" s="274"/>
      <c r="B205" s="277"/>
      <c r="C205" s="280"/>
      <c r="D205" s="280"/>
      <c r="E205" s="277"/>
      <c r="F205" s="289"/>
      <c r="G205" s="291"/>
      <c r="H205" s="349"/>
      <c r="I205" s="277"/>
      <c r="J205" s="282"/>
      <c r="K205" s="259"/>
      <c r="L205" s="262"/>
      <c r="M205" s="265"/>
      <c r="N205" s="259"/>
      <c r="O205" s="268"/>
      <c r="P205" s="268"/>
      <c r="Q205" s="271"/>
      <c r="R205" s="173"/>
      <c r="S205" s="174"/>
      <c r="T205" s="203">
        <f>VLOOKUP(U205,FORMULAS!$A$15:$B$18,2,0)</f>
        <v>0</v>
      </c>
      <c r="U205" s="54" t="s">
        <v>157</v>
      </c>
      <c r="V205" s="55">
        <f>+IF(U205='Tabla Valoración controles'!$D$4,'Tabla Valoración controles'!$F$4,IF('208-PLA-Ft-78 Mapa Gestión'!U205='Tabla Valoración controles'!$D$5,'Tabla Valoración controles'!$F$5,IF(U205=FORMULAS!$A$10,0,'Tabla Valoración controles'!$F$6)))</f>
        <v>0</v>
      </c>
      <c r="W205" s="54"/>
      <c r="X205" s="56">
        <f>+IF(W205='Tabla Valoración controles'!$D$7,'Tabla Valoración controles'!$F$7,IF(U205=FORMULAS!$A$10,0,'Tabla Valoración controles'!$F$8))</f>
        <v>0</v>
      </c>
      <c r="Y205" s="54"/>
      <c r="Z205" s="55">
        <f>+IF(Y205='Tabla Valoración controles'!$D$9,'Tabla Valoración controles'!$F$9,IF(U205=FORMULAS!$A$10,0,'Tabla Valoración controles'!$F$10))</f>
        <v>0</v>
      </c>
      <c r="AA205" s="54"/>
      <c r="AB205" s="55">
        <f>+IF(AA205='Tabla Valoración controles'!$D$9,'Tabla Valoración controles'!$F$9,IF(W205=FORMULAS!$A$10,0,'Tabla Valoración controles'!$F$10))</f>
        <v>0</v>
      </c>
      <c r="AC205" s="54"/>
      <c r="AD205" s="55">
        <f>+IF(AC205='Tabla Valoración controles'!$D$13,'Tabla Valoración controles'!$F$13,'Tabla Valoración controles'!$F$14)</f>
        <v>0</v>
      </c>
      <c r="AE205" s="99">
        <f t="shared" si="168"/>
        <v>0</v>
      </c>
      <c r="AF205" s="99">
        <f t="shared" si="175"/>
        <v>0</v>
      </c>
      <c r="AG205" s="99">
        <f t="shared" si="131"/>
        <v>0.36</v>
      </c>
      <c r="AH205" s="54"/>
      <c r="AI205" s="50">
        <f>+IF(AH205=CONTROLES!$C$50,CONTROLES!$D$50,CONTROLES!$D$51)</f>
        <v>0</v>
      </c>
      <c r="AJ205" s="182"/>
      <c r="AK205" s="182">
        <f>+IF(AJ205=CONTROLES!$C$52,CONTROLES!$D$52,CONTROLES!$D$53)</f>
        <v>0</v>
      </c>
      <c r="AL205" s="182"/>
      <c r="AM205" s="182">
        <f>+IF(AL205=CONTROLES!$C$54,CONTROLES!$D$54,CONTROLES!$D$55)</f>
        <v>0</v>
      </c>
      <c r="AN205" s="183" t="str">
        <f t="shared" si="173"/>
        <v>Tipo Control</v>
      </c>
      <c r="AO205" s="183" t="str">
        <f>+IF(AN205=CONTROLES!$F$54,CONTROLES!$G$54,CONTROLES!$G$55)</f>
        <v>Detectar</v>
      </c>
      <c r="AP205" s="182">
        <f>+IF(AO205=CONTROLES!$C$56,CONTROLES!$D$56,IF(AO205=CONTROLES!$C$57,CONTROLES!$D$57,CONTROLES!$D$58))</f>
        <v>10</v>
      </c>
      <c r="AQ205" s="182"/>
      <c r="AR205" s="182">
        <f>+IF(AQ205=CONTROLES!$C$59,CONTROLES!$D$59,CONTROLES!$D$60)</f>
        <v>0</v>
      </c>
      <c r="AS205" s="182"/>
      <c r="AT205" s="182">
        <f>+IF(AS205=CONTROLES!$C$61,CONTROLES!$D$61,CONTROLES!$D$62)</f>
        <v>0</v>
      </c>
      <c r="AU205" s="182"/>
      <c r="AV205" s="50">
        <f>+IF(AU205=CONTROLES!$C$63,CONTROLES!$D$63,IF(AU205=CONTROLES!$C$64,CONTROLES!$D$64,CONTROLES!$D$65))</f>
        <v>0</v>
      </c>
      <c r="AW205" s="50">
        <f t="shared" si="169"/>
        <v>10</v>
      </c>
      <c r="AX205" s="50" t="str">
        <f t="shared" si="174"/>
        <v>Débil</v>
      </c>
      <c r="AY205" s="254"/>
      <c r="AZ205" s="254"/>
      <c r="BA205" s="254"/>
      <c r="BB205" s="254"/>
      <c r="BC205" s="255"/>
      <c r="BD205" s="257"/>
      <c r="BE205" s="246"/>
      <c r="BF205" s="132"/>
      <c r="BG205" s="132"/>
      <c r="BH205" s="206"/>
      <c r="BI205" s="199"/>
      <c r="BJ205" s="199"/>
      <c r="BK205" s="132"/>
      <c r="BL205" s="132"/>
      <c r="BM205" s="190" t="s">
        <v>234</v>
      </c>
      <c r="BN205" s="244"/>
      <c r="BO205" s="131"/>
      <c r="BP205" s="137"/>
      <c r="BQ205" s="137"/>
      <c r="BR205" s="137"/>
      <c r="BS205" s="140"/>
      <c r="BT205" s="140"/>
      <c r="BU205" s="140"/>
      <c r="BV205" s="140"/>
      <c r="BW205" s="140"/>
      <c r="BX205" s="131"/>
      <c r="BY205" s="137"/>
      <c r="BZ205" s="137"/>
      <c r="CA205" s="137"/>
      <c r="CB205" s="140"/>
      <c r="CC205" s="140"/>
      <c r="CD205" s="140"/>
      <c r="CE205" s="140"/>
      <c r="CF205" s="140"/>
      <c r="CG205" s="131"/>
      <c r="CH205" s="137"/>
      <c r="CI205" s="137"/>
      <c r="CJ205" s="137"/>
      <c r="CK205" s="140"/>
      <c r="CL205" s="140"/>
      <c r="CM205" s="140"/>
      <c r="CN205" s="140"/>
      <c r="CO205" s="140"/>
      <c r="CP205" s="131"/>
      <c r="CQ205" s="137"/>
      <c r="CR205" s="137"/>
      <c r="CS205" s="137"/>
      <c r="CT205" s="140"/>
      <c r="CU205" s="140"/>
      <c r="CV205" s="140"/>
      <c r="CW205" s="140"/>
      <c r="CX205" s="140"/>
      <c r="CY205" s="131"/>
      <c r="CZ205" s="137"/>
      <c r="DA205" s="137"/>
      <c r="DB205" s="137"/>
      <c r="DC205" s="140"/>
      <c r="DD205" s="140"/>
      <c r="DE205" s="140"/>
      <c r="DF205" s="140"/>
      <c r="DG205" s="140"/>
      <c r="DH205" s="131"/>
      <c r="DI205" s="137"/>
      <c r="DJ205" s="137"/>
      <c r="DK205" s="137"/>
      <c r="DL205" s="140"/>
      <c r="DM205" s="140"/>
      <c r="DN205" s="140"/>
      <c r="DO205" s="140"/>
      <c r="DP205" s="140"/>
      <c r="DQ205" s="131"/>
      <c r="DR205" s="137"/>
      <c r="DS205" s="137"/>
      <c r="DT205" s="137"/>
      <c r="DU205" s="140"/>
      <c r="DV205" s="140"/>
      <c r="DW205" s="140"/>
      <c r="DX205" s="140"/>
      <c r="DY205" s="140"/>
      <c r="DZ205" s="131"/>
      <c r="EA205" s="137"/>
      <c r="EB205" s="137"/>
      <c r="EC205" s="137"/>
      <c r="ED205" s="140"/>
      <c r="EE205" s="140"/>
      <c r="EF205" s="140"/>
      <c r="EG205" s="140"/>
      <c r="EH205" s="140"/>
      <c r="EI205" s="131"/>
      <c r="EJ205" s="137"/>
      <c r="EK205" s="137"/>
      <c r="EL205" s="137"/>
      <c r="EM205" s="140"/>
      <c r="EN205" s="140"/>
      <c r="EO205" s="140"/>
      <c r="EP205" s="140"/>
      <c r="EQ205" s="140"/>
      <c r="ER205" s="131"/>
      <c r="ES205" s="137"/>
      <c r="ET205" s="137"/>
      <c r="EU205" s="137"/>
      <c r="EV205" s="140"/>
      <c r="EW205" s="140"/>
      <c r="EX205" s="140"/>
      <c r="EY205" s="140"/>
      <c r="EZ205" s="140"/>
      <c r="FA205" s="131"/>
      <c r="FB205" s="137"/>
      <c r="FC205" s="137"/>
      <c r="FD205" s="137"/>
      <c r="FE205" s="140"/>
      <c r="FF205" s="140"/>
      <c r="FG205" s="140"/>
      <c r="FH205" s="140"/>
      <c r="FI205" s="140"/>
      <c r="FJ205" s="131"/>
      <c r="FK205" s="137"/>
      <c r="FL205" s="137"/>
      <c r="FM205" s="137"/>
      <c r="FN205" s="140"/>
      <c r="FO205" s="140"/>
      <c r="FP205" s="140"/>
      <c r="FQ205" s="140"/>
      <c r="FR205" s="140"/>
      <c r="FS205" s="140"/>
      <c r="FT205" s="131"/>
      <c r="FU205" s="134"/>
      <c r="FV205" s="134"/>
      <c r="FW205" s="134"/>
      <c r="FX205" s="135"/>
      <c r="FY205" s="134"/>
      <c r="FZ205" s="140"/>
      <c r="GA205" s="140"/>
      <c r="GB205" s="134"/>
      <c r="GC205" s="134"/>
      <c r="GD205" s="134"/>
      <c r="GE205" s="134"/>
      <c r="GF205" s="134"/>
      <c r="GG205" s="131"/>
      <c r="GH205" s="134"/>
      <c r="GI205" s="134"/>
      <c r="GJ205" s="134"/>
      <c r="GK205" s="135"/>
      <c r="GL205" s="134"/>
      <c r="GM205" s="140"/>
      <c r="GN205" s="140"/>
      <c r="GO205" s="134"/>
      <c r="GP205" s="134"/>
      <c r="GQ205" s="134"/>
      <c r="GR205" s="134"/>
      <c r="GS205" s="134"/>
      <c r="GT205" s="131"/>
      <c r="GU205" s="134"/>
      <c r="GV205" s="134"/>
      <c r="GW205" s="134"/>
      <c r="GX205" s="135"/>
      <c r="GY205" s="134"/>
      <c r="GZ205" s="140"/>
      <c r="HA205" s="140"/>
      <c r="HB205" s="134"/>
      <c r="HC205" s="134"/>
      <c r="HD205" s="134"/>
      <c r="HE205" s="134"/>
    </row>
    <row r="206" spans="1:213" ht="57" x14ac:dyDescent="0.2">
      <c r="A206" s="274"/>
      <c r="B206" s="277"/>
      <c r="C206" s="280"/>
      <c r="D206" s="280"/>
      <c r="E206" s="277"/>
      <c r="F206" s="289"/>
      <c r="G206" s="291"/>
      <c r="H206" s="349"/>
      <c r="I206" s="277"/>
      <c r="J206" s="282"/>
      <c r="K206" s="259"/>
      <c r="L206" s="262"/>
      <c r="M206" s="265"/>
      <c r="N206" s="259"/>
      <c r="O206" s="268"/>
      <c r="P206" s="268"/>
      <c r="Q206" s="271"/>
      <c r="R206" s="173"/>
      <c r="S206" s="174"/>
      <c r="T206" s="203">
        <f>VLOOKUP(U206,FORMULAS!$A$15:$B$18,2,0)</f>
        <v>0</v>
      </c>
      <c r="U206" s="54" t="s">
        <v>157</v>
      </c>
      <c r="V206" s="55">
        <f>+IF(U206='Tabla Valoración controles'!$D$4,'Tabla Valoración controles'!$F$4,IF('208-PLA-Ft-78 Mapa Gestión'!U206='Tabla Valoración controles'!$D$5,'Tabla Valoración controles'!$F$5,IF(U206=FORMULAS!$A$10,0,'Tabla Valoración controles'!$F$6)))</f>
        <v>0</v>
      </c>
      <c r="W206" s="54"/>
      <c r="X206" s="56">
        <f>+IF(W206='Tabla Valoración controles'!$D$7,'Tabla Valoración controles'!$F$7,IF(U206=FORMULAS!$A$10,0,'Tabla Valoración controles'!$F$8))</f>
        <v>0</v>
      </c>
      <c r="Y206" s="54"/>
      <c r="Z206" s="55">
        <f>+IF(Y206='Tabla Valoración controles'!$D$9,'Tabla Valoración controles'!$F$9,IF(U206=FORMULAS!$A$10,0,'Tabla Valoración controles'!$F$10))</f>
        <v>0</v>
      </c>
      <c r="AA206" s="54"/>
      <c r="AB206" s="55">
        <f>+IF(AA206='Tabla Valoración controles'!$D$9,'Tabla Valoración controles'!$F$9,IF(W206=FORMULAS!$A$10,0,'Tabla Valoración controles'!$F$10))</f>
        <v>0</v>
      </c>
      <c r="AC206" s="54"/>
      <c r="AD206" s="55">
        <f>+IF(AC206='Tabla Valoración controles'!$D$13,'Tabla Valoración controles'!$F$13,'Tabla Valoración controles'!$F$14)</f>
        <v>0</v>
      </c>
      <c r="AE206" s="99">
        <f t="shared" si="168"/>
        <v>0</v>
      </c>
      <c r="AF206" s="99">
        <f t="shared" si="175"/>
        <v>0</v>
      </c>
      <c r="AG206" s="99">
        <f t="shared" si="131"/>
        <v>0.36</v>
      </c>
      <c r="AH206" s="54"/>
      <c r="AI206" s="50">
        <f>+IF(AH206=CONTROLES!$C$50,CONTROLES!$D$50,CONTROLES!$D$51)</f>
        <v>0</v>
      </c>
      <c r="AJ206" s="182"/>
      <c r="AK206" s="182">
        <f>+IF(AJ206=CONTROLES!$C$52,CONTROLES!$D$52,CONTROLES!$D$53)</f>
        <v>0</v>
      </c>
      <c r="AL206" s="182"/>
      <c r="AM206" s="182">
        <f>+IF(AL206=CONTROLES!$C$54,CONTROLES!$D$54,CONTROLES!$D$55)</f>
        <v>0</v>
      </c>
      <c r="AN206" s="183" t="str">
        <f t="shared" si="173"/>
        <v>Tipo Control</v>
      </c>
      <c r="AO206" s="183" t="str">
        <f>+IF(AN206=CONTROLES!$F$54,CONTROLES!$G$54,CONTROLES!$G$55)</f>
        <v>Detectar</v>
      </c>
      <c r="AP206" s="182">
        <f>+IF(AO206=CONTROLES!$C$56,CONTROLES!$D$56,IF(AO206=CONTROLES!$C$57,CONTROLES!$D$57,CONTROLES!$D$58))</f>
        <v>10</v>
      </c>
      <c r="AQ206" s="182"/>
      <c r="AR206" s="182">
        <f>+IF(AQ206=CONTROLES!$C$59,CONTROLES!$D$59,CONTROLES!$D$60)</f>
        <v>0</v>
      </c>
      <c r="AS206" s="182"/>
      <c r="AT206" s="182">
        <f>+IF(AS206=CONTROLES!$C$61,CONTROLES!$D$61,CONTROLES!$D$62)</f>
        <v>0</v>
      </c>
      <c r="AU206" s="182"/>
      <c r="AV206" s="50">
        <f>+IF(AU206=CONTROLES!$C$63,CONTROLES!$D$63,IF(AU206=CONTROLES!$C$64,CONTROLES!$D$64,CONTROLES!$D$65))</f>
        <v>0</v>
      </c>
      <c r="AW206" s="50">
        <f t="shared" si="169"/>
        <v>10</v>
      </c>
      <c r="AX206" s="50" t="str">
        <f t="shared" si="174"/>
        <v>Débil</v>
      </c>
      <c r="AY206" s="254"/>
      <c r="AZ206" s="254"/>
      <c r="BA206" s="254"/>
      <c r="BB206" s="254"/>
      <c r="BC206" s="255"/>
      <c r="BD206" s="257"/>
      <c r="BE206" s="246"/>
      <c r="BF206" s="132"/>
      <c r="BG206" s="132"/>
      <c r="BH206" s="206"/>
      <c r="BI206" s="199"/>
      <c r="BJ206" s="199"/>
      <c r="BK206" s="132"/>
      <c r="BL206" s="132"/>
      <c r="BM206" s="190" t="s">
        <v>234</v>
      </c>
      <c r="BN206" s="244"/>
      <c r="BO206" s="131"/>
      <c r="BP206" s="137"/>
      <c r="BQ206" s="137"/>
      <c r="BR206" s="137"/>
      <c r="BS206" s="140"/>
      <c r="BT206" s="140"/>
      <c r="BU206" s="140"/>
      <c r="BV206" s="140"/>
      <c r="BW206" s="140"/>
      <c r="BX206" s="131"/>
      <c r="BY206" s="137"/>
      <c r="BZ206" s="137"/>
      <c r="CA206" s="137"/>
      <c r="CB206" s="140"/>
      <c r="CC206" s="140"/>
      <c r="CD206" s="140"/>
      <c r="CE206" s="140"/>
      <c r="CF206" s="140"/>
      <c r="CG206" s="131"/>
      <c r="CH206" s="137"/>
      <c r="CI206" s="137"/>
      <c r="CJ206" s="137"/>
      <c r="CK206" s="140"/>
      <c r="CL206" s="140"/>
      <c r="CM206" s="140"/>
      <c r="CN206" s="140"/>
      <c r="CO206" s="140"/>
      <c r="CP206" s="131"/>
      <c r="CQ206" s="137"/>
      <c r="CR206" s="137"/>
      <c r="CS206" s="137"/>
      <c r="CT206" s="140"/>
      <c r="CU206" s="140"/>
      <c r="CV206" s="140"/>
      <c r="CW206" s="140"/>
      <c r="CX206" s="140"/>
      <c r="CY206" s="131"/>
      <c r="CZ206" s="137"/>
      <c r="DA206" s="137"/>
      <c r="DB206" s="137"/>
      <c r="DC206" s="140"/>
      <c r="DD206" s="140"/>
      <c r="DE206" s="140"/>
      <c r="DF206" s="140"/>
      <c r="DG206" s="140"/>
      <c r="DH206" s="131"/>
      <c r="DI206" s="137"/>
      <c r="DJ206" s="137"/>
      <c r="DK206" s="137"/>
      <c r="DL206" s="140"/>
      <c r="DM206" s="140"/>
      <c r="DN206" s="140"/>
      <c r="DO206" s="140"/>
      <c r="DP206" s="140"/>
      <c r="DQ206" s="131"/>
      <c r="DR206" s="137"/>
      <c r="DS206" s="137"/>
      <c r="DT206" s="137"/>
      <c r="DU206" s="140"/>
      <c r="DV206" s="140"/>
      <c r="DW206" s="140"/>
      <c r="DX206" s="140"/>
      <c r="DY206" s="140"/>
      <c r="DZ206" s="131"/>
      <c r="EA206" s="137"/>
      <c r="EB206" s="137"/>
      <c r="EC206" s="137"/>
      <c r="ED206" s="140"/>
      <c r="EE206" s="140"/>
      <c r="EF206" s="140"/>
      <c r="EG206" s="140"/>
      <c r="EH206" s="140"/>
      <c r="EI206" s="131"/>
      <c r="EJ206" s="137"/>
      <c r="EK206" s="137"/>
      <c r="EL206" s="137"/>
      <c r="EM206" s="140"/>
      <c r="EN206" s="140"/>
      <c r="EO206" s="140"/>
      <c r="EP206" s="140"/>
      <c r="EQ206" s="140"/>
      <c r="ER206" s="131"/>
      <c r="ES206" s="137"/>
      <c r="ET206" s="137"/>
      <c r="EU206" s="137"/>
      <c r="EV206" s="140"/>
      <c r="EW206" s="140"/>
      <c r="EX206" s="140"/>
      <c r="EY206" s="140"/>
      <c r="EZ206" s="140"/>
      <c r="FA206" s="131"/>
      <c r="FB206" s="137"/>
      <c r="FC206" s="137"/>
      <c r="FD206" s="137"/>
      <c r="FE206" s="140"/>
      <c r="FF206" s="140"/>
      <c r="FG206" s="140"/>
      <c r="FH206" s="140"/>
      <c r="FI206" s="140"/>
      <c r="FJ206" s="131"/>
      <c r="FK206" s="137"/>
      <c r="FL206" s="137"/>
      <c r="FM206" s="137"/>
      <c r="FN206" s="140"/>
      <c r="FO206" s="140"/>
      <c r="FP206" s="140"/>
      <c r="FQ206" s="140"/>
      <c r="FR206" s="140"/>
      <c r="FS206" s="140"/>
      <c r="FT206" s="131"/>
      <c r="FU206" s="134"/>
      <c r="FV206" s="134"/>
      <c r="FW206" s="134"/>
      <c r="FX206" s="135"/>
      <c r="FY206" s="134"/>
      <c r="FZ206" s="140"/>
      <c r="GA206" s="140"/>
      <c r="GB206" s="134"/>
      <c r="GC206" s="134"/>
      <c r="GD206" s="134"/>
      <c r="GE206" s="134"/>
      <c r="GF206" s="134"/>
      <c r="GG206" s="131"/>
      <c r="GH206" s="134"/>
      <c r="GI206" s="134"/>
      <c r="GJ206" s="134"/>
      <c r="GK206" s="135"/>
      <c r="GL206" s="134"/>
      <c r="GM206" s="140"/>
      <c r="GN206" s="140"/>
      <c r="GO206" s="134"/>
      <c r="GP206" s="134"/>
      <c r="GQ206" s="134"/>
      <c r="GR206" s="134"/>
      <c r="GS206" s="134"/>
      <c r="GT206" s="131"/>
      <c r="GU206" s="134"/>
      <c r="GV206" s="134"/>
      <c r="GW206" s="134"/>
      <c r="GX206" s="135"/>
      <c r="GY206" s="134"/>
      <c r="GZ206" s="140"/>
      <c r="HA206" s="140"/>
      <c r="HB206" s="134"/>
      <c r="HC206" s="134"/>
      <c r="HD206" s="134"/>
      <c r="HE206" s="134"/>
    </row>
    <row r="207" spans="1:213" ht="57" x14ac:dyDescent="0.2">
      <c r="A207" s="275"/>
      <c r="B207" s="278"/>
      <c r="C207" s="281"/>
      <c r="D207" s="281"/>
      <c r="E207" s="278"/>
      <c r="F207" s="289"/>
      <c r="G207" s="291"/>
      <c r="H207" s="349"/>
      <c r="I207" s="278"/>
      <c r="J207" s="282"/>
      <c r="K207" s="260"/>
      <c r="L207" s="263"/>
      <c r="M207" s="266"/>
      <c r="N207" s="260"/>
      <c r="O207" s="269"/>
      <c r="P207" s="269"/>
      <c r="Q207" s="272"/>
      <c r="R207" s="173"/>
      <c r="S207" s="174"/>
      <c r="T207" s="203">
        <f>VLOOKUP(U207,FORMULAS!$A$15:$B$18,2,0)</f>
        <v>0</v>
      </c>
      <c r="U207" s="54" t="s">
        <v>157</v>
      </c>
      <c r="V207" s="55">
        <f>+IF(U207='Tabla Valoración controles'!$D$4,'Tabla Valoración controles'!$F$4,IF('208-PLA-Ft-78 Mapa Gestión'!U207='Tabla Valoración controles'!$D$5,'Tabla Valoración controles'!$F$5,IF(U207=FORMULAS!$A$10,0,'Tabla Valoración controles'!$F$6)))</f>
        <v>0</v>
      </c>
      <c r="W207" s="54"/>
      <c r="X207" s="56">
        <f>+IF(W207='Tabla Valoración controles'!$D$7,'Tabla Valoración controles'!$F$7,IF(U207=FORMULAS!$A$10,0,'Tabla Valoración controles'!$F$8))</f>
        <v>0</v>
      </c>
      <c r="Y207" s="54"/>
      <c r="Z207" s="55">
        <f>+IF(Y207='Tabla Valoración controles'!$D$9,'Tabla Valoración controles'!$F$9,IF(U207=FORMULAS!$A$10,0,'Tabla Valoración controles'!$F$10))</f>
        <v>0</v>
      </c>
      <c r="AA207" s="54"/>
      <c r="AB207" s="55">
        <f>+IF(AA207='Tabla Valoración controles'!$D$9,'Tabla Valoración controles'!$F$9,IF(W207=FORMULAS!$A$10,0,'Tabla Valoración controles'!$F$10))</f>
        <v>0</v>
      </c>
      <c r="AC207" s="54"/>
      <c r="AD207" s="55">
        <f>+IF(AC207='Tabla Valoración controles'!$D$13,'Tabla Valoración controles'!$F$13,'Tabla Valoración controles'!$F$14)</f>
        <v>0</v>
      </c>
      <c r="AE207" s="99">
        <f t="shared" si="168"/>
        <v>0</v>
      </c>
      <c r="AF207" s="99">
        <f t="shared" si="175"/>
        <v>0</v>
      </c>
      <c r="AG207" s="99">
        <f t="shared" si="131"/>
        <v>0.36</v>
      </c>
      <c r="AH207" s="54"/>
      <c r="AI207" s="50">
        <f>+IF(AH207=CONTROLES!$C$50,CONTROLES!$D$50,CONTROLES!$D$51)</f>
        <v>0</v>
      </c>
      <c r="AJ207" s="182"/>
      <c r="AK207" s="182">
        <f>+IF(AJ207=CONTROLES!$C$52,CONTROLES!$D$52,CONTROLES!$D$53)</f>
        <v>0</v>
      </c>
      <c r="AL207" s="182"/>
      <c r="AM207" s="182">
        <f>+IF(AL207=CONTROLES!$C$54,CONTROLES!$D$54,CONTROLES!$D$55)</f>
        <v>0</v>
      </c>
      <c r="AN207" s="183" t="str">
        <f t="shared" si="173"/>
        <v>Tipo Control</v>
      </c>
      <c r="AO207" s="183" t="str">
        <f>+IF(AN207=CONTROLES!$F$54,CONTROLES!$G$54,CONTROLES!$G$55)</f>
        <v>Detectar</v>
      </c>
      <c r="AP207" s="182">
        <f>+IF(AO207=CONTROLES!$C$56,CONTROLES!$D$56,IF(AO207=CONTROLES!$C$57,CONTROLES!$D$57,CONTROLES!$D$58))</f>
        <v>10</v>
      </c>
      <c r="AQ207" s="182"/>
      <c r="AR207" s="182">
        <f>+IF(AQ207=CONTROLES!$C$59,CONTROLES!$D$59,CONTROLES!$D$60)</f>
        <v>0</v>
      </c>
      <c r="AS207" s="182"/>
      <c r="AT207" s="182">
        <f>+IF(AS207=CONTROLES!$C$61,CONTROLES!$D$61,CONTROLES!$D$62)</f>
        <v>0</v>
      </c>
      <c r="AU207" s="182"/>
      <c r="AV207" s="50">
        <f>+IF(AU207=CONTROLES!$C$63,CONTROLES!$D$63,IF(AU207=CONTROLES!$C$64,CONTROLES!$D$64,CONTROLES!$D$65))</f>
        <v>0</v>
      </c>
      <c r="AW207" s="50">
        <f t="shared" si="169"/>
        <v>10</v>
      </c>
      <c r="AX207" s="50" t="str">
        <f t="shared" si="174"/>
        <v>Débil</v>
      </c>
      <c r="AY207" s="254"/>
      <c r="AZ207" s="254"/>
      <c r="BA207" s="254"/>
      <c r="BB207" s="254"/>
      <c r="BC207" s="255"/>
      <c r="BD207" s="292"/>
      <c r="BE207" s="247"/>
      <c r="BF207" s="132"/>
      <c r="BG207" s="132"/>
      <c r="BH207" s="206"/>
      <c r="BI207" s="199"/>
      <c r="BJ207" s="199"/>
      <c r="BK207" s="132"/>
      <c r="BL207" s="132"/>
      <c r="BM207" s="190" t="s">
        <v>234</v>
      </c>
      <c r="BN207" s="244"/>
      <c r="BO207" s="131"/>
      <c r="BP207" s="137"/>
      <c r="BQ207" s="137"/>
      <c r="BR207" s="137"/>
      <c r="BS207" s="140"/>
      <c r="BT207" s="140"/>
      <c r="BU207" s="140"/>
      <c r="BV207" s="140"/>
      <c r="BW207" s="140"/>
      <c r="BX207" s="131"/>
      <c r="BY207" s="137"/>
      <c r="BZ207" s="137"/>
      <c r="CA207" s="137"/>
      <c r="CB207" s="140"/>
      <c r="CC207" s="140"/>
      <c r="CD207" s="140"/>
      <c r="CE207" s="140"/>
      <c r="CF207" s="140"/>
      <c r="CG207" s="131"/>
      <c r="CH207" s="137"/>
      <c r="CI207" s="137"/>
      <c r="CJ207" s="137"/>
      <c r="CK207" s="140"/>
      <c r="CL207" s="140"/>
      <c r="CM207" s="140"/>
      <c r="CN207" s="140"/>
      <c r="CO207" s="140"/>
      <c r="CP207" s="131"/>
      <c r="CQ207" s="137"/>
      <c r="CR207" s="137"/>
      <c r="CS207" s="137"/>
      <c r="CT207" s="140"/>
      <c r="CU207" s="140"/>
      <c r="CV207" s="140"/>
      <c r="CW207" s="140"/>
      <c r="CX207" s="140"/>
      <c r="CY207" s="131"/>
      <c r="CZ207" s="137"/>
      <c r="DA207" s="137"/>
      <c r="DB207" s="137"/>
      <c r="DC207" s="140"/>
      <c r="DD207" s="140"/>
      <c r="DE207" s="140"/>
      <c r="DF207" s="140"/>
      <c r="DG207" s="140"/>
      <c r="DH207" s="131"/>
      <c r="DI207" s="137"/>
      <c r="DJ207" s="137"/>
      <c r="DK207" s="137"/>
      <c r="DL207" s="140"/>
      <c r="DM207" s="140"/>
      <c r="DN207" s="140"/>
      <c r="DO207" s="140"/>
      <c r="DP207" s="140"/>
      <c r="DQ207" s="131"/>
      <c r="DR207" s="137"/>
      <c r="DS207" s="137"/>
      <c r="DT207" s="137"/>
      <c r="DU207" s="140"/>
      <c r="DV207" s="140"/>
      <c r="DW207" s="140"/>
      <c r="DX207" s="140"/>
      <c r="DY207" s="140"/>
      <c r="DZ207" s="131"/>
      <c r="EA207" s="137"/>
      <c r="EB207" s="137"/>
      <c r="EC207" s="137"/>
      <c r="ED207" s="140"/>
      <c r="EE207" s="140"/>
      <c r="EF207" s="140"/>
      <c r="EG207" s="140"/>
      <c r="EH207" s="140"/>
      <c r="EI207" s="131"/>
      <c r="EJ207" s="137"/>
      <c r="EK207" s="137"/>
      <c r="EL207" s="137"/>
      <c r="EM207" s="140"/>
      <c r="EN207" s="140"/>
      <c r="EO207" s="140"/>
      <c r="EP207" s="140"/>
      <c r="EQ207" s="140"/>
      <c r="ER207" s="131"/>
      <c r="ES207" s="137"/>
      <c r="ET207" s="137"/>
      <c r="EU207" s="137"/>
      <c r="EV207" s="140"/>
      <c r="EW207" s="140"/>
      <c r="EX207" s="140"/>
      <c r="EY207" s="140"/>
      <c r="EZ207" s="140"/>
      <c r="FA207" s="131"/>
      <c r="FB207" s="137"/>
      <c r="FC207" s="137"/>
      <c r="FD207" s="137"/>
      <c r="FE207" s="140"/>
      <c r="FF207" s="140"/>
      <c r="FG207" s="140"/>
      <c r="FH207" s="140"/>
      <c r="FI207" s="140"/>
      <c r="FJ207" s="131"/>
      <c r="FK207" s="137"/>
      <c r="FL207" s="137"/>
      <c r="FM207" s="137"/>
      <c r="FN207" s="140"/>
      <c r="FO207" s="140"/>
      <c r="FP207" s="140"/>
      <c r="FQ207" s="140"/>
      <c r="FR207" s="140"/>
      <c r="FS207" s="140"/>
      <c r="FT207" s="131"/>
      <c r="FU207" s="134"/>
      <c r="FV207" s="134"/>
      <c r="FW207" s="134"/>
      <c r="FX207" s="135"/>
      <c r="FY207" s="134"/>
      <c r="FZ207" s="140"/>
      <c r="GA207" s="140"/>
      <c r="GB207" s="134"/>
      <c r="GC207" s="134"/>
      <c r="GD207" s="134"/>
      <c r="GE207" s="134"/>
      <c r="GF207" s="134"/>
      <c r="GG207" s="131"/>
      <c r="GH207" s="134"/>
      <c r="GI207" s="134"/>
      <c r="GJ207" s="134"/>
      <c r="GK207" s="135"/>
      <c r="GL207" s="134"/>
      <c r="GM207" s="140"/>
      <c r="GN207" s="140"/>
      <c r="GO207" s="134"/>
      <c r="GP207" s="134"/>
      <c r="GQ207" s="134"/>
      <c r="GR207" s="134"/>
      <c r="GS207" s="134"/>
      <c r="GT207" s="131"/>
      <c r="GU207" s="134"/>
      <c r="GV207" s="134"/>
      <c r="GW207" s="134"/>
      <c r="GX207" s="135"/>
      <c r="GY207" s="134"/>
      <c r="GZ207" s="140"/>
      <c r="HA207" s="140"/>
      <c r="HB207" s="134"/>
      <c r="HC207" s="134"/>
      <c r="HD207" s="134"/>
      <c r="HE207" s="134"/>
    </row>
    <row r="208" spans="1:213" ht="117" customHeight="1" x14ac:dyDescent="0.2">
      <c r="A208" s="273">
        <v>34</v>
      </c>
      <c r="B208" s="276" t="s">
        <v>171</v>
      </c>
      <c r="C208" s="279" t="str">
        <f>VLOOKUP(B208,FORMULAS!$A$30:$B$52,2,0)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8" s="279" t="str">
        <f>VLOOKUP(B208,FORMULAS!$A$30:$C$46,3,0)</f>
        <v>Director de Mejoramiento de Vivienda</v>
      </c>
      <c r="E208" s="276" t="s">
        <v>112</v>
      </c>
      <c r="F208" s="345" t="s">
        <v>454</v>
      </c>
      <c r="G208" s="345" t="s">
        <v>455</v>
      </c>
      <c r="H208" s="347" t="s">
        <v>456</v>
      </c>
      <c r="I208" s="276" t="s">
        <v>259</v>
      </c>
      <c r="J208" s="282">
        <v>600</v>
      </c>
      <c r="K208" s="258" t="str">
        <f>+IF(L208=FORMULAS!$N$2,FORMULAS!$O$2,IF('208-PLA-Ft-78 Mapa Gestión'!L208:L213=FORMULAS!$N$3,FORMULAS!$O$3,IF('208-PLA-Ft-78 Mapa Gestión'!L208:L213=FORMULAS!$N$4,FORMULAS!$O$4,IF('208-PLA-Ft-78 Mapa Gestión'!L208:L213=FORMULAS!$N$5,FORMULAS!$O$5,IF('208-PLA-Ft-78 Mapa Gestión'!L208:L213=FORMULAS!$N$6,FORMULAS!$O$6)))))</f>
        <v>Alta</v>
      </c>
      <c r="L208" s="261">
        <f>+IF(J208&lt;=FORMULAS!$M$2,FORMULAS!$N$2,IF('208-PLA-Ft-78 Mapa Gestión'!J208&lt;=FORMULAS!$M$3,FORMULAS!$N$3,IF('208-PLA-Ft-78 Mapa Gestión'!J208&lt;=FORMULAS!$M$4,FORMULAS!$N$4,IF('208-PLA-Ft-78 Mapa Gestión'!J208&lt;=FORMULAS!$M$5,FORMULAS!$N$5,FORMULAS!$N$6))))</f>
        <v>0.8</v>
      </c>
      <c r="M208" s="264" t="s">
        <v>133</v>
      </c>
      <c r="N208" s="258" t="str">
        <f>+IF(M208=FORMULAS!$H$2,FORMULAS!$I$2,IF('208-PLA-Ft-78 Mapa Gestión'!M208:M213=FORMULAS!$H$3,FORMULAS!$I$3,IF('208-PLA-Ft-78 Mapa Gestión'!M208:M213=FORMULAS!$H$4,FORMULAS!$I$4,IF('208-PLA-Ft-78 Mapa Gestión'!M208:M213=FORMULAS!$H$5,FORMULAS!$I$5,IF('208-PLA-Ft-78 Mapa Gestión'!M208:M213=FORMULAS!$H$6,FORMULAS!$I$6,IF('208-PLA-Ft-78 Mapa Gestión'!M208:M213=FORMULAS!$H$7,FORMULAS!$I$7,IF('208-PLA-Ft-78 Mapa Gestión'!M208:M213=FORMULAS!$H$8,FORMULAS!$I$8,IF('208-PLA-Ft-78 Mapa Gestión'!M208:M213=FORMULAS!$H$9,FORMULAS!$I$9,IF('208-PLA-Ft-78 Mapa Gestión'!M208:M213=FORMULAS!$H$10,FORMULAS!$I$10,IF('208-PLA-Ft-78 Mapa Gestión'!M208:M213=FORMULAS!$H$11,FORMULAS!$I$11))))))))))</f>
        <v>Leve</v>
      </c>
      <c r="O208" s="267">
        <f>VLOOKUP(N208,FORMULAS!$I$1:$J$6,2,0)</f>
        <v>0.2</v>
      </c>
      <c r="P208" s="267" t="str">
        <f t="shared" ref="P208" si="176">CONCATENATE(N208,K208)</f>
        <v>LeveAlta</v>
      </c>
      <c r="Q208" s="270" t="str">
        <f>VLOOKUP(P208,FORMULAS!$K$17:$L$42,2,0)</f>
        <v>Moderado</v>
      </c>
      <c r="R208" s="174">
        <v>1</v>
      </c>
      <c r="S208" s="174" t="s">
        <v>523</v>
      </c>
      <c r="T208" s="203" t="str">
        <f>VLOOKUP(U208,FORMULAS!$A$15:$B$18,2,0)</f>
        <v>Probabilidad</v>
      </c>
      <c r="U208" s="54" t="s">
        <v>13</v>
      </c>
      <c r="V208" s="55">
        <f>+IF(U208='Tabla Valoración controles'!$D$4,'Tabla Valoración controles'!$F$4,IF('208-PLA-Ft-78 Mapa Gestión'!U208='Tabla Valoración controles'!$D$5,'Tabla Valoración controles'!$F$5,IF(U208=FORMULAS!$A$10,0,'Tabla Valoración controles'!$F$6)))</f>
        <v>0.25</v>
      </c>
      <c r="W208" s="54" t="s">
        <v>8</v>
      </c>
      <c r="X208" s="56">
        <f>+IF(W208='Tabla Valoración controles'!$D$7,'Tabla Valoración controles'!$F$7,IF(U208=FORMULAS!$A$10,0,'Tabla Valoración controles'!$F$8))</f>
        <v>0.15</v>
      </c>
      <c r="Y208" s="54" t="s">
        <v>18</v>
      </c>
      <c r="Z208" s="55">
        <f>+IF(Y208='Tabla Valoración controles'!$D$9,'Tabla Valoración controles'!$F$9,IF(U208=FORMULAS!$A$10,0,'Tabla Valoración controles'!$F$10))</f>
        <v>0</v>
      </c>
      <c r="AA208" s="54" t="s">
        <v>21</v>
      </c>
      <c r="AB208" s="55">
        <f>+IF(AA208='Tabla Valoración controles'!$D$9,'Tabla Valoración controles'!$F$9,IF(W208=FORMULAS!$A$10,0,'Tabla Valoración controles'!$F$10))</f>
        <v>0</v>
      </c>
      <c r="AC208" s="54" t="s">
        <v>101</v>
      </c>
      <c r="AD208" s="55">
        <f>+IF(AC208='Tabla Valoración controles'!$D$13,'Tabla Valoración controles'!$F$13,'Tabla Valoración controles'!$F$14)</f>
        <v>0</v>
      </c>
      <c r="AE208" s="99">
        <f t="shared" si="168"/>
        <v>0.4</v>
      </c>
      <c r="AF208" s="99">
        <f>+IF(T208=FORMULAS!$A$8,'208-PLA-Ft-78 Mapa Gestión'!AE208*'208-PLA-Ft-78 Mapa Gestión'!L208:L213,'208-PLA-Ft-78 Mapa Gestión'!AE208*'208-PLA-Ft-78 Mapa Gestión'!O208:O213)</f>
        <v>0.32000000000000006</v>
      </c>
      <c r="AG208" s="99">
        <f>+IF(T208=FORMULAS!$A$8,'208-PLA-Ft-78 Mapa Gestión'!L208:L213-'208-PLA-Ft-78 Mapa Gestión'!AF208,0)</f>
        <v>0.48</v>
      </c>
      <c r="AH208" s="54" t="s">
        <v>349</v>
      </c>
      <c r="AI208" s="50">
        <f>+IF(AH208=CONTROLES!$C$50,CONTROLES!$D$50,CONTROLES!$D$51)</f>
        <v>15</v>
      </c>
      <c r="AJ208" s="182" t="s">
        <v>355</v>
      </c>
      <c r="AK208" s="182">
        <f>+IF(AJ208=CONTROLES!$C$52,CONTROLES!$D$52,CONTROLES!$D$53)</f>
        <v>15</v>
      </c>
      <c r="AL208" s="182" t="s">
        <v>358</v>
      </c>
      <c r="AM208" s="182">
        <f>+IF(AL208=CONTROLES!$C$54,CONTROLES!$D$54,CONTROLES!$D$55)</f>
        <v>15</v>
      </c>
      <c r="AN208" s="183" t="str">
        <f t="shared" si="173"/>
        <v>Preventivo</v>
      </c>
      <c r="AO208" s="183" t="str">
        <f>+IF(AN208=CONTROLES!$F$54,CONTROLES!$G$54,CONTROLES!$G$55)</f>
        <v>Prevenir</v>
      </c>
      <c r="AP208" s="182">
        <f>+IF(AO208=CONTROLES!$C$56,CONTROLES!$D$56,IF(AO208=CONTROLES!$C$57,CONTROLES!$D$57,CONTROLES!$D$58))</f>
        <v>15</v>
      </c>
      <c r="AQ208" s="182" t="s">
        <v>365</v>
      </c>
      <c r="AR208" s="182">
        <f>+IF(AQ208=CONTROLES!$C$59,CONTROLES!$D$59,CONTROLES!$D$60)</f>
        <v>15</v>
      </c>
      <c r="AS208" s="182" t="s">
        <v>368</v>
      </c>
      <c r="AT208" s="182">
        <f>+IF(AS208=CONTROLES!$C$61,CONTROLES!$D$61,CONTROLES!$D$62)</f>
        <v>15</v>
      </c>
      <c r="AU208" s="182" t="s">
        <v>371</v>
      </c>
      <c r="AV208" s="50">
        <f>+IF(AU208=CONTROLES!$C$63,CONTROLES!$D$63,IF(AU208=CONTROLES!$C$64,CONTROLES!$D$64,CONTROLES!$D$65))</f>
        <v>10</v>
      </c>
      <c r="AW208" s="50">
        <f t="shared" si="169"/>
        <v>100</v>
      </c>
      <c r="AX208" s="50" t="str">
        <f t="shared" si="174"/>
        <v>Fuerte</v>
      </c>
      <c r="AY208" s="253">
        <f>+AG213</f>
        <v>0.48</v>
      </c>
      <c r="AZ208" s="253" t="str">
        <f>+IF(AY208&lt;=FORMULAS!$N$2,FORMULAS!$O$2,IF(AY208&lt;=FORMULAS!$N$3,FORMULAS!$O$3,IF(AY208&lt;=FORMULAS!$N$4,FORMULAS!$O$4,IF(AY208&lt;=FORMULAS!$N$5,FORMULAS!$O$5,FORMULAS!O204))))</f>
        <v>Media</v>
      </c>
      <c r="BA208" s="253" t="str">
        <f>+IF(T208=FORMULAS!$A$9,AG213,'208-PLA-Ft-78 Mapa Gestión'!N208:N213)</f>
        <v>Leve</v>
      </c>
      <c r="BB208" s="253">
        <f>+IF(T208=FORMULAS!B207,'208-PLA-Ft-78 Mapa Gestión'!AG213,'208-PLA-Ft-78 Mapa Gestión'!O208:O213)</f>
        <v>0.2</v>
      </c>
      <c r="BC208" s="255" t="str">
        <f t="shared" ref="BC208" si="177">CONCATENATE(BA208,AZ208)</f>
        <v>LeveMedia</v>
      </c>
      <c r="BD208" s="256" t="str">
        <f>VLOOKUP(BC208,FORMULAS!$K$17:$L$42,2,0)</f>
        <v>Moderado</v>
      </c>
      <c r="BE208" s="245" t="s">
        <v>163</v>
      </c>
      <c r="BF208" s="132" t="s">
        <v>596</v>
      </c>
      <c r="BG208" s="132" t="s">
        <v>593</v>
      </c>
      <c r="BH208" s="206" t="s">
        <v>320</v>
      </c>
      <c r="BI208" s="199">
        <v>44927</v>
      </c>
      <c r="BJ208" s="199">
        <v>45291</v>
      </c>
      <c r="BK208" s="132" t="s">
        <v>695</v>
      </c>
      <c r="BL208" s="132" t="s">
        <v>696</v>
      </c>
      <c r="BM208" s="190" t="s">
        <v>236</v>
      </c>
      <c r="BN208" s="244" t="s">
        <v>697</v>
      </c>
      <c r="BO208" s="131"/>
      <c r="BP208" s="154"/>
      <c r="BQ208" s="153"/>
      <c r="BR208" s="153"/>
      <c r="BS208" s="155"/>
      <c r="BT208" s="155"/>
      <c r="BU208" s="155"/>
      <c r="BV208" s="155"/>
      <c r="BW208" s="155"/>
      <c r="BX208" s="131"/>
      <c r="BY208" s="154"/>
      <c r="BZ208" s="153"/>
      <c r="CA208" s="153"/>
      <c r="CB208" s="155"/>
      <c r="CC208" s="155"/>
      <c r="CD208" s="155"/>
      <c r="CE208" s="155"/>
      <c r="CF208" s="155"/>
      <c r="CG208" s="131"/>
      <c r="CH208" s="154"/>
      <c r="CI208" s="153"/>
      <c r="CJ208" s="153"/>
      <c r="CK208" s="155"/>
      <c r="CL208" s="155"/>
      <c r="CM208" s="155"/>
      <c r="CN208" s="155"/>
      <c r="CO208" s="155"/>
      <c r="CP208" s="131"/>
      <c r="CQ208" s="154"/>
      <c r="CR208" s="153"/>
      <c r="CS208" s="153"/>
      <c r="CT208" s="155"/>
      <c r="CU208" s="155"/>
      <c r="CV208" s="155"/>
      <c r="CW208" s="155"/>
      <c r="CX208" s="155"/>
      <c r="CY208" s="131"/>
      <c r="CZ208" s="154"/>
      <c r="DA208" s="153"/>
      <c r="DB208" s="153"/>
      <c r="DC208" s="155"/>
      <c r="DD208" s="155"/>
      <c r="DE208" s="155"/>
      <c r="DF208" s="155"/>
      <c r="DG208" s="155"/>
      <c r="DH208" s="131"/>
      <c r="DI208" s="154"/>
      <c r="DJ208" s="153"/>
      <c r="DK208" s="153"/>
      <c r="DL208" s="155"/>
      <c r="DM208" s="155"/>
      <c r="DN208" s="155"/>
      <c r="DO208" s="155"/>
      <c r="DP208" s="155"/>
      <c r="DQ208" s="131"/>
      <c r="DR208" s="154"/>
      <c r="DS208" s="153"/>
      <c r="DT208" s="153"/>
      <c r="DU208" s="155"/>
      <c r="DV208" s="155"/>
      <c r="DW208" s="155"/>
      <c r="DX208" s="155"/>
      <c r="DY208" s="155"/>
      <c r="DZ208" s="131"/>
      <c r="EA208" s="154"/>
      <c r="EB208" s="153"/>
      <c r="EC208" s="153"/>
      <c r="ED208" s="155"/>
      <c r="EE208" s="155"/>
      <c r="EF208" s="155"/>
      <c r="EG208" s="155"/>
      <c r="EH208" s="155"/>
      <c r="EI208" s="131"/>
      <c r="EJ208" s="154"/>
      <c r="EK208" s="153"/>
      <c r="EL208" s="153"/>
      <c r="EM208" s="155"/>
      <c r="EN208" s="155"/>
      <c r="EO208" s="155"/>
      <c r="EP208" s="155"/>
      <c r="EQ208" s="155"/>
      <c r="ER208" s="131"/>
      <c r="ES208" s="154"/>
      <c r="ET208" s="153"/>
      <c r="EU208" s="153"/>
      <c r="EV208" s="155"/>
      <c r="EW208" s="155"/>
      <c r="EX208" s="155"/>
      <c r="EY208" s="155"/>
      <c r="EZ208" s="155"/>
      <c r="FA208" s="131"/>
      <c r="FB208" s="154"/>
      <c r="FC208" s="153"/>
      <c r="FD208" s="153"/>
      <c r="FE208" s="155"/>
      <c r="FF208" s="155"/>
      <c r="FG208" s="155"/>
      <c r="FH208" s="155"/>
      <c r="FI208" s="155"/>
      <c r="FJ208" s="131"/>
      <c r="FK208" s="154"/>
      <c r="FL208" s="153"/>
      <c r="FM208" s="153"/>
      <c r="FN208" s="155"/>
      <c r="FO208" s="155"/>
      <c r="FP208" s="155"/>
      <c r="FQ208" s="155"/>
      <c r="FR208" s="155"/>
      <c r="FS208" s="155"/>
      <c r="FT208" s="131"/>
      <c r="FU208" s="134"/>
      <c r="FV208" s="134"/>
      <c r="FW208" s="134"/>
      <c r="FX208" s="135"/>
      <c r="FY208" s="134"/>
      <c r="FZ208" s="155"/>
      <c r="GA208" s="155"/>
      <c r="GB208" s="134"/>
      <c r="GC208" s="134"/>
      <c r="GD208" s="134"/>
      <c r="GE208" s="134"/>
      <c r="GF208" s="134"/>
      <c r="GG208" s="131"/>
      <c r="GH208" s="134"/>
      <c r="GI208" s="134"/>
      <c r="GJ208" s="134"/>
      <c r="GK208" s="135"/>
      <c r="GL208" s="134"/>
      <c r="GM208" s="155"/>
      <c r="GN208" s="155"/>
      <c r="GO208" s="134"/>
      <c r="GP208" s="134"/>
      <c r="GQ208" s="134"/>
      <c r="GR208" s="134"/>
      <c r="GS208" s="134"/>
      <c r="GT208" s="131"/>
      <c r="GU208" s="134"/>
      <c r="GV208" s="134"/>
      <c r="GW208" s="134"/>
      <c r="GX208" s="135"/>
      <c r="GY208" s="134"/>
      <c r="GZ208" s="155"/>
      <c r="HA208" s="155"/>
      <c r="HB208" s="134"/>
      <c r="HC208" s="134"/>
      <c r="HD208" s="134"/>
      <c r="HE208" s="134"/>
    </row>
    <row r="209" spans="1:213" ht="57" x14ac:dyDescent="0.2">
      <c r="A209" s="274"/>
      <c r="B209" s="277"/>
      <c r="C209" s="280"/>
      <c r="D209" s="280"/>
      <c r="E209" s="277"/>
      <c r="F209" s="345"/>
      <c r="G209" s="346"/>
      <c r="H209" s="348"/>
      <c r="I209" s="277"/>
      <c r="J209" s="282"/>
      <c r="K209" s="259"/>
      <c r="L209" s="262"/>
      <c r="M209" s="265"/>
      <c r="N209" s="259"/>
      <c r="O209" s="268"/>
      <c r="P209" s="268"/>
      <c r="Q209" s="271"/>
      <c r="R209" s="173"/>
      <c r="S209" s="174"/>
      <c r="T209" s="203">
        <f>VLOOKUP(U209,FORMULAS!$A$15:$B$18,2,0)</f>
        <v>0</v>
      </c>
      <c r="U209" s="54" t="s">
        <v>157</v>
      </c>
      <c r="V209" s="55">
        <f>+IF(U209='Tabla Valoración controles'!$D$4,'Tabla Valoración controles'!$F$4,IF('208-PLA-Ft-78 Mapa Gestión'!U209='Tabla Valoración controles'!$D$5,'Tabla Valoración controles'!$F$5,IF(U209=FORMULAS!$A$10,0,'Tabla Valoración controles'!$F$6)))</f>
        <v>0</v>
      </c>
      <c r="W209" s="54"/>
      <c r="X209" s="56">
        <f>+IF(W209='Tabla Valoración controles'!$D$7,'Tabla Valoración controles'!$F$7,IF(U209=FORMULAS!$A$10,0,'Tabla Valoración controles'!$F$8))</f>
        <v>0</v>
      </c>
      <c r="Y209" s="54"/>
      <c r="Z209" s="55">
        <f>+IF(Y209='Tabla Valoración controles'!$D$9,'Tabla Valoración controles'!$F$9,IF(U209=FORMULAS!$A$10,0,'Tabla Valoración controles'!$F$10))</f>
        <v>0</v>
      </c>
      <c r="AA209" s="54"/>
      <c r="AB209" s="55">
        <f>+IF(AA209='Tabla Valoración controles'!$D$9,'Tabla Valoración controles'!$F$9,IF(W209=FORMULAS!$A$10,0,'Tabla Valoración controles'!$F$10))</f>
        <v>0</v>
      </c>
      <c r="AC209" s="54"/>
      <c r="AD209" s="55">
        <f>+IF(AC209='Tabla Valoración controles'!$D$13,'Tabla Valoración controles'!$F$13,'Tabla Valoración controles'!$F$14)</f>
        <v>0</v>
      </c>
      <c r="AE209" s="99">
        <f t="shared" si="168"/>
        <v>0</v>
      </c>
      <c r="AF209" s="99">
        <f t="shared" ref="AF209" si="178">+AE209*AG208</f>
        <v>0</v>
      </c>
      <c r="AG209" s="99">
        <f t="shared" ref="AG209" si="179">+AG208-AF209</f>
        <v>0.48</v>
      </c>
      <c r="AH209" s="54"/>
      <c r="AI209" s="50">
        <f>+IF(AH209=CONTROLES!$C$50,CONTROLES!$D$50,CONTROLES!$D$51)</f>
        <v>0</v>
      </c>
      <c r="AJ209" s="182"/>
      <c r="AK209" s="182">
        <f>+IF(AJ209=CONTROLES!$C$52,CONTROLES!$D$52,CONTROLES!$D$53)</f>
        <v>0</v>
      </c>
      <c r="AL209" s="182"/>
      <c r="AM209" s="182">
        <f>+IF(AL209=CONTROLES!$C$54,CONTROLES!$D$54,CONTROLES!$D$55)</f>
        <v>0</v>
      </c>
      <c r="AN209" s="183" t="str">
        <f t="shared" si="173"/>
        <v>Tipo Control</v>
      </c>
      <c r="AO209" s="183" t="str">
        <f>+IF(AN209=CONTROLES!$F$54,CONTROLES!$G$54,CONTROLES!$G$55)</f>
        <v>Detectar</v>
      </c>
      <c r="AP209" s="182">
        <f>+IF(AO209=CONTROLES!$C$56,CONTROLES!$D$56,IF(AO209=CONTROLES!$C$57,CONTROLES!$D$57,CONTROLES!$D$58))</f>
        <v>10</v>
      </c>
      <c r="AQ209" s="182"/>
      <c r="AR209" s="182">
        <f>+IF(AQ209=CONTROLES!$C$59,CONTROLES!$D$59,CONTROLES!$D$60)</f>
        <v>0</v>
      </c>
      <c r="AS209" s="182"/>
      <c r="AT209" s="182">
        <f>+IF(AS209=CONTROLES!$C$61,CONTROLES!$D$61,CONTROLES!$D$62)</f>
        <v>0</v>
      </c>
      <c r="AU209" s="182"/>
      <c r="AV209" s="50">
        <f>+IF(AU209=CONTROLES!$C$63,CONTROLES!$D$63,IF(AU209=CONTROLES!$C$64,CONTROLES!$D$64,CONTROLES!$D$65))</f>
        <v>0</v>
      </c>
      <c r="AW209" s="50">
        <f t="shared" si="169"/>
        <v>10</v>
      </c>
      <c r="AX209" s="50" t="str">
        <f t="shared" si="174"/>
        <v>Débil</v>
      </c>
      <c r="AY209" s="254"/>
      <c r="AZ209" s="254"/>
      <c r="BA209" s="254"/>
      <c r="BB209" s="254"/>
      <c r="BC209" s="255"/>
      <c r="BD209" s="257"/>
      <c r="BE209" s="246"/>
      <c r="BF209" s="132"/>
      <c r="BG209" s="132"/>
      <c r="BH209" s="206"/>
      <c r="BI209" s="199"/>
      <c r="BJ209" s="199"/>
      <c r="BK209" s="132"/>
      <c r="BL209" s="132"/>
      <c r="BM209" s="190" t="s">
        <v>234</v>
      </c>
      <c r="BN209" s="244"/>
      <c r="BO209" s="131"/>
      <c r="BP209" s="137"/>
      <c r="BQ209" s="137"/>
      <c r="BR209" s="137"/>
      <c r="BS209" s="140"/>
      <c r="BT209" s="140"/>
      <c r="BU209" s="140"/>
      <c r="BV209" s="140"/>
      <c r="BW209" s="140"/>
      <c r="BX209" s="131"/>
      <c r="BY209" s="137"/>
      <c r="BZ209" s="137"/>
      <c r="CA209" s="137"/>
      <c r="CB209" s="140"/>
      <c r="CC209" s="140"/>
      <c r="CD209" s="140"/>
      <c r="CE209" s="140"/>
      <c r="CF209" s="140"/>
      <c r="CG209" s="131"/>
      <c r="CH209" s="137"/>
      <c r="CI209" s="137"/>
      <c r="CJ209" s="137"/>
      <c r="CK209" s="140"/>
      <c r="CL209" s="140"/>
      <c r="CM209" s="140"/>
      <c r="CN209" s="140"/>
      <c r="CO209" s="140"/>
      <c r="CP209" s="131"/>
      <c r="CQ209" s="137"/>
      <c r="CR209" s="137"/>
      <c r="CS209" s="137"/>
      <c r="CT209" s="140"/>
      <c r="CU209" s="140"/>
      <c r="CV209" s="140"/>
      <c r="CW209" s="140"/>
      <c r="CX209" s="140"/>
      <c r="CY209" s="131"/>
      <c r="CZ209" s="137"/>
      <c r="DA209" s="137"/>
      <c r="DB209" s="137"/>
      <c r="DC209" s="140"/>
      <c r="DD209" s="140"/>
      <c r="DE209" s="140"/>
      <c r="DF209" s="140"/>
      <c r="DG209" s="140"/>
      <c r="DH209" s="131"/>
      <c r="DI209" s="137"/>
      <c r="DJ209" s="137"/>
      <c r="DK209" s="137"/>
      <c r="DL209" s="140"/>
      <c r="DM209" s="140"/>
      <c r="DN209" s="140"/>
      <c r="DO209" s="140"/>
      <c r="DP209" s="140"/>
      <c r="DQ209" s="131"/>
      <c r="DR209" s="137"/>
      <c r="DS209" s="137"/>
      <c r="DT209" s="137"/>
      <c r="DU209" s="140"/>
      <c r="DV209" s="140"/>
      <c r="DW209" s="140"/>
      <c r="DX209" s="140"/>
      <c r="DY209" s="140"/>
      <c r="DZ209" s="131"/>
      <c r="EA209" s="137"/>
      <c r="EB209" s="137"/>
      <c r="EC209" s="137"/>
      <c r="ED209" s="140"/>
      <c r="EE209" s="140"/>
      <c r="EF209" s="140"/>
      <c r="EG209" s="140"/>
      <c r="EH209" s="140"/>
      <c r="EI209" s="131"/>
      <c r="EJ209" s="137"/>
      <c r="EK209" s="137"/>
      <c r="EL209" s="137"/>
      <c r="EM209" s="140"/>
      <c r="EN209" s="140"/>
      <c r="EO209" s="140"/>
      <c r="EP209" s="140"/>
      <c r="EQ209" s="140"/>
      <c r="ER209" s="131"/>
      <c r="ES209" s="137"/>
      <c r="ET209" s="137"/>
      <c r="EU209" s="137"/>
      <c r="EV209" s="140"/>
      <c r="EW209" s="140"/>
      <c r="EX209" s="140"/>
      <c r="EY209" s="140"/>
      <c r="EZ209" s="140"/>
      <c r="FA209" s="131"/>
      <c r="FB209" s="137"/>
      <c r="FC209" s="137"/>
      <c r="FD209" s="137"/>
      <c r="FE209" s="140"/>
      <c r="FF209" s="140"/>
      <c r="FG209" s="140"/>
      <c r="FH209" s="140"/>
      <c r="FI209" s="140"/>
      <c r="FJ209" s="131"/>
      <c r="FK209" s="137"/>
      <c r="FL209" s="137"/>
      <c r="FM209" s="137"/>
      <c r="FN209" s="140"/>
      <c r="FO209" s="140"/>
      <c r="FP209" s="140"/>
      <c r="FQ209" s="140"/>
      <c r="FR209" s="140"/>
      <c r="FS209" s="140"/>
      <c r="FT209" s="131"/>
      <c r="FU209" s="134"/>
      <c r="FV209" s="134"/>
      <c r="FW209" s="134"/>
      <c r="FX209" s="135"/>
      <c r="FY209" s="134"/>
      <c r="FZ209" s="140"/>
      <c r="GA209" s="140"/>
      <c r="GB209" s="134"/>
      <c r="GC209" s="134"/>
      <c r="GD209" s="134"/>
      <c r="GE209" s="134"/>
      <c r="GF209" s="134"/>
      <c r="GG209" s="131"/>
      <c r="GH209" s="134"/>
      <c r="GI209" s="134"/>
      <c r="GJ209" s="134"/>
      <c r="GK209" s="135"/>
      <c r="GL209" s="134"/>
      <c r="GM209" s="140"/>
      <c r="GN209" s="140"/>
      <c r="GO209" s="134"/>
      <c r="GP209" s="134"/>
      <c r="GQ209" s="134"/>
      <c r="GR209" s="134"/>
      <c r="GS209" s="134"/>
      <c r="GT209" s="131"/>
      <c r="GU209" s="134"/>
      <c r="GV209" s="134"/>
      <c r="GW209" s="134"/>
      <c r="GX209" s="135"/>
      <c r="GY209" s="134"/>
      <c r="GZ209" s="140"/>
      <c r="HA209" s="140"/>
      <c r="HB209" s="134"/>
      <c r="HC209" s="134"/>
      <c r="HD209" s="134"/>
      <c r="HE209" s="134"/>
    </row>
    <row r="210" spans="1:213" ht="57" x14ac:dyDescent="0.2">
      <c r="A210" s="274"/>
      <c r="B210" s="277"/>
      <c r="C210" s="280"/>
      <c r="D210" s="280"/>
      <c r="E210" s="277"/>
      <c r="F210" s="345"/>
      <c r="G210" s="346"/>
      <c r="H210" s="348"/>
      <c r="I210" s="277"/>
      <c r="J210" s="282"/>
      <c r="K210" s="259"/>
      <c r="L210" s="262"/>
      <c r="M210" s="265"/>
      <c r="N210" s="259"/>
      <c r="O210" s="268"/>
      <c r="P210" s="268"/>
      <c r="Q210" s="271"/>
      <c r="R210" s="173"/>
      <c r="S210" s="174"/>
      <c r="T210" s="203">
        <f>VLOOKUP(U210,FORMULAS!$A$15:$B$18,2,0)</f>
        <v>0</v>
      </c>
      <c r="U210" s="54" t="s">
        <v>157</v>
      </c>
      <c r="V210" s="55">
        <f>+IF(U210='Tabla Valoración controles'!$D$4,'Tabla Valoración controles'!$F$4,IF('208-PLA-Ft-78 Mapa Gestión'!U210='Tabla Valoración controles'!$D$5,'Tabla Valoración controles'!$F$5,IF(U210=FORMULAS!$A$10,0,'Tabla Valoración controles'!$F$6)))</f>
        <v>0</v>
      </c>
      <c r="W210" s="54"/>
      <c r="X210" s="56">
        <f>+IF(W210='Tabla Valoración controles'!$D$7,'Tabla Valoración controles'!$F$7,IF(U210=FORMULAS!$A$10,0,'Tabla Valoración controles'!$F$8))</f>
        <v>0</v>
      </c>
      <c r="Y210" s="54"/>
      <c r="Z210" s="55">
        <f>+IF(Y210='Tabla Valoración controles'!$D$9,'Tabla Valoración controles'!$F$9,IF(U210=FORMULAS!$A$10,0,'Tabla Valoración controles'!$F$10))</f>
        <v>0</v>
      </c>
      <c r="AA210" s="54"/>
      <c r="AB210" s="55">
        <f>+IF(AA210='Tabla Valoración controles'!$D$9,'Tabla Valoración controles'!$F$9,IF(W210=FORMULAS!$A$10,0,'Tabla Valoración controles'!$F$10))</f>
        <v>0</v>
      </c>
      <c r="AC210" s="54"/>
      <c r="AD210" s="55">
        <f>+IF(AC210='Tabla Valoración controles'!$D$13,'Tabla Valoración controles'!$F$13,'Tabla Valoración controles'!$F$14)</f>
        <v>0</v>
      </c>
      <c r="AE210" s="99">
        <f t="shared" si="168"/>
        <v>0</v>
      </c>
      <c r="AF210" s="99">
        <f t="shared" ref="AF210:AF213" si="180">+AF209*AE210</f>
        <v>0</v>
      </c>
      <c r="AG210" s="99">
        <f t="shared" si="131"/>
        <v>0.48</v>
      </c>
      <c r="AH210" s="54"/>
      <c r="AI210" s="50">
        <f>+IF(AH210=CONTROLES!$C$50,CONTROLES!$D$50,CONTROLES!$D$51)</f>
        <v>0</v>
      </c>
      <c r="AJ210" s="182"/>
      <c r="AK210" s="182">
        <f>+IF(AJ210=CONTROLES!$C$52,CONTROLES!$D$52,CONTROLES!$D$53)</f>
        <v>0</v>
      </c>
      <c r="AL210" s="182"/>
      <c r="AM210" s="182">
        <f>+IF(AL210=CONTROLES!$C$54,CONTROLES!$D$54,CONTROLES!$D$55)</f>
        <v>0</v>
      </c>
      <c r="AN210" s="183" t="str">
        <f t="shared" si="173"/>
        <v>Tipo Control</v>
      </c>
      <c r="AO210" s="183" t="str">
        <f>+IF(AN210=CONTROLES!$F$54,CONTROLES!$G$54,CONTROLES!$G$55)</f>
        <v>Detectar</v>
      </c>
      <c r="AP210" s="182">
        <f>+IF(AO210=CONTROLES!$C$56,CONTROLES!$D$56,IF(AO210=CONTROLES!$C$57,CONTROLES!$D$57,CONTROLES!$D$58))</f>
        <v>10</v>
      </c>
      <c r="AQ210" s="182"/>
      <c r="AR210" s="182">
        <f>+IF(AQ210=CONTROLES!$C$59,CONTROLES!$D$59,CONTROLES!$D$60)</f>
        <v>0</v>
      </c>
      <c r="AS210" s="182"/>
      <c r="AT210" s="182">
        <f>+IF(AS210=CONTROLES!$C$61,CONTROLES!$D$61,CONTROLES!$D$62)</f>
        <v>0</v>
      </c>
      <c r="AU210" s="182"/>
      <c r="AV210" s="50">
        <f>+IF(AU210=CONTROLES!$C$63,CONTROLES!$D$63,IF(AU210=CONTROLES!$C$64,CONTROLES!$D$64,CONTROLES!$D$65))</f>
        <v>0</v>
      </c>
      <c r="AW210" s="50">
        <f t="shared" si="169"/>
        <v>10</v>
      </c>
      <c r="AX210" s="50" t="str">
        <f t="shared" si="174"/>
        <v>Débil</v>
      </c>
      <c r="AY210" s="254"/>
      <c r="AZ210" s="254"/>
      <c r="BA210" s="254"/>
      <c r="BB210" s="254"/>
      <c r="BC210" s="255"/>
      <c r="BD210" s="257"/>
      <c r="BE210" s="246"/>
      <c r="BF210" s="132"/>
      <c r="BG210" s="132"/>
      <c r="BH210" s="206"/>
      <c r="BI210" s="199"/>
      <c r="BJ210" s="199"/>
      <c r="BK210" s="132"/>
      <c r="BL210" s="132"/>
      <c r="BM210" s="190" t="s">
        <v>234</v>
      </c>
      <c r="BN210" s="244"/>
      <c r="BO210" s="131"/>
      <c r="BP210" s="137"/>
      <c r="BQ210" s="137"/>
      <c r="BR210" s="137"/>
      <c r="BS210" s="140"/>
      <c r="BT210" s="140"/>
      <c r="BU210" s="140"/>
      <c r="BV210" s="140"/>
      <c r="BW210" s="140"/>
      <c r="BX210" s="131"/>
      <c r="BY210" s="137"/>
      <c r="BZ210" s="137"/>
      <c r="CA210" s="137"/>
      <c r="CB210" s="140"/>
      <c r="CC210" s="140"/>
      <c r="CD210" s="140"/>
      <c r="CE210" s="140"/>
      <c r="CF210" s="140"/>
      <c r="CG210" s="131"/>
      <c r="CH210" s="137"/>
      <c r="CI210" s="137"/>
      <c r="CJ210" s="137"/>
      <c r="CK210" s="140"/>
      <c r="CL210" s="140"/>
      <c r="CM210" s="140"/>
      <c r="CN210" s="140"/>
      <c r="CO210" s="140"/>
      <c r="CP210" s="131"/>
      <c r="CQ210" s="137"/>
      <c r="CR210" s="137"/>
      <c r="CS210" s="137"/>
      <c r="CT210" s="140"/>
      <c r="CU210" s="140"/>
      <c r="CV210" s="140"/>
      <c r="CW210" s="140"/>
      <c r="CX210" s="140"/>
      <c r="CY210" s="131"/>
      <c r="CZ210" s="137"/>
      <c r="DA210" s="137"/>
      <c r="DB210" s="137"/>
      <c r="DC210" s="140"/>
      <c r="DD210" s="140"/>
      <c r="DE210" s="140"/>
      <c r="DF210" s="140"/>
      <c r="DG210" s="140"/>
      <c r="DH210" s="131"/>
      <c r="DI210" s="137"/>
      <c r="DJ210" s="137"/>
      <c r="DK210" s="137"/>
      <c r="DL210" s="140"/>
      <c r="DM210" s="140"/>
      <c r="DN210" s="140"/>
      <c r="DO210" s="140"/>
      <c r="DP210" s="140"/>
      <c r="DQ210" s="131"/>
      <c r="DR210" s="137"/>
      <c r="DS210" s="137"/>
      <c r="DT210" s="137"/>
      <c r="DU210" s="140"/>
      <c r="DV210" s="140"/>
      <c r="DW210" s="140"/>
      <c r="DX210" s="140"/>
      <c r="DY210" s="140"/>
      <c r="DZ210" s="131"/>
      <c r="EA210" s="137"/>
      <c r="EB210" s="137"/>
      <c r="EC210" s="137"/>
      <c r="ED210" s="140"/>
      <c r="EE210" s="140"/>
      <c r="EF210" s="140"/>
      <c r="EG210" s="140"/>
      <c r="EH210" s="140"/>
      <c r="EI210" s="131"/>
      <c r="EJ210" s="137"/>
      <c r="EK210" s="137"/>
      <c r="EL210" s="137"/>
      <c r="EM210" s="140"/>
      <c r="EN210" s="140"/>
      <c r="EO210" s="140"/>
      <c r="EP210" s="140"/>
      <c r="EQ210" s="140"/>
      <c r="ER210" s="131"/>
      <c r="ES210" s="137"/>
      <c r="ET210" s="137"/>
      <c r="EU210" s="137"/>
      <c r="EV210" s="140"/>
      <c r="EW210" s="140"/>
      <c r="EX210" s="140"/>
      <c r="EY210" s="140"/>
      <c r="EZ210" s="140"/>
      <c r="FA210" s="131"/>
      <c r="FB210" s="137"/>
      <c r="FC210" s="137"/>
      <c r="FD210" s="137"/>
      <c r="FE210" s="140"/>
      <c r="FF210" s="140"/>
      <c r="FG210" s="140"/>
      <c r="FH210" s="140"/>
      <c r="FI210" s="140"/>
      <c r="FJ210" s="131"/>
      <c r="FK210" s="137"/>
      <c r="FL210" s="137"/>
      <c r="FM210" s="137"/>
      <c r="FN210" s="140"/>
      <c r="FO210" s="140"/>
      <c r="FP210" s="140"/>
      <c r="FQ210" s="140"/>
      <c r="FR210" s="140"/>
      <c r="FS210" s="140"/>
      <c r="FT210" s="131"/>
      <c r="FU210" s="134"/>
      <c r="FV210" s="134"/>
      <c r="FW210" s="134"/>
      <c r="FX210" s="135"/>
      <c r="FY210" s="134"/>
      <c r="FZ210" s="140"/>
      <c r="GA210" s="140"/>
      <c r="GB210" s="134"/>
      <c r="GC210" s="134"/>
      <c r="GD210" s="134"/>
      <c r="GE210" s="134"/>
      <c r="GF210" s="134"/>
      <c r="GG210" s="131"/>
      <c r="GH210" s="134"/>
      <c r="GI210" s="134"/>
      <c r="GJ210" s="134"/>
      <c r="GK210" s="135"/>
      <c r="GL210" s="134"/>
      <c r="GM210" s="140"/>
      <c r="GN210" s="140"/>
      <c r="GO210" s="134"/>
      <c r="GP210" s="134"/>
      <c r="GQ210" s="134"/>
      <c r="GR210" s="134"/>
      <c r="GS210" s="134"/>
      <c r="GT210" s="131"/>
      <c r="GU210" s="134"/>
      <c r="GV210" s="134"/>
      <c r="GW210" s="134"/>
      <c r="GX210" s="135"/>
      <c r="GY210" s="134"/>
      <c r="GZ210" s="140"/>
      <c r="HA210" s="140"/>
      <c r="HB210" s="134"/>
      <c r="HC210" s="134"/>
      <c r="HD210" s="134"/>
      <c r="HE210" s="134"/>
    </row>
    <row r="211" spans="1:213" ht="57" x14ac:dyDescent="0.2">
      <c r="A211" s="274"/>
      <c r="B211" s="277"/>
      <c r="C211" s="280"/>
      <c r="D211" s="280"/>
      <c r="E211" s="277"/>
      <c r="F211" s="345"/>
      <c r="G211" s="346"/>
      <c r="H211" s="348"/>
      <c r="I211" s="277"/>
      <c r="J211" s="282"/>
      <c r="K211" s="259"/>
      <c r="L211" s="262"/>
      <c r="M211" s="265"/>
      <c r="N211" s="259"/>
      <c r="O211" s="268"/>
      <c r="P211" s="268"/>
      <c r="Q211" s="271"/>
      <c r="R211" s="173"/>
      <c r="S211" s="174"/>
      <c r="T211" s="203">
        <f>VLOOKUP(U211,FORMULAS!$A$15:$B$18,2,0)</f>
        <v>0</v>
      </c>
      <c r="U211" s="54" t="s">
        <v>157</v>
      </c>
      <c r="V211" s="55">
        <f>+IF(U211='Tabla Valoración controles'!$D$4,'Tabla Valoración controles'!$F$4,IF('208-PLA-Ft-78 Mapa Gestión'!U211='Tabla Valoración controles'!$D$5,'Tabla Valoración controles'!$F$5,IF(U211=FORMULAS!$A$10,0,'Tabla Valoración controles'!$F$6)))</f>
        <v>0</v>
      </c>
      <c r="W211" s="54"/>
      <c r="X211" s="56">
        <f>+IF(W211='Tabla Valoración controles'!$D$7,'Tabla Valoración controles'!$F$7,IF(U211=FORMULAS!$A$10,0,'Tabla Valoración controles'!$F$8))</f>
        <v>0</v>
      </c>
      <c r="Y211" s="54"/>
      <c r="Z211" s="55">
        <f>+IF(Y211='Tabla Valoración controles'!$D$9,'Tabla Valoración controles'!$F$9,IF(U211=FORMULAS!$A$10,0,'Tabla Valoración controles'!$F$10))</f>
        <v>0</v>
      </c>
      <c r="AA211" s="54"/>
      <c r="AB211" s="55">
        <f>+IF(AA211='Tabla Valoración controles'!$D$9,'Tabla Valoración controles'!$F$9,IF(W211=FORMULAS!$A$10,0,'Tabla Valoración controles'!$F$10))</f>
        <v>0</v>
      </c>
      <c r="AC211" s="54"/>
      <c r="AD211" s="55">
        <f>+IF(AC211='Tabla Valoración controles'!$D$13,'Tabla Valoración controles'!$F$13,'Tabla Valoración controles'!$F$14)</f>
        <v>0</v>
      </c>
      <c r="AE211" s="99">
        <f t="shared" si="168"/>
        <v>0</v>
      </c>
      <c r="AF211" s="99">
        <f t="shared" si="180"/>
        <v>0</v>
      </c>
      <c r="AG211" s="99">
        <f t="shared" si="131"/>
        <v>0.48</v>
      </c>
      <c r="AH211" s="54"/>
      <c r="AI211" s="50">
        <f>+IF(AH211=CONTROLES!$C$50,CONTROLES!$D$50,CONTROLES!$D$51)</f>
        <v>0</v>
      </c>
      <c r="AJ211" s="182"/>
      <c r="AK211" s="182">
        <f>+IF(AJ211=CONTROLES!$C$52,CONTROLES!$D$52,CONTROLES!$D$53)</f>
        <v>0</v>
      </c>
      <c r="AL211" s="182"/>
      <c r="AM211" s="182">
        <f>+IF(AL211=CONTROLES!$C$54,CONTROLES!$D$54,CONTROLES!$D$55)</f>
        <v>0</v>
      </c>
      <c r="AN211" s="183" t="str">
        <f t="shared" si="173"/>
        <v>Tipo Control</v>
      </c>
      <c r="AO211" s="183" t="str">
        <f>+IF(AN211=CONTROLES!$F$54,CONTROLES!$G$54,CONTROLES!$G$55)</f>
        <v>Detectar</v>
      </c>
      <c r="AP211" s="182">
        <f>+IF(AO211=CONTROLES!$C$56,CONTROLES!$D$56,IF(AO211=CONTROLES!$C$57,CONTROLES!$D$57,CONTROLES!$D$58))</f>
        <v>10</v>
      </c>
      <c r="AQ211" s="182"/>
      <c r="AR211" s="182">
        <f>+IF(AQ211=CONTROLES!$C$59,CONTROLES!$D$59,CONTROLES!$D$60)</f>
        <v>0</v>
      </c>
      <c r="AS211" s="182"/>
      <c r="AT211" s="182">
        <f>+IF(AS211=CONTROLES!$C$61,CONTROLES!$D$61,CONTROLES!$D$62)</f>
        <v>0</v>
      </c>
      <c r="AU211" s="182"/>
      <c r="AV211" s="50">
        <f>+IF(AU211=CONTROLES!$C$63,CONTROLES!$D$63,IF(AU211=CONTROLES!$C$64,CONTROLES!$D$64,CONTROLES!$D$65))</f>
        <v>0</v>
      </c>
      <c r="AW211" s="50">
        <f t="shared" si="169"/>
        <v>10</v>
      </c>
      <c r="AX211" s="50" t="str">
        <f t="shared" si="174"/>
        <v>Débil</v>
      </c>
      <c r="AY211" s="254"/>
      <c r="AZ211" s="254"/>
      <c r="BA211" s="254"/>
      <c r="BB211" s="254"/>
      <c r="BC211" s="255"/>
      <c r="BD211" s="257"/>
      <c r="BE211" s="246"/>
      <c r="BF211" s="132"/>
      <c r="BG211" s="132"/>
      <c r="BH211" s="206"/>
      <c r="BI211" s="199"/>
      <c r="BJ211" s="199"/>
      <c r="BK211" s="132"/>
      <c r="BL211" s="132"/>
      <c r="BM211" s="190" t="s">
        <v>234</v>
      </c>
      <c r="BN211" s="244"/>
      <c r="BO211" s="131"/>
      <c r="BP211" s="137"/>
      <c r="BQ211" s="137"/>
      <c r="BR211" s="137"/>
      <c r="BS211" s="140"/>
      <c r="BT211" s="140"/>
      <c r="BU211" s="140"/>
      <c r="BV211" s="140"/>
      <c r="BW211" s="140"/>
      <c r="BX211" s="131"/>
      <c r="BY211" s="137"/>
      <c r="BZ211" s="137"/>
      <c r="CA211" s="137"/>
      <c r="CB211" s="140"/>
      <c r="CC211" s="140"/>
      <c r="CD211" s="140"/>
      <c r="CE211" s="140"/>
      <c r="CF211" s="140"/>
      <c r="CG211" s="131"/>
      <c r="CH211" s="137"/>
      <c r="CI211" s="137"/>
      <c r="CJ211" s="137"/>
      <c r="CK211" s="140"/>
      <c r="CL211" s="140"/>
      <c r="CM211" s="140"/>
      <c r="CN211" s="140"/>
      <c r="CO211" s="140"/>
      <c r="CP211" s="131"/>
      <c r="CQ211" s="137"/>
      <c r="CR211" s="137"/>
      <c r="CS211" s="137"/>
      <c r="CT211" s="140"/>
      <c r="CU211" s="140"/>
      <c r="CV211" s="140"/>
      <c r="CW211" s="140"/>
      <c r="CX211" s="140"/>
      <c r="CY211" s="131"/>
      <c r="CZ211" s="137"/>
      <c r="DA211" s="137"/>
      <c r="DB211" s="137"/>
      <c r="DC211" s="140"/>
      <c r="DD211" s="140"/>
      <c r="DE211" s="140"/>
      <c r="DF211" s="140"/>
      <c r="DG211" s="140"/>
      <c r="DH211" s="131"/>
      <c r="DI211" s="137"/>
      <c r="DJ211" s="137"/>
      <c r="DK211" s="137"/>
      <c r="DL211" s="140"/>
      <c r="DM211" s="140"/>
      <c r="DN211" s="140"/>
      <c r="DO211" s="140"/>
      <c r="DP211" s="140"/>
      <c r="DQ211" s="131"/>
      <c r="DR211" s="137"/>
      <c r="DS211" s="137"/>
      <c r="DT211" s="137"/>
      <c r="DU211" s="140"/>
      <c r="DV211" s="140"/>
      <c r="DW211" s="140"/>
      <c r="DX211" s="140"/>
      <c r="DY211" s="140"/>
      <c r="DZ211" s="131"/>
      <c r="EA211" s="137"/>
      <c r="EB211" s="137"/>
      <c r="EC211" s="137"/>
      <c r="ED211" s="140"/>
      <c r="EE211" s="140"/>
      <c r="EF211" s="140"/>
      <c r="EG211" s="140"/>
      <c r="EH211" s="140"/>
      <c r="EI211" s="131"/>
      <c r="EJ211" s="137"/>
      <c r="EK211" s="137"/>
      <c r="EL211" s="137"/>
      <c r="EM211" s="140"/>
      <c r="EN211" s="140"/>
      <c r="EO211" s="140"/>
      <c r="EP211" s="140"/>
      <c r="EQ211" s="140"/>
      <c r="ER211" s="131"/>
      <c r="ES211" s="137"/>
      <c r="ET211" s="137"/>
      <c r="EU211" s="137"/>
      <c r="EV211" s="140"/>
      <c r="EW211" s="140"/>
      <c r="EX211" s="140"/>
      <c r="EY211" s="140"/>
      <c r="EZ211" s="140"/>
      <c r="FA211" s="131"/>
      <c r="FB211" s="137"/>
      <c r="FC211" s="137"/>
      <c r="FD211" s="137"/>
      <c r="FE211" s="140"/>
      <c r="FF211" s="140"/>
      <c r="FG211" s="140"/>
      <c r="FH211" s="140"/>
      <c r="FI211" s="140"/>
      <c r="FJ211" s="131"/>
      <c r="FK211" s="137"/>
      <c r="FL211" s="137"/>
      <c r="FM211" s="137"/>
      <c r="FN211" s="140"/>
      <c r="FO211" s="140"/>
      <c r="FP211" s="140"/>
      <c r="FQ211" s="140"/>
      <c r="FR211" s="140"/>
      <c r="FS211" s="140"/>
      <c r="FT211" s="131"/>
      <c r="FU211" s="134"/>
      <c r="FV211" s="134"/>
      <c r="FW211" s="134"/>
      <c r="FX211" s="135"/>
      <c r="FY211" s="134"/>
      <c r="FZ211" s="140"/>
      <c r="GA211" s="140"/>
      <c r="GB211" s="134"/>
      <c r="GC211" s="134"/>
      <c r="GD211" s="134"/>
      <c r="GE211" s="134"/>
      <c r="GF211" s="134"/>
      <c r="GG211" s="131"/>
      <c r="GH211" s="134"/>
      <c r="GI211" s="134"/>
      <c r="GJ211" s="134"/>
      <c r="GK211" s="135"/>
      <c r="GL211" s="134"/>
      <c r="GM211" s="140"/>
      <c r="GN211" s="140"/>
      <c r="GO211" s="134"/>
      <c r="GP211" s="134"/>
      <c r="GQ211" s="134"/>
      <c r="GR211" s="134"/>
      <c r="GS211" s="134"/>
      <c r="GT211" s="131"/>
      <c r="GU211" s="134"/>
      <c r="GV211" s="134"/>
      <c r="GW211" s="134"/>
      <c r="GX211" s="135"/>
      <c r="GY211" s="134"/>
      <c r="GZ211" s="140"/>
      <c r="HA211" s="140"/>
      <c r="HB211" s="134"/>
      <c r="HC211" s="134"/>
      <c r="HD211" s="134"/>
      <c r="HE211" s="134"/>
    </row>
    <row r="212" spans="1:213" ht="57" x14ac:dyDescent="0.2">
      <c r="A212" s="274"/>
      <c r="B212" s="277"/>
      <c r="C212" s="280"/>
      <c r="D212" s="280"/>
      <c r="E212" s="277"/>
      <c r="F212" s="345"/>
      <c r="G212" s="346"/>
      <c r="H212" s="348"/>
      <c r="I212" s="277"/>
      <c r="J212" s="282"/>
      <c r="K212" s="259"/>
      <c r="L212" s="262"/>
      <c r="M212" s="265"/>
      <c r="N212" s="259"/>
      <c r="O212" s="268"/>
      <c r="P212" s="268"/>
      <c r="Q212" s="271"/>
      <c r="R212" s="173"/>
      <c r="S212" s="174"/>
      <c r="T212" s="203">
        <f>VLOOKUP(U212,FORMULAS!$A$15:$B$18,2,0)</f>
        <v>0</v>
      </c>
      <c r="U212" s="54" t="s">
        <v>157</v>
      </c>
      <c r="V212" s="55">
        <f>+IF(U212='Tabla Valoración controles'!$D$4,'Tabla Valoración controles'!$F$4,IF('208-PLA-Ft-78 Mapa Gestión'!U212='Tabla Valoración controles'!$D$5,'Tabla Valoración controles'!$F$5,IF(U212=FORMULAS!$A$10,0,'Tabla Valoración controles'!$F$6)))</f>
        <v>0</v>
      </c>
      <c r="W212" s="54"/>
      <c r="X212" s="56">
        <f>+IF(W212='Tabla Valoración controles'!$D$7,'Tabla Valoración controles'!$F$7,IF(U212=FORMULAS!$A$10,0,'Tabla Valoración controles'!$F$8))</f>
        <v>0</v>
      </c>
      <c r="Y212" s="54"/>
      <c r="Z212" s="55">
        <f>+IF(Y212='Tabla Valoración controles'!$D$9,'Tabla Valoración controles'!$F$9,IF(U212=FORMULAS!$A$10,0,'Tabla Valoración controles'!$F$10))</f>
        <v>0</v>
      </c>
      <c r="AA212" s="54"/>
      <c r="AB212" s="55">
        <f>+IF(AA212='Tabla Valoración controles'!$D$9,'Tabla Valoración controles'!$F$9,IF(W212=FORMULAS!$A$10,0,'Tabla Valoración controles'!$F$10))</f>
        <v>0</v>
      </c>
      <c r="AC212" s="54"/>
      <c r="AD212" s="55">
        <f>+IF(AC212='Tabla Valoración controles'!$D$13,'Tabla Valoración controles'!$F$13,'Tabla Valoración controles'!$F$14)</f>
        <v>0</v>
      </c>
      <c r="AE212" s="99">
        <f t="shared" si="168"/>
        <v>0</v>
      </c>
      <c r="AF212" s="99">
        <f t="shared" si="180"/>
        <v>0</v>
      </c>
      <c r="AG212" s="99">
        <f t="shared" si="131"/>
        <v>0.48</v>
      </c>
      <c r="AH212" s="54"/>
      <c r="AI212" s="50">
        <f>+IF(AH212=CONTROLES!$C$50,CONTROLES!$D$50,CONTROLES!$D$51)</f>
        <v>0</v>
      </c>
      <c r="AJ212" s="182"/>
      <c r="AK212" s="182">
        <f>+IF(AJ212=CONTROLES!$C$52,CONTROLES!$D$52,CONTROLES!$D$53)</f>
        <v>0</v>
      </c>
      <c r="AL212" s="182"/>
      <c r="AM212" s="182">
        <f>+IF(AL212=CONTROLES!$C$54,CONTROLES!$D$54,CONTROLES!$D$55)</f>
        <v>0</v>
      </c>
      <c r="AN212" s="183" t="str">
        <f t="shared" si="173"/>
        <v>Tipo Control</v>
      </c>
      <c r="AO212" s="183" t="str">
        <f>+IF(AN212=CONTROLES!$F$54,CONTROLES!$G$54,CONTROLES!$G$55)</f>
        <v>Detectar</v>
      </c>
      <c r="AP212" s="182">
        <f>+IF(AO212=CONTROLES!$C$56,CONTROLES!$D$56,IF(AO212=CONTROLES!$C$57,CONTROLES!$D$57,CONTROLES!$D$58))</f>
        <v>10</v>
      </c>
      <c r="AQ212" s="182"/>
      <c r="AR212" s="182">
        <f>+IF(AQ212=CONTROLES!$C$59,CONTROLES!$D$59,CONTROLES!$D$60)</f>
        <v>0</v>
      </c>
      <c r="AS212" s="182"/>
      <c r="AT212" s="182">
        <f>+IF(AS212=CONTROLES!$C$61,CONTROLES!$D$61,CONTROLES!$D$62)</f>
        <v>0</v>
      </c>
      <c r="AU212" s="182"/>
      <c r="AV212" s="50">
        <f>+IF(AU212=CONTROLES!$C$63,CONTROLES!$D$63,IF(AU212=CONTROLES!$C$64,CONTROLES!$D$64,CONTROLES!$D$65))</f>
        <v>0</v>
      </c>
      <c r="AW212" s="50">
        <f t="shared" si="169"/>
        <v>10</v>
      </c>
      <c r="AX212" s="50" t="str">
        <f t="shared" si="174"/>
        <v>Débil</v>
      </c>
      <c r="AY212" s="254"/>
      <c r="AZ212" s="254"/>
      <c r="BA212" s="254"/>
      <c r="BB212" s="254"/>
      <c r="BC212" s="255"/>
      <c r="BD212" s="257"/>
      <c r="BE212" s="246"/>
      <c r="BF212" s="132"/>
      <c r="BG212" s="132"/>
      <c r="BH212" s="206"/>
      <c r="BI212" s="199"/>
      <c r="BJ212" s="199"/>
      <c r="BK212" s="132"/>
      <c r="BL212" s="132"/>
      <c r="BM212" s="190" t="s">
        <v>234</v>
      </c>
      <c r="BN212" s="244"/>
      <c r="BO212" s="131"/>
      <c r="BP212" s="137"/>
      <c r="BQ212" s="137"/>
      <c r="BR212" s="137"/>
      <c r="BS212" s="140"/>
      <c r="BT212" s="140"/>
      <c r="BU212" s="140"/>
      <c r="BV212" s="140"/>
      <c r="BW212" s="140"/>
      <c r="BX212" s="131"/>
      <c r="BY212" s="137"/>
      <c r="BZ212" s="137"/>
      <c r="CA212" s="137"/>
      <c r="CB212" s="140"/>
      <c r="CC212" s="140"/>
      <c r="CD212" s="140"/>
      <c r="CE212" s="140"/>
      <c r="CF212" s="140"/>
      <c r="CG212" s="131"/>
      <c r="CH212" s="137"/>
      <c r="CI212" s="137"/>
      <c r="CJ212" s="137"/>
      <c r="CK212" s="140"/>
      <c r="CL212" s="140"/>
      <c r="CM212" s="140"/>
      <c r="CN212" s="140"/>
      <c r="CO212" s="140"/>
      <c r="CP212" s="131"/>
      <c r="CQ212" s="137"/>
      <c r="CR212" s="137"/>
      <c r="CS212" s="137"/>
      <c r="CT212" s="140"/>
      <c r="CU212" s="140"/>
      <c r="CV212" s="140"/>
      <c r="CW212" s="140"/>
      <c r="CX212" s="140"/>
      <c r="CY212" s="131"/>
      <c r="CZ212" s="137"/>
      <c r="DA212" s="137"/>
      <c r="DB212" s="137"/>
      <c r="DC212" s="140"/>
      <c r="DD212" s="140"/>
      <c r="DE212" s="140"/>
      <c r="DF212" s="140"/>
      <c r="DG212" s="140"/>
      <c r="DH212" s="131"/>
      <c r="DI212" s="137"/>
      <c r="DJ212" s="137"/>
      <c r="DK212" s="137"/>
      <c r="DL212" s="140"/>
      <c r="DM212" s="140"/>
      <c r="DN212" s="140"/>
      <c r="DO212" s="140"/>
      <c r="DP212" s="140"/>
      <c r="DQ212" s="131"/>
      <c r="DR212" s="137"/>
      <c r="DS212" s="137"/>
      <c r="DT212" s="137"/>
      <c r="DU212" s="140"/>
      <c r="DV212" s="140"/>
      <c r="DW212" s="140"/>
      <c r="DX212" s="140"/>
      <c r="DY212" s="140"/>
      <c r="DZ212" s="131"/>
      <c r="EA212" s="137"/>
      <c r="EB212" s="137"/>
      <c r="EC212" s="137"/>
      <c r="ED212" s="140"/>
      <c r="EE212" s="140"/>
      <c r="EF212" s="140"/>
      <c r="EG212" s="140"/>
      <c r="EH212" s="140"/>
      <c r="EI212" s="131"/>
      <c r="EJ212" s="137"/>
      <c r="EK212" s="137"/>
      <c r="EL212" s="137"/>
      <c r="EM212" s="140"/>
      <c r="EN212" s="140"/>
      <c r="EO212" s="140"/>
      <c r="EP212" s="140"/>
      <c r="EQ212" s="140"/>
      <c r="ER212" s="131"/>
      <c r="ES212" s="137"/>
      <c r="ET212" s="137"/>
      <c r="EU212" s="137"/>
      <c r="EV212" s="140"/>
      <c r="EW212" s="140"/>
      <c r="EX212" s="140"/>
      <c r="EY212" s="140"/>
      <c r="EZ212" s="140"/>
      <c r="FA212" s="131"/>
      <c r="FB212" s="137"/>
      <c r="FC212" s="137"/>
      <c r="FD212" s="137"/>
      <c r="FE212" s="140"/>
      <c r="FF212" s="140"/>
      <c r="FG212" s="140"/>
      <c r="FH212" s="140"/>
      <c r="FI212" s="140"/>
      <c r="FJ212" s="131"/>
      <c r="FK212" s="137"/>
      <c r="FL212" s="137"/>
      <c r="FM212" s="137"/>
      <c r="FN212" s="140"/>
      <c r="FO212" s="140"/>
      <c r="FP212" s="140"/>
      <c r="FQ212" s="140"/>
      <c r="FR212" s="140"/>
      <c r="FS212" s="140"/>
      <c r="FT212" s="131"/>
      <c r="FU212" s="134"/>
      <c r="FV212" s="134"/>
      <c r="FW212" s="134"/>
      <c r="FX212" s="135"/>
      <c r="FY212" s="134"/>
      <c r="FZ212" s="140"/>
      <c r="GA212" s="140"/>
      <c r="GB212" s="134"/>
      <c r="GC212" s="134"/>
      <c r="GD212" s="134"/>
      <c r="GE212" s="134"/>
      <c r="GF212" s="134"/>
      <c r="GG212" s="131"/>
      <c r="GH212" s="134"/>
      <c r="GI212" s="134"/>
      <c r="GJ212" s="134"/>
      <c r="GK212" s="135"/>
      <c r="GL212" s="134"/>
      <c r="GM212" s="140"/>
      <c r="GN212" s="140"/>
      <c r="GO212" s="134"/>
      <c r="GP212" s="134"/>
      <c r="GQ212" s="134"/>
      <c r="GR212" s="134"/>
      <c r="GS212" s="134"/>
      <c r="GT212" s="131"/>
      <c r="GU212" s="134"/>
      <c r="GV212" s="134"/>
      <c r="GW212" s="134"/>
      <c r="GX212" s="135"/>
      <c r="GY212" s="134"/>
      <c r="GZ212" s="140"/>
      <c r="HA212" s="140"/>
      <c r="HB212" s="134"/>
      <c r="HC212" s="134"/>
      <c r="HD212" s="134"/>
      <c r="HE212" s="134"/>
    </row>
    <row r="213" spans="1:213" ht="57" x14ac:dyDescent="0.2">
      <c r="A213" s="275"/>
      <c r="B213" s="278"/>
      <c r="C213" s="281"/>
      <c r="D213" s="281"/>
      <c r="E213" s="278"/>
      <c r="F213" s="345"/>
      <c r="G213" s="346"/>
      <c r="H213" s="348"/>
      <c r="I213" s="278"/>
      <c r="J213" s="282"/>
      <c r="K213" s="260"/>
      <c r="L213" s="263"/>
      <c r="M213" s="266"/>
      <c r="N213" s="260"/>
      <c r="O213" s="269"/>
      <c r="P213" s="269"/>
      <c r="Q213" s="272"/>
      <c r="R213" s="173"/>
      <c r="S213" s="174"/>
      <c r="T213" s="203">
        <f>VLOOKUP(U213,FORMULAS!$A$15:$B$18,2,0)</f>
        <v>0</v>
      </c>
      <c r="U213" s="54" t="s">
        <v>157</v>
      </c>
      <c r="V213" s="55">
        <f>+IF(U213='Tabla Valoración controles'!$D$4,'Tabla Valoración controles'!$F$4,IF('208-PLA-Ft-78 Mapa Gestión'!U213='Tabla Valoración controles'!$D$5,'Tabla Valoración controles'!$F$5,IF(U213=FORMULAS!$A$10,0,'Tabla Valoración controles'!$F$6)))</f>
        <v>0</v>
      </c>
      <c r="W213" s="54"/>
      <c r="X213" s="56">
        <f>+IF(W213='Tabla Valoración controles'!$D$7,'Tabla Valoración controles'!$F$7,IF(U213=FORMULAS!$A$10,0,'Tabla Valoración controles'!$F$8))</f>
        <v>0</v>
      </c>
      <c r="Y213" s="54"/>
      <c r="Z213" s="55">
        <f>+IF(Y213='Tabla Valoración controles'!$D$9,'Tabla Valoración controles'!$F$9,IF(U213=FORMULAS!$A$10,0,'Tabla Valoración controles'!$F$10))</f>
        <v>0</v>
      </c>
      <c r="AA213" s="54"/>
      <c r="AB213" s="55">
        <f>+IF(AA213='Tabla Valoración controles'!$D$9,'Tabla Valoración controles'!$F$9,IF(W213=FORMULAS!$A$10,0,'Tabla Valoración controles'!$F$10))</f>
        <v>0</v>
      </c>
      <c r="AC213" s="54"/>
      <c r="AD213" s="55">
        <f>+IF(AC213='Tabla Valoración controles'!$D$13,'Tabla Valoración controles'!$F$13,'Tabla Valoración controles'!$F$14)</f>
        <v>0</v>
      </c>
      <c r="AE213" s="99">
        <f t="shared" si="168"/>
        <v>0</v>
      </c>
      <c r="AF213" s="99">
        <f t="shared" si="180"/>
        <v>0</v>
      </c>
      <c r="AG213" s="99">
        <f t="shared" si="131"/>
        <v>0.48</v>
      </c>
      <c r="AH213" s="54"/>
      <c r="AI213" s="50">
        <f>+IF(AH213=CONTROLES!$C$50,CONTROLES!$D$50,CONTROLES!$D$51)</f>
        <v>0</v>
      </c>
      <c r="AJ213" s="182"/>
      <c r="AK213" s="182">
        <f>+IF(AJ213=CONTROLES!$C$52,CONTROLES!$D$52,CONTROLES!$D$53)</f>
        <v>0</v>
      </c>
      <c r="AL213" s="182"/>
      <c r="AM213" s="182">
        <f>+IF(AL213=CONTROLES!$C$54,CONTROLES!$D$54,CONTROLES!$D$55)</f>
        <v>0</v>
      </c>
      <c r="AN213" s="183" t="str">
        <f t="shared" si="173"/>
        <v>Tipo Control</v>
      </c>
      <c r="AO213" s="183" t="str">
        <f>+IF(AN213=CONTROLES!$F$54,CONTROLES!$G$54,CONTROLES!$G$55)</f>
        <v>Detectar</v>
      </c>
      <c r="AP213" s="182">
        <f>+IF(AO213=CONTROLES!$C$56,CONTROLES!$D$56,IF(AO213=CONTROLES!$C$57,CONTROLES!$D$57,CONTROLES!$D$58))</f>
        <v>10</v>
      </c>
      <c r="AQ213" s="182"/>
      <c r="AR213" s="182">
        <f>+IF(AQ213=CONTROLES!$C$59,CONTROLES!$D$59,CONTROLES!$D$60)</f>
        <v>0</v>
      </c>
      <c r="AS213" s="182"/>
      <c r="AT213" s="182">
        <f>+IF(AS213=CONTROLES!$C$61,CONTROLES!$D$61,CONTROLES!$D$62)</f>
        <v>0</v>
      </c>
      <c r="AU213" s="182"/>
      <c r="AV213" s="50">
        <f>+IF(AU213=CONTROLES!$C$63,CONTROLES!$D$63,IF(AU213=CONTROLES!$C$64,CONTROLES!$D$64,CONTROLES!$D$65))</f>
        <v>0</v>
      </c>
      <c r="AW213" s="50">
        <f t="shared" si="169"/>
        <v>10</v>
      </c>
      <c r="AX213" s="50" t="str">
        <f t="shared" si="174"/>
        <v>Débil</v>
      </c>
      <c r="AY213" s="254"/>
      <c r="AZ213" s="254"/>
      <c r="BA213" s="254"/>
      <c r="BB213" s="254"/>
      <c r="BC213" s="255"/>
      <c r="BD213" s="292"/>
      <c r="BE213" s="247"/>
      <c r="BF213" s="132"/>
      <c r="BG213" s="132"/>
      <c r="BH213" s="206"/>
      <c r="BI213" s="199"/>
      <c r="BJ213" s="199"/>
      <c r="BK213" s="132"/>
      <c r="BL213" s="132"/>
      <c r="BM213" s="190" t="s">
        <v>234</v>
      </c>
      <c r="BN213" s="244"/>
      <c r="BO213" s="131"/>
      <c r="BP213" s="137"/>
      <c r="BQ213" s="137"/>
      <c r="BR213" s="137"/>
      <c r="BS213" s="140"/>
      <c r="BT213" s="140"/>
      <c r="BU213" s="140"/>
      <c r="BV213" s="140"/>
      <c r="BW213" s="140"/>
      <c r="BX213" s="131"/>
      <c r="BY213" s="137"/>
      <c r="BZ213" s="137"/>
      <c r="CA213" s="137"/>
      <c r="CB213" s="140"/>
      <c r="CC213" s="140"/>
      <c r="CD213" s="140"/>
      <c r="CE213" s="140"/>
      <c r="CF213" s="140"/>
      <c r="CG213" s="131"/>
      <c r="CH213" s="137"/>
      <c r="CI213" s="137"/>
      <c r="CJ213" s="137"/>
      <c r="CK213" s="140"/>
      <c r="CL213" s="140"/>
      <c r="CM213" s="140"/>
      <c r="CN213" s="140"/>
      <c r="CO213" s="140"/>
      <c r="CP213" s="131"/>
      <c r="CQ213" s="137"/>
      <c r="CR213" s="137"/>
      <c r="CS213" s="137"/>
      <c r="CT213" s="140"/>
      <c r="CU213" s="140"/>
      <c r="CV213" s="140"/>
      <c r="CW213" s="140"/>
      <c r="CX213" s="140"/>
      <c r="CY213" s="131"/>
      <c r="CZ213" s="137"/>
      <c r="DA213" s="137"/>
      <c r="DB213" s="137"/>
      <c r="DC213" s="140"/>
      <c r="DD213" s="140"/>
      <c r="DE213" s="140"/>
      <c r="DF213" s="140"/>
      <c r="DG213" s="140"/>
      <c r="DH213" s="131"/>
      <c r="DI213" s="137"/>
      <c r="DJ213" s="137"/>
      <c r="DK213" s="137"/>
      <c r="DL213" s="140"/>
      <c r="DM213" s="140"/>
      <c r="DN213" s="140"/>
      <c r="DO213" s="140"/>
      <c r="DP213" s="140"/>
      <c r="DQ213" s="131"/>
      <c r="DR213" s="137"/>
      <c r="DS213" s="137"/>
      <c r="DT213" s="137"/>
      <c r="DU213" s="140"/>
      <c r="DV213" s="140"/>
      <c r="DW213" s="140"/>
      <c r="DX213" s="140"/>
      <c r="DY213" s="140"/>
      <c r="DZ213" s="131"/>
      <c r="EA213" s="137"/>
      <c r="EB213" s="137"/>
      <c r="EC213" s="137"/>
      <c r="ED213" s="140"/>
      <c r="EE213" s="140"/>
      <c r="EF213" s="140"/>
      <c r="EG213" s="140"/>
      <c r="EH213" s="140"/>
      <c r="EI213" s="131"/>
      <c r="EJ213" s="137"/>
      <c r="EK213" s="137"/>
      <c r="EL213" s="137"/>
      <c r="EM213" s="140"/>
      <c r="EN213" s="140"/>
      <c r="EO213" s="140"/>
      <c r="EP213" s="140"/>
      <c r="EQ213" s="140"/>
      <c r="ER213" s="131"/>
      <c r="ES213" s="137"/>
      <c r="ET213" s="137"/>
      <c r="EU213" s="137"/>
      <c r="EV213" s="140"/>
      <c r="EW213" s="140"/>
      <c r="EX213" s="140"/>
      <c r="EY213" s="140"/>
      <c r="EZ213" s="140"/>
      <c r="FA213" s="131"/>
      <c r="FB213" s="137"/>
      <c r="FC213" s="137"/>
      <c r="FD213" s="137"/>
      <c r="FE213" s="140"/>
      <c r="FF213" s="140"/>
      <c r="FG213" s="140"/>
      <c r="FH213" s="140"/>
      <c r="FI213" s="140"/>
      <c r="FJ213" s="131"/>
      <c r="FK213" s="137"/>
      <c r="FL213" s="137"/>
      <c r="FM213" s="137"/>
      <c r="FN213" s="140"/>
      <c r="FO213" s="140"/>
      <c r="FP213" s="140"/>
      <c r="FQ213" s="140"/>
      <c r="FR213" s="140"/>
      <c r="FS213" s="140"/>
      <c r="FT213" s="131"/>
      <c r="FU213" s="134"/>
      <c r="FV213" s="134"/>
      <c r="FW213" s="134"/>
      <c r="FX213" s="135"/>
      <c r="FY213" s="134"/>
      <c r="FZ213" s="140"/>
      <c r="GA213" s="140"/>
      <c r="GB213" s="134"/>
      <c r="GC213" s="134"/>
      <c r="GD213" s="134"/>
      <c r="GE213" s="134"/>
      <c r="GF213" s="134"/>
      <c r="GG213" s="131"/>
      <c r="GH213" s="134"/>
      <c r="GI213" s="134"/>
      <c r="GJ213" s="134"/>
      <c r="GK213" s="135"/>
      <c r="GL213" s="134"/>
      <c r="GM213" s="140"/>
      <c r="GN213" s="140"/>
      <c r="GO213" s="134"/>
      <c r="GP213" s="134"/>
      <c r="GQ213" s="134"/>
      <c r="GR213" s="134"/>
      <c r="GS213" s="134"/>
      <c r="GT213" s="131"/>
      <c r="GU213" s="134"/>
      <c r="GV213" s="134"/>
      <c r="GW213" s="134"/>
      <c r="GX213" s="135"/>
      <c r="GY213" s="134"/>
      <c r="GZ213" s="140"/>
      <c r="HA213" s="140"/>
      <c r="HB213" s="134"/>
      <c r="HC213" s="134"/>
      <c r="HD213" s="134"/>
      <c r="HE213" s="134"/>
    </row>
    <row r="214" spans="1:213" ht="115.5" customHeight="1" x14ac:dyDescent="0.2">
      <c r="A214" s="273">
        <v>35</v>
      </c>
      <c r="B214" s="276" t="s">
        <v>171</v>
      </c>
      <c r="C214" s="279" t="str">
        <f>VLOOKUP(B214,FORMULAS!$A$30:$B$52,2,0)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14" s="279" t="str">
        <f>VLOOKUP(B214,FORMULAS!$A$30:$C$46,3,0)</f>
        <v>Director de Mejoramiento de Vivienda</v>
      </c>
      <c r="E214" s="276" t="s">
        <v>113</v>
      </c>
      <c r="F214" s="345" t="s">
        <v>457</v>
      </c>
      <c r="G214" s="345" t="s">
        <v>458</v>
      </c>
      <c r="H214" s="347" t="s">
        <v>752</v>
      </c>
      <c r="I214" s="276" t="s">
        <v>259</v>
      </c>
      <c r="J214" s="282">
        <v>600</v>
      </c>
      <c r="K214" s="258" t="str">
        <f>+IF(L214=FORMULAS!$N$2,FORMULAS!$O$2,IF('208-PLA-Ft-78 Mapa Gestión'!L214:L219=FORMULAS!$N$3,FORMULAS!$O$3,IF('208-PLA-Ft-78 Mapa Gestión'!L214:L219=FORMULAS!$N$4,FORMULAS!$O$4,IF('208-PLA-Ft-78 Mapa Gestión'!L214:L219=FORMULAS!$N$5,FORMULAS!$O$5,IF('208-PLA-Ft-78 Mapa Gestión'!L214:L219=FORMULAS!$N$6,FORMULAS!$O$6)))))</f>
        <v>Alta</v>
      </c>
      <c r="L214" s="261">
        <f>+IF(J214&lt;=FORMULAS!$M$2,FORMULAS!$N$2,IF('208-PLA-Ft-78 Mapa Gestión'!J214&lt;=FORMULAS!$M$3,FORMULAS!$N$3,IF('208-PLA-Ft-78 Mapa Gestión'!J214&lt;=FORMULAS!$M$4,FORMULAS!$N$4,IF('208-PLA-Ft-78 Mapa Gestión'!J214&lt;=FORMULAS!$M$5,FORMULAS!$N$5,FORMULAS!$N$6))))</f>
        <v>0.8</v>
      </c>
      <c r="M214" s="264" t="s">
        <v>133</v>
      </c>
      <c r="N214" s="258" t="str">
        <f>+IF(M214=FORMULAS!$H$2,FORMULAS!$I$2,IF('208-PLA-Ft-78 Mapa Gestión'!M214:M219=FORMULAS!$H$3,FORMULAS!$I$3,IF('208-PLA-Ft-78 Mapa Gestión'!M214:M219=FORMULAS!$H$4,FORMULAS!$I$4,IF('208-PLA-Ft-78 Mapa Gestión'!M214:M219=FORMULAS!$H$5,FORMULAS!$I$5,IF('208-PLA-Ft-78 Mapa Gestión'!M214:M219=FORMULAS!$H$6,FORMULAS!$I$6,IF('208-PLA-Ft-78 Mapa Gestión'!M214:M219=FORMULAS!$H$7,FORMULAS!$I$7,IF('208-PLA-Ft-78 Mapa Gestión'!M214:M219=FORMULAS!$H$8,FORMULAS!$I$8,IF('208-PLA-Ft-78 Mapa Gestión'!M214:M219=FORMULAS!$H$9,FORMULAS!$I$9,IF('208-PLA-Ft-78 Mapa Gestión'!M214:M219=FORMULAS!$H$10,FORMULAS!$I$10,IF('208-PLA-Ft-78 Mapa Gestión'!M214:M219=FORMULAS!$H$11,FORMULAS!$I$11))))))))))</f>
        <v>Leve</v>
      </c>
      <c r="O214" s="267">
        <f>VLOOKUP(N214,FORMULAS!$I$1:$J$6,2,0)</f>
        <v>0.2</v>
      </c>
      <c r="P214" s="267" t="str">
        <f t="shared" ref="P214" si="181">CONCATENATE(N214,K214)</f>
        <v>LeveAlta</v>
      </c>
      <c r="Q214" s="270" t="str">
        <f>VLOOKUP(P214,FORMULAS!$K$17:$L$42,2,0)</f>
        <v>Moderado</v>
      </c>
      <c r="R214" s="174">
        <v>1</v>
      </c>
      <c r="S214" s="174" t="s">
        <v>524</v>
      </c>
      <c r="T214" s="203" t="str">
        <f>VLOOKUP(U214,FORMULAS!$A$15:$B$18,2,0)</f>
        <v>Probabilidad</v>
      </c>
      <c r="U214" s="54" t="s">
        <v>13</v>
      </c>
      <c r="V214" s="55">
        <f>+IF(U214='Tabla Valoración controles'!$D$4,'Tabla Valoración controles'!$F$4,IF('208-PLA-Ft-78 Mapa Gestión'!U214='Tabla Valoración controles'!$D$5,'Tabla Valoración controles'!$F$5,IF(U214=FORMULAS!$A$10,0,'Tabla Valoración controles'!$F$6)))</f>
        <v>0.25</v>
      </c>
      <c r="W214" s="54" t="s">
        <v>8</v>
      </c>
      <c r="X214" s="56">
        <f>+IF(W214='Tabla Valoración controles'!$D$7,'Tabla Valoración controles'!$F$7,IF(U214=FORMULAS!$A$10,0,'Tabla Valoración controles'!$F$8))</f>
        <v>0.15</v>
      </c>
      <c r="Y214" s="54" t="s">
        <v>18</v>
      </c>
      <c r="Z214" s="55">
        <f>+IF(Y214='Tabla Valoración controles'!$D$9,'Tabla Valoración controles'!$F$9,IF(U214=FORMULAS!$A$10,0,'Tabla Valoración controles'!$F$10))</f>
        <v>0</v>
      </c>
      <c r="AA214" s="54" t="s">
        <v>22</v>
      </c>
      <c r="AB214" s="55">
        <f>+IF(AA214='Tabla Valoración controles'!$D$9,'Tabla Valoración controles'!$F$9,IF(W214=FORMULAS!$A$10,0,'Tabla Valoración controles'!$F$10))</f>
        <v>0</v>
      </c>
      <c r="AC214" s="54" t="s">
        <v>100</v>
      </c>
      <c r="AD214" s="55">
        <f>+IF(AC214='Tabla Valoración controles'!$D$13,'Tabla Valoración controles'!$F$13,'Tabla Valoración controles'!$F$14)</f>
        <v>0</v>
      </c>
      <c r="AE214" s="99">
        <f t="shared" si="168"/>
        <v>0.4</v>
      </c>
      <c r="AF214" s="99">
        <f>+IF(T214=FORMULAS!$A$8,'208-PLA-Ft-78 Mapa Gestión'!AE214*'208-PLA-Ft-78 Mapa Gestión'!L214:L219,'208-PLA-Ft-78 Mapa Gestión'!AE214*'208-PLA-Ft-78 Mapa Gestión'!O214:O219)</f>
        <v>0.32000000000000006</v>
      </c>
      <c r="AG214" s="99">
        <f>+IF(T214=FORMULAS!$A$8,'208-PLA-Ft-78 Mapa Gestión'!L214:L219-'208-PLA-Ft-78 Mapa Gestión'!AF214,0)</f>
        <v>0.48</v>
      </c>
      <c r="AH214" s="54" t="s">
        <v>349</v>
      </c>
      <c r="AI214" s="50">
        <f>+IF(AH214=CONTROLES!$C$50,CONTROLES!$D$50,CONTROLES!$D$51)</f>
        <v>15</v>
      </c>
      <c r="AJ214" s="182" t="s">
        <v>355</v>
      </c>
      <c r="AK214" s="182">
        <f>+IF(AJ214=CONTROLES!$C$52,CONTROLES!$D$52,CONTROLES!$D$53)</f>
        <v>15</v>
      </c>
      <c r="AL214" s="182" t="s">
        <v>358</v>
      </c>
      <c r="AM214" s="182">
        <f>+IF(AL214=CONTROLES!$C$54,CONTROLES!$D$54,CONTROLES!$D$55)</f>
        <v>15</v>
      </c>
      <c r="AN214" s="183" t="str">
        <f t="shared" si="173"/>
        <v>Preventivo</v>
      </c>
      <c r="AO214" s="183" t="str">
        <f>+IF(AN214=CONTROLES!$F$54,CONTROLES!$G$54,CONTROLES!$G$55)</f>
        <v>Prevenir</v>
      </c>
      <c r="AP214" s="182">
        <f>+IF(AO214=CONTROLES!$C$56,CONTROLES!$D$56,IF(AO214=CONTROLES!$C$57,CONTROLES!$D$57,CONTROLES!$D$58))</f>
        <v>15</v>
      </c>
      <c r="AQ214" s="182" t="s">
        <v>365</v>
      </c>
      <c r="AR214" s="182">
        <f>+IF(AQ214=CONTROLES!$C$59,CONTROLES!$D$59,CONTROLES!$D$60)</f>
        <v>15</v>
      </c>
      <c r="AS214" s="182" t="s">
        <v>368</v>
      </c>
      <c r="AT214" s="182">
        <f>+IF(AS214=CONTROLES!$C$61,CONTROLES!$D$61,CONTROLES!$D$62)</f>
        <v>15</v>
      </c>
      <c r="AU214" s="182" t="s">
        <v>371</v>
      </c>
      <c r="AV214" s="50">
        <f>+IF(AU214=CONTROLES!$C$63,CONTROLES!$D$63,IF(AU214=CONTROLES!$C$64,CONTROLES!$D$64,CONTROLES!$D$65))</f>
        <v>10</v>
      </c>
      <c r="AW214" s="50">
        <f t="shared" si="169"/>
        <v>100</v>
      </c>
      <c r="AX214" s="50" t="str">
        <f t="shared" si="174"/>
        <v>Fuerte</v>
      </c>
      <c r="AY214" s="253">
        <f>+AG219</f>
        <v>0.48</v>
      </c>
      <c r="AZ214" s="253" t="str">
        <f>+IF(AY214&lt;=FORMULAS!$N$2,FORMULAS!$O$2,IF(AY214&lt;=FORMULAS!$N$3,FORMULAS!$O$3,IF(AY214&lt;=FORMULAS!$N$4,FORMULAS!$O$4,IF(AY214&lt;=FORMULAS!$N$5,FORMULAS!$O$5,FORMULAS!O210))))</f>
        <v>Media</v>
      </c>
      <c r="BA214" s="253" t="str">
        <f>+IF(T214=FORMULAS!$A$9,AG219,'208-PLA-Ft-78 Mapa Gestión'!N214:N219)</f>
        <v>Leve</v>
      </c>
      <c r="BB214" s="253">
        <f>+IF(T214=FORMULAS!B213,'208-PLA-Ft-78 Mapa Gestión'!AG219,'208-PLA-Ft-78 Mapa Gestión'!O214:O219)</f>
        <v>0.2</v>
      </c>
      <c r="BC214" s="255" t="str">
        <f t="shared" ref="BC214" si="182">CONCATENATE(BA214,AZ214)</f>
        <v>LeveMedia</v>
      </c>
      <c r="BD214" s="256" t="str">
        <f>VLOOKUP(BC214,FORMULAS!$K$17:$L$42,2,0)</f>
        <v>Moderado</v>
      </c>
      <c r="BE214" s="245" t="s">
        <v>163</v>
      </c>
      <c r="BF214" s="187" t="s">
        <v>738</v>
      </c>
      <c r="BG214" s="132" t="s">
        <v>593</v>
      </c>
      <c r="BH214" s="206" t="s">
        <v>326</v>
      </c>
      <c r="BI214" s="199">
        <v>44927</v>
      </c>
      <c r="BJ214" s="199">
        <v>45291</v>
      </c>
      <c r="BK214" s="132" t="s">
        <v>698</v>
      </c>
      <c r="BL214" s="132" t="s">
        <v>737</v>
      </c>
      <c r="BM214" s="190" t="s">
        <v>236</v>
      </c>
      <c r="BN214" s="244" t="s">
        <v>693</v>
      </c>
      <c r="BO214" s="131"/>
      <c r="BP214" s="137"/>
      <c r="BQ214" s="137"/>
      <c r="BR214" s="137"/>
      <c r="BS214" s="137"/>
      <c r="BT214" s="137"/>
      <c r="BU214" s="137"/>
      <c r="BV214" s="137"/>
      <c r="BW214" s="137"/>
      <c r="BX214" s="131"/>
      <c r="BY214" s="137"/>
      <c r="BZ214" s="137"/>
      <c r="CA214" s="137"/>
      <c r="CB214" s="137"/>
      <c r="CC214" s="137"/>
      <c r="CD214" s="137"/>
      <c r="CE214" s="137"/>
      <c r="CF214" s="137"/>
      <c r="CG214" s="131"/>
      <c r="CH214" s="137"/>
      <c r="CI214" s="137"/>
      <c r="CJ214" s="137"/>
      <c r="CK214" s="137"/>
      <c r="CL214" s="137"/>
      <c r="CM214" s="137"/>
      <c r="CN214" s="137"/>
      <c r="CO214" s="137"/>
      <c r="CP214" s="131"/>
      <c r="CQ214" s="137"/>
      <c r="CR214" s="137"/>
      <c r="CS214" s="137"/>
      <c r="CT214" s="137"/>
      <c r="CU214" s="137"/>
      <c r="CV214" s="137"/>
      <c r="CW214" s="137"/>
      <c r="CX214" s="137"/>
      <c r="CY214" s="131"/>
      <c r="CZ214" s="137"/>
      <c r="DA214" s="137"/>
      <c r="DB214" s="137"/>
      <c r="DC214" s="137"/>
      <c r="DD214" s="137"/>
      <c r="DE214" s="137"/>
      <c r="DF214" s="137"/>
      <c r="DG214" s="137"/>
      <c r="DH214" s="131"/>
      <c r="DI214" s="137"/>
      <c r="DJ214" s="137"/>
      <c r="DK214" s="137"/>
      <c r="DL214" s="137"/>
      <c r="DM214" s="137"/>
      <c r="DN214" s="137"/>
      <c r="DO214" s="137"/>
      <c r="DP214" s="137"/>
      <c r="DQ214" s="131"/>
      <c r="DR214" s="137"/>
      <c r="DS214" s="137"/>
      <c r="DT214" s="137"/>
      <c r="DU214" s="137"/>
      <c r="DV214" s="137"/>
      <c r="DW214" s="137"/>
      <c r="DX214" s="137"/>
      <c r="DY214" s="137"/>
      <c r="DZ214" s="131"/>
      <c r="EA214" s="137"/>
      <c r="EB214" s="137"/>
      <c r="EC214" s="137"/>
      <c r="ED214" s="137"/>
      <c r="EE214" s="137"/>
      <c r="EF214" s="137"/>
      <c r="EG214" s="137"/>
      <c r="EH214" s="137"/>
      <c r="EI214" s="131"/>
      <c r="EJ214" s="137"/>
      <c r="EK214" s="137"/>
      <c r="EL214" s="137"/>
      <c r="EM214" s="137"/>
      <c r="EN214" s="137"/>
      <c r="EO214" s="137"/>
      <c r="EP214" s="137"/>
      <c r="EQ214" s="137"/>
      <c r="ER214" s="131"/>
      <c r="ES214" s="137"/>
      <c r="ET214" s="137"/>
      <c r="EU214" s="137"/>
      <c r="EV214" s="137"/>
      <c r="EW214" s="137"/>
      <c r="EX214" s="137"/>
      <c r="EY214" s="137"/>
      <c r="EZ214" s="137"/>
      <c r="FA214" s="131"/>
      <c r="FB214" s="137"/>
      <c r="FC214" s="137"/>
      <c r="FD214" s="137"/>
      <c r="FE214" s="137"/>
      <c r="FF214" s="137"/>
      <c r="FG214" s="137"/>
      <c r="FH214" s="137"/>
      <c r="FI214" s="137"/>
      <c r="FJ214" s="131"/>
      <c r="FK214" s="137"/>
      <c r="FL214" s="137"/>
      <c r="FM214" s="137"/>
      <c r="FN214" s="137"/>
      <c r="FO214" s="137"/>
      <c r="FP214" s="137"/>
      <c r="FQ214" s="137"/>
      <c r="FR214" s="137"/>
      <c r="FS214" s="137"/>
      <c r="FT214" s="131"/>
      <c r="FU214" s="134"/>
      <c r="FV214" s="134"/>
      <c r="FW214" s="134"/>
      <c r="FX214" s="135"/>
      <c r="FY214" s="134"/>
      <c r="FZ214" s="137"/>
      <c r="GA214" s="137"/>
      <c r="GB214" s="134"/>
      <c r="GC214" s="134"/>
      <c r="GD214" s="134"/>
      <c r="GE214" s="134"/>
      <c r="GF214" s="134"/>
      <c r="GG214" s="131"/>
      <c r="GH214" s="134"/>
      <c r="GI214" s="134"/>
      <c r="GJ214" s="134"/>
      <c r="GK214" s="135"/>
      <c r="GL214" s="134"/>
      <c r="GM214" s="137"/>
      <c r="GN214" s="137"/>
      <c r="GO214" s="134"/>
      <c r="GP214" s="134"/>
      <c r="GQ214" s="134"/>
      <c r="GR214" s="134"/>
      <c r="GS214" s="134"/>
      <c r="GT214" s="131"/>
      <c r="GU214" s="134"/>
      <c r="GV214" s="134"/>
      <c r="GW214" s="134"/>
      <c r="GX214" s="135"/>
      <c r="GY214" s="134"/>
      <c r="GZ214" s="137"/>
      <c r="HA214" s="137"/>
      <c r="HB214" s="134"/>
      <c r="HC214" s="134"/>
      <c r="HD214" s="134"/>
      <c r="HE214" s="134"/>
    </row>
    <row r="215" spans="1:213" ht="57" x14ac:dyDescent="0.2">
      <c r="A215" s="274"/>
      <c r="B215" s="277"/>
      <c r="C215" s="280"/>
      <c r="D215" s="280"/>
      <c r="E215" s="277"/>
      <c r="F215" s="345"/>
      <c r="G215" s="346"/>
      <c r="H215" s="348"/>
      <c r="I215" s="277"/>
      <c r="J215" s="282"/>
      <c r="K215" s="259"/>
      <c r="L215" s="262"/>
      <c r="M215" s="265"/>
      <c r="N215" s="259"/>
      <c r="O215" s="268"/>
      <c r="P215" s="268"/>
      <c r="Q215" s="271"/>
      <c r="R215" s="173"/>
      <c r="S215" s="174"/>
      <c r="T215" s="203">
        <f>VLOOKUP(U215,FORMULAS!$A$15:$B$18,2,0)</f>
        <v>0</v>
      </c>
      <c r="U215" s="54" t="s">
        <v>157</v>
      </c>
      <c r="V215" s="55">
        <f>+IF(U215='Tabla Valoración controles'!$D$4,'Tabla Valoración controles'!$F$4,IF('208-PLA-Ft-78 Mapa Gestión'!U215='Tabla Valoración controles'!$D$5,'Tabla Valoración controles'!$F$5,IF(U215=FORMULAS!$A$10,0,'Tabla Valoración controles'!$F$6)))</f>
        <v>0</v>
      </c>
      <c r="W215" s="54"/>
      <c r="X215" s="56">
        <f>+IF(W215='Tabla Valoración controles'!$D$7,'Tabla Valoración controles'!$F$7,IF(U215=FORMULAS!$A$10,0,'Tabla Valoración controles'!$F$8))</f>
        <v>0</v>
      </c>
      <c r="Y215" s="54"/>
      <c r="Z215" s="55">
        <f>+IF(Y215='Tabla Valoración controles'!$D$9,'Tabla Valoración controles'!$F$9,IF(U215=FORMULAS!$A$10,0,'Tabla Valoración controles'!$F$10))</f>
        <v>0</v>
      </c>
      <c r="AA215" s="54"/>
      <c r="AB215" s="55">
        <f>+IF(AA215='Tabla Valoración controles'!$D$9,'Tabla Valoración controles'!$F$9,IF(W215=FORMULAS!$A$10,0,'Tabla Valoración controles'!$F$10))</f>
        <v>0</v>
      </c>
      <c r="AC215" s="54"/>
      <c r="AD215" s="55">
        <f>+IF(AC215='Tabla Valoración controles'!$D$13,'Tabla Valoración controles'!$F$13,'Tabla Valoración controles'!$F$14)</f>
        <v>0</v>
      </c>
      <c r="AE215" s="99">
        <f t="shared" si="168"/>
        <v>0</v>
      </c>
      <c r="AF215" s="99">
        <f t="shared" ref="AF215" si="183">+AE215*AG214</f>
        <v>0</v>
      </c>
      <c r="AG215" s="99">
        <f t="shared" ref="AG215" si="184">+AG214-AF215</f>
        <v>0.48</v>
      </c>
      <c r="AH215" s="54"/>
      <c r="AI215" s="50">
        <f>+IF(AH215=CONTROLES!$C$50,CONTROLES!$D$50,CONTROLES!$D$51)</f>
        <v>0</v>
      </c>
      <c r="AJ215" s="182"/>
      <c r="AK215" s="182">
        <f>+IF(AJ215=CONTROLES!$C$52,CONTROLES!$D$52,CONTROLES!$D$53)</f>
        <v>0</v>
      </c>
      <c r="AL215" s="182"/>
      <c r="AM215" s="182">
        <f>+IF(AL215=CONTROLES!$C$54,CONTROLES!$D$54,CONTROLES!$D$55)</f>
        <v>0</v>
      </c>
      <c r="AN215" s="183" t="str">
        <f t="shared" si="173"/>
        <v>Tipo Control</v>
      </c>
      <c r="AO215" s="183" t="str">
        <f>+IF(AN215=CONTROLES!$F$54,CONTROLES!$G$54,CONTROLES!$G$55)</f>
        <v>Detectar</v>
      </c>
      <c r="AP215" s="182">
        <f>+IF(AO215=CONTROLES!$C$56,CONTROLES!$D$56,IF(AO215=CONTROLES!$C$57,CONTROLES!$D$57,CONTROLES!$D$58))</f>
        <v>10</v>
      </c>
      <c r="AQ215" s="182"/>
      <c r="AR215" s="182">
        <f>+IF(AQ215=CONTROLES!$C$59,CONTROLES!$D$59,CONTROLES!$D$60)</f>
        <v>0</v>
      </c>
      <c r="AS215" s="182"/>
      <c r="AT215" s="182">
        <f>+IF(AS215=CONTROLES!$C$61,CONTROLES!$D$61,CONTROLES!$D$62)</f>
        <v>0</v>
      </c>
      <c r="AU215" s="182"/>
      <c r="AV215" s="50">
        <f>+IF(AU215=CONTROLES!$C$63,CONTROLES!$D$63,IF(AU215=CONTROLES!$C$64,CONTROLES!$D$64,CONTROLES!$D$65))</f>
        <v>0</v>
      </c>
      <c r="AW215" s="50">
        <f t="shared" si="169"/>
        <v>10</v>
      </c>
      <c r="AX215" s="50" t="str">
        <f t="shared" si="174"/>
        <v>Débil</v>
      </c>
      <c r="AY215" s="254"/>
      <c r="AZ215" s="254"/>
      <c r="BA215" s="254"/>
      <c r="BB215" s="254"/>
      <c r="BC215" s="255"/>
      <c r="BD215" s="257"/>
      <c r="BE215" s="246"/>
      <c r="BF215" s="132"/>
      <c r="BG215" s="132"/>
      <c r="BH215" s="206"/>
      <c r="BI215" s="199"/>
      <c r="BJ215" s="199"/>
      <c r="BK215" s="132"/>
      <c r="BL215" s="132"/>
      <c r="BM215" s="190" t="s">
        <v>234</v>
      </c>
      <c r="BN215" s="244"/>
      <c r="BO215" s="131"/>
      <c r="BP215" s="137"/>
      <c r="BQ215" s="137"/>
      <c r="BR215" s="137"/>
      <c r="BS215" s="135"/>
      <c r="BT215" s="135"/>
      <c r="BU215" s="135"/>
      <c r="BV215" s="135"/>
      <c r="BW215" s="135"/>
      <c r="BX215" s="131"/>
      <c r="BY215" s="137"/>
      <c r="BZ215" s="137"/>
      <c r="CA215" s="137"/>
      <c r="CB215" s="135"/>
      <c r="CC215" s="135"/>
      <c r="CD215" s="135"/>
      <c r="CE215" s="135"/>
      <c r="CF215" s="135"/>
      <c r="CG215" s="131"/>
      <c r="CH215" s="137"/>
      <c r="CI215" s="137"/>
      <c r="CJ215" s="137"/>
      <c r="CK215" s="135"/>
      <c r="CL215" s="135"/>
      <c r="CM215" s="135"/>
      <c r="CN215" s="135"/>
      <c r="CO215" s="135"/>
      <c r="CP215" s="131"/>
      <c r="CQ215" s="137"/>
      <c r="CR215" s="137"/>
      <c r="CS215" s="137"/>
      <c r="CT215" s="135"/>
      <c r="CU215" s="135"/>
      <c r="CV215" s="135"/>
      <c r="CW215" s="135"/>
      <c r="CX215" s="135"/>
      <c r="CY215" s="131"/>
      <c r="CZ215" s="137"/>
      <c r="DA215" s="137"/>
      <c r="DB215" s="137"/>
      <c r="DC215" s="135"/>
      <c r="DD215" s="135"/>
      <c r="DE215" s="135"/>
      <c r="DF215" s="135"/>
      <c r="DG215" s="135"/>
      <c r="DH215" s="131"/>
      <c r="DI215" s="137"/>
      <c r="DJ215" s="137"/>
      <c r="DK215" s="137"/>
      <c r="DL215" s="135"/>
      <c r="DM215" s="135"/>
      <c r="DN215" s="135"/>
      <c r="DO215" s="135"/>
      <c r="DP215" s="135"/>
      <c r="DQ215" s="131"/>
      <c r="DR215" s="137"/>
      <c r="DS215" s="137"/>
      <c r="DT215" s="137"/>
      <c r="DU215" s="135"/>
      <c r="DV215" s="135"/>
      <c r="DW215" s="135"/>
      <c r="DX215" s="135"/>
      <c r="DY215" s="135"/>
      <c r="DZ215" s="131"/>
      <c r="EA215" s="137"/>
      <c r="EB215" s="137"/>
      <c r="EC215" s="137"/>
      <c r="ED215" s="135"/>
      <c r="EE215" s="135"/>
      <c r="EF215" s="135"/>
      <c r="EG215" s="135"/>
      <c r="EH215" s="135"/>
      <c r="EI215" s="131"/>
      <c r="EJ215" s="137"/>
      <c r="EK215" s="137"/>
      <c r="EL215" s="137"/>
      <c r="EM215" s="135"/>
      <c r="EN215" s="135"/>
      <c r="EO215" s="135"/>
      <c r="EP215" s="135"/>
      <c r="EQ215" s="135"/>
      <c r="ER215" s="131"/>
      <c r="ES215" s="137"/>
      <c r="ET215" s="137"/>
      <c r="EU215" s="137"/>
      <c r="EV215" s="135"/>
      <c r="EW215" s="135"/>
      <c r="EX215" s="135"/>
      <c r="EY215" s="135"/>
      <c r="EZ215" s="135"/>
      <c r="FA215" s="131"/>
      <c r="FB215" s="137"/>
      <c r="FC215" s="137"/>
      <c r="FD215" s="137"/>
      <c r="FE215" s="135"/>
      <c r="FF215" s="135"/>
      <c r="FG215" s="135"/>
      <c r="FH215" s="135"/>
      <c r="FI215" s="135"/>
      <c r="FJ215" s="131"/>
      <c r="FK215" s="137"/>
      <c r="FL215" s="137"/>
      <c r="FM215" s="137"/>
      <c r="FN215" s="135"/>
      <c r="FO215" s="135"/>
      <c r="FP215" s="135"/>
      <c r="FQ215" s="135"/>
      <c r="FR215" s="135"/>
      <c r="FS215" s="135"/>
      <c r="FT215" s="131"/>
      <c r="FU215" s="134"/>
      <c r="FV215" s="134"/>
      <c r="FW215" s="134"/>
      <c r="FX215" s="135"/>
      <c r="FY215" s="134"/>
      <c r="FZ215" s="135"/>
      <c r="GA215" s="135"/>
      <c r="GB215" s="134"/>
      <c r="GC215" s="134"/>
      <c r="GD215" s="134"/>
      <c r="GE215" s="134"/>
      <c r="GF215" s="134"/>
      <c r="GG215" s="131"/>
      <c r="GH215" s="134"/>
      <c r="GI215" s="134"/>
      <c r="GJ215" s="134"/>
      <c r="GK215" s="135"/>
      <c r="GL215" s="134"/>
      <c r="GM215" s="135"/>
      <c r="GN215" s="135"/>
      <c r="GO215" s="134"/>
      <c r="GP215" s="134"/>
      <c r="GQ215" s="134"/>
      <c r="GR215" s="134"/>
      <c r="GS215" s="134"/>
      <c r="GT215" s="131"/>
      <c r="GU215" s="134"/>
      <c r="GV215" s="134"/>
      <c r="GW215" s="134"/>
      <c r="GX215" s="135"/>
      <c r="GY215" s="134"/>
      <c r="GZ215" s="135"/>
      <c r="HA215" s="135"/>
      <c r="HB215" s="134"/>
      <c r="HC215" s="134"/>
      <c r="HD215" s="134"/>
      <c r="HE215" s="134"/>
    </row>
    <row r="216" spans="1:213" ht="57" x14ac:dyDescent="0.2">
      <c r="A216" s="274"/>
      <c r="B216" s="277"/>
      <c r="C216" s="280"/>
      <c r="D216" s="280"/>
      <c r="E216" s="277"/>
      <c r="F216" s="345"/>
      <c r="G216" s="346"/>
      <c r="H216" s="348"/>
      <c r="I216" s="277"/>
      <c r="J216" s="282"/>
      <c r="K216" s="259"/>
      <c r="L216" s="262"/>
      <c r="M216" s="265"/>
      <c r="N216" s="259"/>
      <c r="O216" s="268"/>
      <c r="P216" s="268"/>
      <c r="Q216" s="271"/>
      <c r="R216" s="173"/>
      <c r="S216" s="174"/>
      <c r="T216" s="203">
        <f>VLOOKUP(U216,FORMULAS!$A$15:$B$18,2,0)</f>
        <v>0</v>
      </c>
      <c r="U216" s="54" t="s">
        <v>157</v>
      </c>
      <c r="V216" s="55">
        <f>+IF(U216='Tabla Valoración controles'!$D$4,'Tabla Valoración controles'!$F$4,IF('208-PLA-Ft-78 Mapa Gestión'!U216='Tabla Valoración controles'!$D$5,'Tabla Valoración controles'!$F$5,IF(U216=FORMULAS!$A$10,0,'Tabla Valoración controles'!$F$6)))</f>
        <v>0</v>
      </c>
      <c r="W216" s="54"/>
      <c r="X216" s="56">
        <f>+IF(W216='Tabla Valoración controles'!$D$7,'Tabla Valoración controles'!$F$7,IF(U216=FORMULAS!$A$10,0,'Tabla Valoración controles'!$F$8))</f>
        <v>0</v>
      </c>
      <c r="Y216" s="54"/>
      <c r="Z216" s="55">
        <f>+IF(Y216='Tabla Valoración controles'!$D$9,'Tabla Valoración controles'!$F$9,IF(U216=FORMULAS!$A$10,0,'Tabla Valoración controles'!$F$10))</f>
        <v>0</v>
      </c>
      <c r="AA216" s="54"/>
      <c r="AB216" s="55">
        <f>+IF(AA216='Tabla Valoración controles'!$D$9,'Tabla Valoración controles'!$F$9,IF(W216=FORMULAS!$A$10,0,'Tabla Valoración controles'!$F$10))</f>
        <v>0</v>
      </c>
      <c r="AC216" s="54"/>
      <c r="AD216" s="55">
        <f>+IF(AC216='Tabla Valoración controles'!$D$13,'Tabla Valoración controles'!$F$13,'Tabla Valoración controles'!$F$14)</f>
        <v>0</v>
      </c>
      <c r="AE216" s="99">
        <f t="shared" si="168"/>
        <v>0</v>
      </c>
      <c r="AF216" s="99">
        <f t="shared" ref="AF216:AF219" si="185">+AF215*AE216</f>
        <v>0</v>
      </c>
      <c r="AG216" s="99">
        <f t="shared" si="131"/>
        <v>0.48</v>
      </c>
      <c r="AH216" s="54"/>
      <c r="AI216" s="50">
        <f>+IF(AH216=CONTROLES!$C$50,CONTROLES!$D$50,CONTROLES!$D$51)</f>
        <v>0</v>
      </c>
      <c r="AJ216" s="182"/>
      <c r="AK216" s="182">
        <f>+IF(AJ216=CONTROLES!$C$52,CONTROLES!$D$52,CONTROLES!$D$53)</f>
        <v>0</v>
      </c>
      <c r="AL216" s="182"/>
      <c r="AM216" s="182">
        <f>+IF(AL216=CONTROLES!$C$54,CONTROLES!$D$54,CONTROLES!$D$55)</f>
        <v>0</v>
      </c>
      <c r="AN216" s="183" t="str">
        <f t="shared" si="173"/>
        <v>Tipo Control</v>
      </c>
      <c r="AO216" s="183" t="str">
        <f>+IF(AN216=CONTROLES!$F$54,CONTROLES!$G$54,CONTROLES!$G$55)</f>
        <v>Detectar</v>
      </c>
      <c r="AP216" s="182">
        <f>+IF(AO216=CONTROLES!$C$56,CONTROLES!$D$56,IF(AO216=CONTROLES!$C$57,CONTROLES!$D$57,CONTROLES!$D$58))</f>
        <v>10</v>
      </c>
      <c r="AQ216" s="182"/>
      <c r="AR216" s="182">
        <f>+IF(AQ216=CONTROLES!$C$59,CONTROLES!$D$59,CONTROLES!$D$60)</f>
        <v>0</v>
      </c>
      <c r="AS216" s="182"/>
      <c r="AT216" s="182">
        <f>+IF(AS216=CONTROLES!$C$61,CONTROLES!$D$61,CONTROLES!$D$62)</f>
        <v>0</v>
      </c>
      <c r="AU216" s="182"/>
      <c r="AV216" s="50">
        <f>+IF(AU216=CONTROLES!$C$63,CONTROLES!$D$63,IF(AU216=CONTROLES!$C$64,CONTROLES!$D$64,CONTROLES!$D$65))</f>
        <v>0</v>
      </c>
      <c r="AW216" s="50">
        <f t="shared" si="169"/>
        <v>10</v>
      </c>
      <c r="AX216" s="50" t="str">
        <f t="shared" si="174"/>
        <v>Débil</v>
      </c>
      <c r="AY216" s="254"/>
      <c r="AZ216" s="254"/>
      <c r="BA216" s="254"/>
      <c r="BB216" s="254"/>
      <c r="BC216" s="255"/>
      <c r="BD216" s="257"/>
      <c r="BE216" s="246"/>
      <c r="BF216" s="132"/>
      <c r="BG216" s="132"/>
      <c r="BH216" s="206"/>
      <c r="BI216" s="199"/>
      <c r="BJ216" s="199"/>
      <c r="BK216" s="132"/>
      <c r="BL216" s="132"/>
      <c r="BM216" s="190" t="s">
        <v>234</v>
      </c>
      <c r="BN216" s="244"/>
      <c r="BO216" s="131"/>
      <c r="BP216" s="137"/>
      <c r="BQ216" s="137"/>
      <c r="BR216" s="137"/>
      <c r="BS216" s="135"/>
      <c r="BT216" s="135"/>
      <c r="BU216" s="135"/>
      <c r="BV216" s="135"/>
      <c r="BW216" s="135"/>
      <c r="BX216" s="131"/>
      <c r="BY216" s="137"/>
      <c r="BZ216" s="137"/>
      <c r="CA216" s="137"/>
      <c r="CB216" s="135"/>
      <c r="CC216" s="135"/>
      <c r="CD216" s="135"/>
      <c r="CE216" s="135"/>
      <c r="CF216" s="135"/>
      <c r="CG216" s="131"/>
      <c r="CH216" s="137"/>
      <c r="CI216" s="137"/>
      <c r="CJ216" s="137"/>
      <c r="CK216" s="135"/>
      <c r="CL216" s="135"/>
      <c r="CM216" s="135"/>
      <c r="CN216" s="135"/>
      <c r="CO216" s="135"/>
      <c r="CP216" s="131"/>
      <c r="CQ216" s="137"/>
      <c r="CR216" s="137"/>
      <c r="CS216" s="137"/>
      <c r="CT216" s="135"/>
      <c r="CU216" s="135"/>
      <c r="CV216" s="135"/>
      <c r="CW216" s="135"/>
      <c r="CX216" s="135"/>
      <c r="CY216" s="131"/>
      <c r="CZ216" s="137"/>
      <c r="DA216" s="137"/>
      <c r="DB216" s="137"/>
      <c r="DC216" s="135"/>
      <c r="DD216" s="135"/>
      <c r="DE216" s="135"/>
      <c r="DF216" s="135"/>
      <c r="DG216" s="135"/>
      <c r="DH216" s="131"/>
      <c r="DI216" s="137"/>
      <c r="DJ216" s="137"/>
      <c r="DK216" s="137"/>
      <c r="DL216" s="135"/>
      <c r="DM216" s="135"/>
      <c r="DN216" s="135"/>
      <c r="DO216" s="135"/>
      <c r="DP216" s="135"/>
      <c r="DQ216" s="131"/>
      <c r="DR216" s="137"/>
      <c r="DS216" s="137"/>
      <c r="DT216" s="137"/>
      <c r="DU216" s="135"/>
      <c r="DV216" s="135"/>
      <c r="DW216" s="135"/>
      <c r="DX216" s="135"/>
      <c r="DY216" s="135"/>
      <c r="DZ216" s="131"/>
      <c r="EA216" s="137"/>
      <c r="EB216" s="137"/>
      <c r="EC216" s="137"/>
      <c r="ED216" s="135"/>
      <c r="EE216" s="135"/>
      <c r="EF216" s="135"/>
      <c r="EG216" s="135"/>
      <c r="EH216" s="135"/>
      <c r="EI216" s="131"/>
      <c r="EJ216" s="137"/>
      <c r="EK216" s="137"/>
      <c r="EL216" s="137"/>
      <c r="EM216" s="135"/>
      <c r="EN216" s="135"/>
      <c r="EO216" s="135"/>
      <c r="EP216" s="135"/>
      <c r="EQ216" s="135"/>
      <c r="ER216" s="131"/>
      <c r="ES216" s="137"/>
      <c r="ET216" s="137"/>
      <c r="EU216" s="137"/>
      <c r="EV216" s="135"/>
      <c r="EW216" s="135"/>
      <c r="EX216" s="135"/>
      <c r="EY216" s="135"/>
      <c r="EZ216" s="135"/>
      <c r="FA216" s="131"/>
      <c r="FB216" s="137"/>
      <c r="FC216" s="137"/>
      <c r="FD216" s="137"/>
      <c r="FE216" s="135"/>
      <c r="FF216" s="135"/>
      <c r="FG216" s="135"/>
      <c r="FH216" s="135"/>
      <c r="FI216" s="135"/>
      <c r="FJ216" s="131"/>
      <c r="FK216" s="137"/>
      <c r="FL216" s="137"/>
      <c r="FM216" s="137"/>
      <c r="FN216" s="135"/>
      <c r="FO216" s="135"/>
      <c r="FP216" s="135"/>
      <c r="FQ216" s="135"/>
      <c r="FR216" s="135"/>
      <c r="FS216" s="135"/>
      <c r="FT216" s="131"/>
      <c r="FU216" s="134"/>
      <c r="FV216" s="134"/>
      <c r="FW216" s="134"/>
      <c r="FX216" s="135"/>
      <c r="FY216" s="134"/>
      <c r="FZ216" s="135"/>
      <c r="GA216" s="135"/>
      <c r="GB216" s="134"/>
      <c r="GC216" s="134"/>
      <c r="GD216" s="134"/>
      <c r="GE216" s="134"/>
      <c r="GF216" s="134"/>
      <c r="GG216" s="131"/>
      <c r="GH216" s="134"/>
      <c r="GI216" s="134"/>
      <c r="GJ216" s="134"/>
      <c r="GK216" s="135"/>
      <c r="GL216" s="134"/>
      <c r="GM216" s="135"/>
      <c r="GN216" s="135"/>
      <c r="GO216" s="134"/>
      <c r="GP216" s="134"/>
      <c r="GQ216" s="134"/>
      <c r="GR216" s="134"/>
      <c r="GS216" s="134"/>
      <c r="GT216" s="131"/>
      <c r="GU216" s="134"/>
      <c r="GV216" s="134"/>
      <c r="GW216" s="134"/>
      <c r="GX216" s="135"/>
      <c r="GY216" s="134"/>
      <c r="GZ216" s="135"/>
      <c r="HA216" s="135"/>
      <c r="HB216" s="134"/>
      <c r="HC216" s="134"/>
      <c r="HD216" s="134"/>
      <c r="HE216" s="134"/>
    </row>
    <row r="217" spans="1:213" ht="57" x14ac:dyDescent="0.2">
      <c r="A217" s="274"/>
      <c r="B217" s="277"/>
      <c r="C217" s="280"/>
      <c r="D217" s="280"/>
      <c r="E217" s="277"/>
      <c r="F217" s="345"/>
      <c r="G217" s="346"/>
      <c r="H217" s="348"/>
      <c r="I217" s="277"/>
      <c r="J217" s="282"/>
      <c r="K217" s="259"/>
      <c r="L217" s="262"/>
      <c r="M217" s="265"/>
      <c r="N217" s="259"/>
      <c r="O217" s="268"/>
      <c r="P217" s="268"/>
      <c r="Q217" s="271"/>
      <c r="R217" s="173"/>
      <c r="S217" s="174"/>
      <c r="T217" s="203">
        <f>VLOOKUP(U217,FORMULAS!$A$15:$B$18,2,0)</f>
        <v>0</v>
      </c>
      <c r="U217" s="54" t="s">
        <v>157</v>
      </c>
      <c r="V217" s="55">
        <f>+IF(U217='Tabla Valoración controles'!$D$4,'Tabla Valoración controles'!$F$4,IF('208-PLA-Ft-78 Mapa Gestión'!U217='Tabla Valoración controles'!$D$5,'Tabla Valoración controles'!$F$5,IF(U217=FORMULAS!$A$10,0,'Tabla Valoración controles'!$F$6)))</f>
        <v>0</v>
      </c>
      <c r="W217" s="54"/>
      <c r="X217" s="56">
        <f>+IF(W217='Tabla Valoración controles'!$D$7,'Tabla Valoración controles'!$F$7,IF(U217=FORMULAS!$A$10,0,'Tabla Valoración controles'!$F$8))</f>
        <v>0</v>
      </c>
      <c r="Y217" s="54"/>
      <c r="Z217" s="55">
        <f>+IF(Y217='Tabla Valoración controles'!$D$9,'Tabla Valoración controles'!$F$9,IF(U217=FORMULAS!$A$10,0,'Tabla Valoración controles'!$F$10))</f>
        <v>0</v>
      </c>
      <c r="AA217" s="54"/>
      <c r="AB217" s="55">
        <f>+IF(AA217='Tabla Valoración controles'!$D$9,'Tabla Valoración controles'!$F$9,IF(W217=FORMULAS!$A$10,0,'Tabla Valoración controles'!$F$10))</f>
        <v>0</v>
      </c>
      <c r="AC217" s="54"/>
      <c r="AD217" s="55">
        <f>+IF(AC217='Tabla Valoración controles'!$D$13,'Tabla Valoración controles'!$F$13,'Tabla Valoración controles'!$F$14)</f>
        <v>0</v>
      </c>
      <c r="AE217" s="99">
        <f t="shared" si="168"/>
        <v>0</v>
      </c>
      <c r="AF217" s="99">
        <f t="shared" si="185"/>
        <v>0</v>
      </c>
      <c r="AG217" s="99">
        <f t="shared" si="131"/>
        <v>0.48</v>
      </c>
      <c r="AH217" s="54"/>
      <c r="AI217" s="50">
        <f>+IF(AH217=CONTROLES!$C$50,CONTROLES!$D$50,CONTROLES!$D$51)</f>
        <v>0</v>
      </c>
      <c r="AJ217" s="182"/>
      <c r="AK217" s="182">
        <f>+IF(AJ217=CONTROLES!$C$52,CONTROLES!$D$52,CONTROLES!$D$53)</f>
        <v>0</v>
      </c>
      <c r="AL217" s="182"/>
      <c r="AM217" s="182">
        <f>+IF(AL217=CONTROLES!$C$54,CONTROLES!$D$54,CONTROLES!$D$55)</f>
        <v>0</v>
      </c>
      <c r="AN217" s="183" t="str">
        <f t="shared" si="173"/>
        <v>Tipo Control</v>
      </c>
      <c r="AO217" s="183" t="str">
        <f>+IF(AN217=CONTROLES!$F$54,CONTROLES!$G$54,CONTROLES!$G$55)</f>
        <v>Detectar</v>
      </c>
      <c r="AP217" s="182">
        <f>+IF(AO217=CONTROLES!$C$56,CONTROLES!$D$56,IF(AO217=CONTROLES!$C$57,CONTROLES!$D$57,CONTROLES!$D$58))</f>
        <v>10</v>
      </c>
      <c r="AQ217" s="182"/>
      <c r="AR217" s="182">
        <f>+IF(AQ217=CONTROLES!$C$59,CONTROLES!$D$59,CONTROLES!$D$60)</f>
        <v>0</v>
      </c>
      <c r="AS217" s="182"/>
      <c r="AT217" s="182">
        <f>+IF(AS217=CONTROLES!$C$61,CONTROLES!$D$61,CONTROLES!$D$62)</f>
        <v>0</v>
      </c>
      <c r="AU217" s="182"/>
      <c r="AV217" s="50">
        <f>+IF(AU217=CONTROLES!$C$63,CONTROLES!$D$63,IF(AU217=CONTROLES!$C$64,CONTROLES!$D$64,CONTROLES!$D$65))</f>
        <v>0</v>
      </c>
      <c r="AW217" s="50">
        <f t="shared" si="169"/>
        <v>10</v>
      </c>
      <c r="AX217" s="50" t="str">
        <f t="shared" si="174"/>
        <v>Débil</v>
      </c>
      <c r="AY217" s="254"/>
      <c r="AZ217" s="254"/>
      <c r="BA217" s="254"/>
      <c r="BB217" s="254"/>
      <c r="BC217" s="255"/>
      <c r="BD217" s="257"/>
      <c r="BE217" s="246"/>
      <c r="BF217" s="132"/>
      <c r="BG217" s="132"/>
      <c r="BH217" s="206"/>
      <c r="BI217" s="199"/>
      <c r="BJ217" s="199"/>
      <c r="BK217" s="132"/>
      <c r="BL217" s="132"/>
      <c r="BM217" s="190" t="s">
        <v>234</v>
      </c>
      <c r="BN217" s="244"/>
      <c r="BO217" s="131"/>
      <c r="BP217" s="137"/>
      <c r="BQ217" s="137"/>
      <c r="BR217" s="137"/>
      <c r="BS217" s="135"/>
      <c r="BT217" s="135"/>
      <c r="BU217" s="135"/>
      <c r="BV217" s="135"/>
      <c r="BW217" s="135"/>
      <c r="BX217" s="131"/>
      <c r="BY217" s="137"/>
      <c r="BZ217" s="137"/>
      <c r="CA217" s="137"/>
      <c r="CB217" s="135"/>
      <c r="CC217" s="135"/>
      <c r="CD217" s="135"/>
      <c r="CE217" s="135"/>
      <c r="CF217" s="135"/>
      <c r="CG217" s="131"/>
      <c r="CH217" s="137"/>
      <c r="CI217" s="137"/>
      <c r="CJ217" s="137"/>
      <c r="CK217" s="135"/>
      <c r="CL217" s="135"/>
      <c r="CM217" s="135"/>
      <c r="CN217" s="135"/>
      <c r="CO217" s="135"/>
      <c r="CP217" s="131"/>
      <c r="CQ217" s="137"/>
      <c r="CR217" s="137"/>
      <c r="CS217" s="137"/>
      <c r="CT217" s="135"/>
      <c r="CU217" s="135"/>
      <c r="CV217" s="135"/>
      <c r="CW217" s="135"/>
      <c r="CX217" s="135"/>
      <c r="CY217" s="131"/>
      <c r="CZ217" s="137"/>
      <c r="DA217" s="137"/>
      <c r="DB217" s="137"/>
      <c r="DC217" s="135"/>
      <c r="DD217" s="135"/>
      <c r="DE217" s="135"/>
      <c r="DF217" s="135"/>
      <c r="DG217" s="135"/>
      <c r="DH217" s="131"/>
      <c r="DI217" s="137"/>
      <c r="DJ217" s="137"/>
      <c r="DK217" s="137"/>
      <c r="DL217" s="135"/>
      <c r="DM217" s="135"/>
      <c r="DN217" s="135"/>
      <c r="DO217" s="135"/>
      <c r="DP217" s="135"/>
      <c r="DQ217" s="131"/>
      <c r="DR217" s="137"/>
      <c r="DS217" s="137"/>
      <c r="DT217" s="137"/>
      <c r="DU217" s="135"/>
      <c r="DV217" s="135"/>
      <c r="DW217" s="135"/>
      <c r="DX217" s="135"/>
      <c r="DY217" s="135"/>
      <c r="DZ217" s="131"/>
      <c r="EA217" s="137"/>
      <c r="EB217" s="137"/>
      <c r="EC217" s="137"/>
      <c r="ED217" s="135"/>
      <c r="EE217" s="135"/>
      <c r="EF217" s="135"/>
      <c r="EG217" s="135"/>
      <c r="EH217" s="135"/>
      <c r="EI217" s="131"/>
      <c r="EJ217" s="137"/>
      <c r="EK217" s="137"/>
      <c r="EL217" s="137"/>
      <c r="EM217" s="135"/>
      <c r="EN217" s="135"/>
      <c r="EO217" s="135"/>
      <c r="EP217" s="135"/>
      <c r="EQ217" s="135"/>
      <c r="ER217" s="131"/>
      <c r="ES217" s="137"/>
      <c r="ET217" s="137"/>
      <c r="EU217" s="137"/>
      <c r="EV217" s="135"/>
      <c r="EW217" s="135"/>
      <c r="EX217" s="135"/>
      <c r="EY217" s="135"/>
      <c r="EZ217" s="135"/>
      <c r="FA217" s="131"/>
      <c r="FB217" s="137"/>
      <c r="FC217" s="137"/>
      <c r="FD217" s="137"/>
      <c r="FE217" s="135"/>
      <c r="FF217" s="135"/>
      <c r="FG217" s="135"/>
      <c r="FH217" s="135"/>
      <c r="FI217" s="135"/>
      <c r="FJ217" s="131"/>
      <c r="FK217" s="137"/>
      <c r="FL217" s="137"/>
      <c r="FM217" s="137"/>
      <c r="FN217" s="135"/>
      <c r="FO217" s="135"/>
      <c r="FP217" s="135"/>
      <c r="FQ217" s="135"/>
      <c r="FR217" s="135"/>
      <c r="FS217" s="135"/>
      <c r="FT217" s="131"/>
      <c r="FU217" s="134"/>
      <c r="FV217" s="134"/>
      <c r="FW217" s="134"/>
      <c r="FX217" s="135"/>
      <c r="FY217" s="134"/>
      <c r="FZ217" s="135"/>
      <c r="GA217" s="135"/>
      <c r="GB217" s="134"/>
      <c r="GC217" s="134"/>
      <c r="GD217" s="134"/>
      <c r="GE217" s="134"/>
      <c r="GF217" s="134"/>
      <c r="GG217" s="131"/>
      <c r="GH217" s="134"/>
      <c r="GI217" s="134"/>
      <c r="GJ217" s="134"/>
      <c r="GK217" s="135"/>
      <c r="GL217" s="134"/>
      <c r="GM217" s="135"/>
      <c r="GN217" s="135"/>
      <c r="GO217" s="134"/>
      <c r="GP217" s="134"/>
      <c r="GQ217" s="134"/>
      <c r="GR217" s="134"/>
      <c r="GS217" s="134"/>
      <c r="GT217" s="131"/>
      <c r="GU217" s="134"/>
      <c r="GV217" s="134"/>
      <c r="GW217" s="134"/>
      <c r="GX217" s="135"/>
      <c r="GY217" s="134"/>
      <c r="GZ217" s="135"/>
      <c r="HA217" s="135"/>
      <c r="HB217" s="134"/>
      <c r="HC217" s="134"/>
      <c r="HD217" s="134"/>
      <c r="HE217" s="134"/>
    </row>
    <row r="218" spans="1:213" ht="57" x14ac:dyDescent="0.2">
      <c r="A218" s="274"/>
      <c r="B218" s="277"/>
      <c r="C218" s="280"/>
      <c r="D218" s="280"/>
      <c r="E218" s="277"/>
      <c r="F218" s="345"/>
      <c r="G218" s="346"/>
      <c r="H218" s="348"/>
      <c r="I218" s="277"/>
      <c r="J218" s="282"/>
      <c r="K218" s="259"/>
      <c r="L218" s="262"/>
      <c r="M218" s="265"/>
      <c r="N218" s="259"/>
      <c r="O218" s="268"/>
      <c r="P218" s="268"/>
      <c r="Q218" s="271"/>
      <c r="R218" s="173"/>
      <c r="S218" s="174"/>
      <c r="T218" s="203">
        <f>VLOOKUP(U218,FORMULAS!$A$15:$B$18,2,0)</f>
        <v>0</v>
      </c>
      <c r="U218" s="54" t="s">
        <v>157</v>
      </c>
      <c r="V218" s="55">
        <f>+IF(U218='Tabla Valoración controles'!$D$4,'Tabla Valoración controles'!$F$4,IF('208-PLA-Ft-78 Mapa Gestión'!U218='Tabla Valoración controles'!$D$5,'Tabla Valoración controles'!$F$5,IF(U218=FORMULAS!$A$10,0,'Tabla Valoración controles'!$F$6)))</f>
        <v>0</v>
      </c>
      <c r="W218" s="54"/>
      <c r="X218" s="56">
        <f>+IF(W218='Tabla Valoración controles'!$D$7,'Tabla Valoración controles'!$F$7,IF(U218=FORMULAS!$A$10,0,'Tabla Valoración controles'!$F$8))</f>
        <v>0</v>
      </c>
      <c r="Y218" s="54"/>
      <c r="Z218" s="55">
        <f>+IF(Y218='Tabla Valoración controles'!$D$9,'Tabla Valoración controles'!$F$9,IF(U218=FORMULAS!$A$10,0,'Tabla Valoración controles'!$F$10))</f>
        <v>0</v>
      </c>
      <c r="AA218" s="54"/>
      <c r="AB218" s="55">
        <f>+IF(AA218='Tabla Valoración controles'!$D$9,'Tabla Valoración controles'!$F$9,IF(W218=FORMULAS!$A$10,0,'Tabla Valoración controles'!$F$10))</f>
        <v>0</v>
      </c>
      <c r="AC218" s="54"/>
      <c r="AD218" s="55">
        <f>+IF(AC218='Tabla Valoración controles'!$D$13,'Tabla Valoración controles'!$F$13,'Tabla Valoración controles'!$F$14)</f>
        <v>0</v>
      </c>
      <c r="AE218" s="99">
        <f t="shared" si="168"/>
        <v>0</v>
      </c>
      <c r="AF218" s="99">
        <f t="shared" si="185"/>
        <v>0</v>
      </c>
      <c r="AG218" s="99">
        <f t="shared" si="131"/>
        <v>0.48</v>
      </c>
      <c r="AH218" s="54"/>
      <c r="AI218" s="50">
        <f>+IF(AH218=CONTROLES!$C$50,CONTROLES!$D$50,CONTROLES!$D$51)</f>
        <v>0</v>
      </c>
      <c r="AJ218" s="182"/>
      <c r="AK218" s="182">
        <f>+IF(AJ218=CONTROLES!$C$52,CONTROLES!$D$52,CONTROLES!$D$53)</f>
        <v>0</v>
      </c>
      <c r="AL218" s="182"/>
      <c r="AM218" s="182">
        <f>+IF(AL218=CONTROLES!$C$54,CONTROLES!$D$54,CONTROLES!$D$55)</f>
        <v>0</v>
      </c>
      <c r="AN218" s="183" t="str">
        <f t="shared" si="173"/>
        <v>Tipo Control</v>
      </c>
      <c r="AO218" s="183" t="str">
        <f>+IF(AN218=CONTROLES!$F$54,CONTROLES!$G$54,CONTROLES!$G$55)</f>
        <v>Detectar</v>
      </c>
      <c r="AP218" s="182">
        <f>+IF(AO218=CONTROLES!$C$56,CONTROLES!$D$56,IF(AO218=CONTROLES!$C$57,CONTROLES!$D$57,CONTROLES!$D$58))</f>
        <v>10</v>
      </c>
      <c r="AQ218" s="182"/>
      <c r="AR218" s="182">
        <f>+IF(AQ218=CONTROLES!$C$59,CONTROLES!$D$59,CONTROLES!$D$60)</f>
        <v>0</v>
      </c>
      <c r="AS218" s="182"/>
      <c r="AT218" s="182">
        <f>+IF(AS218=CONTROLES!$C$61,CONTROLES!$D$61,CONTROLES!$D$62)</f>
        <v>0</v>
      </c>
      <c r="AU218" s="182"/>
      <c r="AV218" s="50">
        <f>+IF(AU218=CONTROLES!$C$63,CONTROLES!$D$63,IF(AU218=CONTROLES!$C$64,CONTROLES!$D$64,CONTROLES!$D$65))</f>
        <v>0</v>
      </c>
      <c r="AW218" s="50">
        <f t="shared" si="169"/>
        <v>10</v>
      </c>
      <c r="AX218" s="50" t="str">
        <f t="shared" si="174"/>
        <v>Débil</v>
      </c>
      <c r="AY218" s="254"/>
      <c r="AZ218" s="254"/>
      <c r="BA218" s="254"/>
      <c r="BB218" s="254"/>
      <c r="BC218" s="255"/>
      <c r="BD218" s="257"/>
      <c r="BE218" s="246"/>
      <c r="BF218" s="132"/>
      <c r="BG218" s="132"/>
      <c r="BH218" s="206"/>
      <c r="BI218" s="199"/>
      <c r="BJ218" s="199"/>
      <c r="BK218" s="132"/>
      <c r="BL218" s="132"/>
      <c r="BM218" s="190" t="s">
        <v>234</v>
      </c>
      <c r="BN218" s="244"/>
      <c r="BO218" s="131"/>
      <c r="BP218" s="137"/>
      <c r="BQ218" s="137"/>
      <c r="BR218" s="137"/>
      <c r="BS218" s="135"/>
      <c r="BT218" s="135"/>
      <c r="BU218" s="135"/>
      <c r="BV218" s="135"/>
      <c r="BW218" s="135"/>
      <c r="BX218" s="131"/>
      <c r="BY218" s="137"/>
      <c r="BZ218" s="137"/>
      <c r="CA218" s="137"/>
      <c r="CB218" s="135"/>
      <c r="CC218" s="135"/>
      <c r="CD218" s="135"/>
      <c r="CE218" s="135"/>
      <c r="CF218" s="135"/>
      <c r="CG218" s="131"/>
      <c r="CH218" s="137"/>
      <c r="CI218" s="137"/>
      <c r="CJ218" s="137"/>
      <c r="CK218" s="135"/>
      <c r="CL218" s="135"/>
      <c r="CM218" s="135"/>
      <c r="CN218" s="135"/>
      <c r="CO218" s="135"/>
      <c r="CP218" s="131"/>
      <c r="CQ218" s="137"/>
      <c r="CR218" s="137"/>
      <c r="CS218" s="137"/>
      <c r="CT218" s="135"/>
      <c r="CU218" s="135"/>
      <c r="CV218" s="135"/>
      <c r="CW218" s="135"/>
      <c r="CX218" s="135"/>
      <c r="CY218" s="131"/>
      <c r="CZ218" s="137"/>
      <c r="DA218" s="137"/>
      <c r="DB218" s="137"/>
      <c r="DC218" s="135"/>
      <c r="DD218" s="135"/>
      <c r="DE218" s="135"/>
      <c r="DF218" s="135"/>
      <c r="DG218" s="135"/>
      <c r="DH218" s="131"/>
      <c r="DI218" s="137"/>
      <c r="DJ218" s="137"/>
      <c r="DK218" s="137"/>
      <c r="DL218" s="135"/>
      <c r="DM218" s="135"/>
      <c r="DN218" s="135"/>
      <c r="DO218" s="135"/>
      <c r="DP218" s="135"/>
      <c r="DQ218" s="131"/>
      <c r="DR218" s="137"/>
      <c r="DS218" s="137"/>
      <c r="DT218" s="137"/>
      <c r="DU218" s="135"/>
      <c r="DV218" s="135"/>
      <c r="DW218" s="135"/>
      <c r="DX218" s="135"/>
      <c r="DY218" s="135"/>
      <c r="DZ218" s="131"/>
      <c r="EA218" s="137"/>
      <c r="EB218" s="137"/>
      <c r="EC218" s="137"/>
      <c r="ED218" s="135"/>
      <c r="EE218" s="135"/>
      <c r="EF218" s="135"/>
      <c r="EG218" s="135"/>
      <c r="EH218" s="135"/>
      <c r="EI218" s="131"/>
      <c r="EJ218" s="137"/>
      <c r="EK218" s="137"/>
      <c r="EL218" s="137"/>
      <c r="EM218" s="135"/>
      <c r="EN218" s="135"/>
      <c r="EO218" s="135"/>
      <c r="EP218" s="135"/>
      <c r="EQ218" s="135"/>
      <c r="ER218" s="131"/>
      <c r="ES218" s="137"/>
      <c r="ET218" s="137"/>
      <c r="EU218" s="137"/>
      <c r="EV218" s="135"/>
      <c r="EW218" s="135"/>
      <c r="EX218" s="135"/>
      <c r="EY218" s="135"/>
      <c r="EZ218" s="135"/>
      <c r="FA218" s="131"/>
      <c r="FB218" s="137"/>
      <c r="FC218" s="137"/>
      <c r="FD218" s="137"/>
      <c r="FE218" s="135"/>
      <c r="FF218" s="135"/>
      <c r="FG218" s="135"/>
      <c r="FH218" s="135"/>
      <c r="FI218" s="135"/>
      <c r="FJ218" s="131"/>
      <c r="FK218" s="137"/>
      <c r="FL218" s="137"/>
      <c r="FM218" s="137"/>
      <c r="FN218" s="135"/>
      <c r="FO218" s="135"/>
      <c r="FP218" s="135"/>
      <c r="FQ218" s="135"/>
      <c r="FR218" s="135"/>
      <c r="FS218" s="135"/>
      <c r="FT218" s="131"/>
      <c r="FU218" s="134"/>
      <c r="FV218" s="134"/>
      <c r="FW218" s="134"/>
      <c r="FX218" s="135"/>
      <c r="FY218" s="134"/>
      <c r="FZ218" s="135"/>
      <c r="GA218" s="135"/>
      <c r="GB218" s="134"/>
      <c r="GC218" s="134"/>
      <c r="GD218" s="134"/>
      <c r="GE218" s="134"/>
      <c r="GF218" s="134"/>
      <c r="GG218" s="131"/>
      <c r="GH218" s="134"/>
      <c r="GI218" s="134"/>
      <c r="GJ218" s="134"/>
      <c r="GK218" s="135"/>
      <c r="GL218" s="134"/>
      <c r="GM218" s="135"/>
      <c r="GN218" s="135"/>
      <c r="GO218" s="134"/>
      <c r="GP218" s="134"/>
      <c r="GQ218" s="134"/>
      <c r="GR218" s="134"/>
      <c r="GS218" s="134"/>
      <c r="GT218" s="131"/>
      <c r="GU218" s="134"/>
      <c r="GV218" s="134"/>
      <c r="GW218" s="134"/>
      <c r="GX218" s="135"/>
      <c r="GY218" s="134"/>
      <c r="GZ218" s="135"/>
      <c r="HA218" s="135"/>
      <c r="HB218" s="134"/>
      <c r="HC218" s="134"/>
      <c r="HD218" s="134"/>
      <c r="HE218" s="134"/>
    </row>
    <row r="219" spans="1:213" ht="57" x14ac:dyDescent="0.2">
      <c r="A219" s="275"/>
      <c r="B219" s="278"/>
      <c r="C219" s="281"/>
      <c r="D219" s="281"/>
      <c r="E219" s="278"/>
      <c r="F219" s="345"/>
      <c r="G219" s="346"/>
      <c r="H219" s="348"/>
      <c r="I219" s="278"/>
      <c r="J219" s="282"/>
      <c r="K219" s="260"/>
      <c r="L219" s="263"/>
      <c r="M219" s="266"/>
      <c r="N219" s="260"/>
      <c r="O219" s="269"/>
      <c r="P219" s="269"/>
      <c r="Q219" s="272"/>
      <c r="R219" s="173"/>
      <c r="S219" s="174"/>
      <c r="T219" s="203">
        <f>VLOOKUP(U219,FORMULAS!$A$15:$B$18,2,0)</f>
        <v>0</v>
      </c>
      <c r="U219" s="54" t="s">
        <v>157</v>
      </c>
      <c r="V219" s="55">
        <f>+IF(U219='Tabla Valoración controles'!$D$4,'Tabla Valoración controles'!$F$4,IF('208-PLA-Ft-78 Mapa Gestión'!U219='Tabla Valoración controles'!$D$5,'Tabla Valoración controles'!$F$5,IF(U219=FORMULAS!$A$10,0,'Tabla Valoración controles'!$F$6)))</f>
        <v>0</v>
      </c>
      <c r="W219" s="54"/>
      <c r="X219" s="56">
        <f>+IF(W219='Tabla Valoración controles'!$D$7,'Tabla Valoración controles'!$F$7,IF(U219=FORMULAS!$A$10,0,'Tabla Valoración controles'!$F$8))</f>
        <v>0</v>
      </c>
      <c r="Y219" s="54"/>
      <c r="Z219" s="55">
        <f>+IF(Y219='Tabla Valoración controles'!$D$9,'Tabla Valoración controles'!$F$9,IF(U219=FORMULAS!$A$10,0,'Tabla Valoración controles'!$F$10))</f>
        <v>0</v>
      </c>
      <c r="AA219" s="54"/>
      <c r="AB219" s="55">
        <f>+IF(AA219='Tabla Valoración controles'!$D$9,'Tabla Valoración controles'!$F$9,IF(W219=FORMULAS!$A$10,0,'Tabla Valoración controles'!$F$10))</f>
        <v>0</v>
      </c>
      <c r="AC219" s="54"/>
      <c r="AD219" s="55">
        <f>+IF(AC219='Tabla Valoración controles'!$D$13,'Tabla Valoración controles'!$F$13,'Tabla Valoración controles'!$F$14)</f>
        <v>0</v>
      </c>
      <c r="AE219" s="99">
        <f t="shared" si="168"/>
        <v>0</v>
      </c>
      <c r="AF219" s="99">
        <f t="shared" si="185"/>
        <v>0</v>
      </c>
      <c r="AG219" s="99">
        <f t="shared" si="131"/>
        <v>0.48</v>
      </c>
      <c r="AH219" s="54"/>
      <c r="AI219" s="50">
        <f>+IF(AH219=CONTROLES!$C$50,CONTROLES!$D$50,CONTROLES!$D$51)</f>
        <v>0</v>
      </c>
      <c r="AJ219" s="182"/>
      <c r="AK219" s="182">
        <f>+IF(AJ219=CONTROLES!$C$52,CONTROLES!$D$52,CONTROLES!$D$53)</f>
        <v>0</v>
      </c>
      <c r="AL219" s="182"/>
      <c r="AM219" s="182">
        <f>+IF(AL219=CONTROLES!$C$54,CONTROLES!$D$54,CONTROLES!$D$55)</f>
        <v>0</v>
      </c>
      <c r="AN219" s="183" t="str">
        <f t="shared" si="173"/>
        <v>Tipo Control</v>
      </c>
      <c r="AO219" s="183" t="str">
        <f>+IF(AN219=CONTROLES!$F$54,CONTROLES!$G$54,CONTROLES!$G$55)</f>
        <v>Detectar</v>
      </c>
      <c r="AP219" s="182">
        <f>+IF(AO219=CONTROLES!$C$56,CONTROLES!$D$56,IF(AO219=CONTROLES!$C$57,CONTROLES!$D$57,CONTROLES!$D$58))</f>
        <v>10</v>
      </c>
      <c r="AQ219" s="182"/>
      <c r="AR219" s="182">
        <f>+IF(AQ219=CONTROLES!$C$59,CONTROLES!$D$59,CONTROLES!$D$60)</f>
        <v>0</v>
      </c>
      <c r="AS219" s="182"/>
      <c r="AT219" s="182">
        <f>+IF(AS219=CONTROLES!$C$61,CONTROLES!$D$61,CONTROLES!$D$62)</f>
        <v>0</v>
      </c>
      <c r="AU219" s="182"/>
      <c r="AV219" s="50">
        <f>+IF(AU219=CONTROLES!$C$63,CONTROLES!$D$63,IF(AU219=CONTROLES!$C$64,CONTROLES!$D$64,CONTROLES!$D$65))</f>
        <v>0</v>
      </c>
      <c r="AW219" s="50">
        <f t="shared" si="169"/>
        <v>10</v>
      </c>
      <c r="AX219" s="50" t="str">
        <f t="shared" si="174"/>
        <v>Débil</v>
      </c>
      <c r="AY219" s="254"/>
      <c r="AZ219" s="254"/>
      <c r="BA219" s="254"/>
      <c r="BB219" s="254"/>
      <c r="BC219" s="255"/>
      <c r="BD219" s="292"/>
      <c r="BE219" s="247"/>
      <c r="BF219" s="132"/>
      <c r="BG219" s="132"/>
      <c r="BH219" s="206"/>
      <c r="BI219" s="199"/>
      <c r="BJ219" s="199"/>
      <c r="BK219" s="132"/>
      <c r="BL219" s="132"/>
      <c r="BM219" s="190" t="s">
        <v>234</v>
      </c>
      <c r="BN219" s="244"/>
      <c r="BO219" s="131"/>
      <c r="BP219" s="137"/>
      <c r="BQ219" s="137"/>
      <c r="BR219" s="137"/>
      <c r="BS219" s="135"/>
      <c r="BT219" s="135"/>
      <c r="BU219" s="135"/>
      <c r="BV219" s="135"/>
      <c r="BW219" s="135"/>
      <c r="BX219" s="131"/>
      <c r="BY219" s="137"/>
      <c r="BZ219" s="137"/>
      <c r="CA219" s="137"/>
      <c r="CB219" s="135"/>
      <c r="CC219" s="135"/>
      <c r="CD219" s="135"/>
      <c r="CE219" s="135"/>
      <c r="CF219" s="135"/>
      <c r="CG219" s="131"/>
      <c r="CH219" s="137"/>
      <c r="CI219" s="137"/>
      <c r="CJ219" s="137"/>
      <c r="CK219" s="135"/>
      <c r="CL219" s="135"/>
      <c r="CM219" s="135"/>
      <c r="CN219" s="135"/>
      <c r="CO219" s="135"/>
      <c r="CP219" s="131"/>
      <c r="CQ219" s="137"/>
      <c r="CR219" s="137"/>
      <c r="CS219" s="137"/>
      <c r="CT219" s="135"/>
      <c r="CU219" s="135"/>
      <c r="CV219" s="135"/>
      <c r="CW219" s="135"/>
      <c r="CX219" s="135"/>
      <c r="CY219" s="131"/>
      <c r="CZ219" s="137"/>
      <c r="DA219" s="137"/>
      <c r="DB219" s="137"/>
      <c r="DC219" s="135"/>
      <c r="DD219" s="135"/>
      <c r="DE219" s="135"/>
      <c r="DF219" s="135"/>
      <c r="DG219" s="135"/>
      <c r="DH219" s="131"/>
      <c r="DI219" s="137"/>
      <c r="DJ219" s="137"/>
      <c r="DK219" s="137"/>
      <c r="DL219" s="135"/>
      <c r="DM219" s="135"/>
      <c r="DN219" s="135"/>
      <c r="DO219" s="135"/>
      <c r="DP219" s="135"/>
      <c r="DQ219" s="131"/>
      <c r="DR219" s="137"/>
      <c r="DS219" s="137"/>
      <c r="DT219" s="137"/>
      <c r="DU219" s="135"/>
      <c r="DV219" s="135"/>
      <c r="DW219" s="135"/>
      <c r="DX219" s="135"/>
      <c r="DY219" s="135"/>
      <c r="DZ219" s="131"/>
      <c r="EA219" s="137"/>
      <c r="EB219" s="137"/>
      <c r="EC219" s="137"/>
      <c r="ED219" s="135"/>
      <c r="EE219" s="135"/>
      <c r="EF219" s="135"/>
      <c r="EG219" s="135"/>
      <c r="EH219" s="135"/>
      <c r="EI219" s="131"/>
      <c r="EJ219" s="137"/>
      <c r="EK219" s="137"/>
      <c r="EL219" s="137"/>
      <c r="EM219" s="135"/>
      <c r="EN219" s="135"/>
      <c r="EO219" s="135"/>
      <c r="EP219" s="135"/>
      <c r="EQ219" s="135"/>
      <c r="ER219" s="131"/>
      <c r="ES219" s="137"/>
      <c r="ET219" s="137"/>
      <c r="EU219" s="137"/>
      <c r="EV219" s="135"/>
      <c r="EW219" s="135"/>
      <c r="EX219" s="135"/>
      <c r="EY219" s="135"/>
      <c r="EZ219" s="135"/>
      <c r="FA219" s="131"/>
      <c r="FB219" s="137"/>
      <c r="FC219" s="137"/>
      <c r="FD219" s="137"/>
      <c r="FE219" s="135"/>
      <c r="FF219" s="135"/>
      <c r="FG219" s="135"/>
      <c r="FH219" s="135"/>
      <c r="FI219" s="135"/>
      <c r="FJ219" s="131"/>
      <c r="FK219" s="137"/>
      <c r="FL219" s="137"/>
      <c r="FM219" s="137"/>
      <c r="FN219" s="135"/>
      <c r="FO219" s="135"/>
      <c r="FP219" s="135"/>
      <c r="FQ219" s="135"/>
      <c r="FR219" s="135"/>
      <c r="FS219" s="135"/>
      <c r="FT219" s="131"/>
      <c r="FU219" s="134"/>
      <c r="FV219" s="134"/>
      <c r="FW219" s="134"/>
      <c r="FX219" s="135"/>
      <c r="FY219" s="134"/>
      <c r="FZ219" s="135"/>
      <c r="GA219" s="135"/>
      <c r="GB219" s="134"/>
      <c r="GC219" s="134"/>
      <c r="GD219" s="134"/>
      <c r="GE219" s="134"/>
      <c r="GF219" s="134"/>
      <c r="GG219" s="131"/>
      <c r="GH219" s="134"/>
      <c r="GI219" s="134"/>
      <c r="GJ219" s="134"/>
      <c r="GK219" s="135"/>
      <c r="GL219" s="134"/>
      <c r="GM219" s="135"/>
      <c r="GN219" s="135"/>
      <c r="GO219" s="134"/>
      <c r="GP219" s="134"/>
      <c r="GQ219" s="134"/>
      <c r="GR219" s="134"/>
      <c r="GS219" s="134"/>
      <c r="GT219" s="131"/>
      <c r="GU219" s="134"/>
      <c r="GV219" s="134"/>
      <c r="GW219" s="134"/>
      <c r="GX219" s="135"/>
      <c r="GY219" s="134"/>
      <c r="GZ219" s="135"/>
      <c r="HA219" s="135"/>
      <c r="HB219" s="134"/>
      <c r="HC219" s="134"/>
      <c r="HD219" s="134"/>
      <c r="HE219" s="134"/>
    </row>
    <row r="220" spans="1:213" ht="115.5" customHeight="1" x14ac:dyDescent="0.2">
      <c r="A220" s="273">
        <v>36</v>
      </c>
      <c r="B220" s="276" t="s">
        <v>180</v>
      </c>
      <c r="C220" s="279" t="str">
        <f>VLOOKUP(B220,FORMULAS!$A$30:$B$52,2,0)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0" s="279" t="e">
        <f>VLOOKUP(B220,FORMULAS!$A$30:$C$46,3,0)</f>
        <v>#N/A</v>
      </c>
      <c r="E220" s="276" t="s">
        <v>113</v>
      </c>
      <c r="F220" s="289" t="s">
        <v>459</v>
      </c>
      <c r="G220" s="289" t="s">
        <v>460</v>
      </c>
      <c r="H220" s="289" t="s">
        <v>753</v>
      </c>
      <c r="I220" s="276" t="s">
        <v>259</v>
      </c>
      <c r="J220" s="282">
        <v>192</v>
      </c>
      <c r="K220" s="258" t="str">
        <f>+IF(L220=FORMULAS!$N$2,FORMULAS!$O$2,IF('208-PLA-Ft-78 Mapa Gestión'!L220:L225=FORMULAS!$N$3,FORMULAS!$O$3,IF('208-PLA-Ft-78 Mapa Gestión'!L220:L225=FORMULAS!$N$4,FORMULAS!$O$4,IF('208-PLA-Ft-78 Mapa Gestión'!L220:L225=FORMULAS!$N$5,FORMULAS!$O$5,IF('208-PLA-Ft-78 Mapa Gestión'!L220:L225=FORMULAS!$N$6,FORMULAS!$O$6)))))</f>
        <v>Media</v>
      </c>
      <c r="L220" s="261">
        <f>+IF(J220&lt;=FORMULAS!$M$2,FORMULAS!$N$2,IF('208-PLA-Ft-78 Mapa Gestión'!J220&lt;=FORMULAS!$M$3,FORMULAS!$N$3,IF('208-PLA-Ft-78 Mapa Gestión'!J220&lt;=FORMULAS!$M$4,FORMULAS!$N$4,IF('208-PLA-Ft-78 Mapa Gestión'!J220&lt;=FORMULAS!$M$5,FORMULAS!$N$5,FORMULAS!$N$6))))</f>
        <v>0.6</v>
      </c>
      <c r="M220" s="264" t="s">
        <v>84</v>
      </c>
      <c r="N220" s="258" t="str">
        <f>+IF(M220=FORMULAS!$H$2,FORMULAS!$I$2,IF('208-PLA-Ft-78 Mapa Gestión'!M220:M225=FORMULAS!$H$3,FORMULAS!$I$3,IF('208-PLA-Ft-78 Mapa Gestión'!M220:M225=FORMULAS!$H$4,FORMULAS!$I$4,IF('208-PLA-Ft-78 Mapa Gestión'!M220:M225=FORMULAS!$H$5,FORMULAS!$I$5,IF('208-PLA-Ft-78 Mapa Gestión'!M220:M225=FORMULAS!$H$6,FORMULAS!$I$6,IF('208-PLA-Ft-78 Mapa Gestión'!M220:M225=FORMULAS!$H$7,FORMULAS!$I$7,IF('208-PLA-Ft-78 Mapa Gestión'!M220:M225=FORMULAS!$H$8,FORMULAS!$I$8,IF('208-PLA-Ft-78 Mapa Gestión'!M220:M225=FORMULAS!$H$9,FORMULAS!$I$9,IF('208-PLA-Ft-78 Mapa Gestión'!M220:M225=FORMULAS!$H$10,FORMULAS!$I$10,IF('208-PLA-Ft-78 Mapa Gestión'!M220:M225=FORMULAS!$H$11,FORMULAS!$I$11))))))))))</f>
        <v>Menor</v>
      </c>
      <c r="O220" s="267">
        <f>VLOOKUP(N220,FORMULAS!$I$1:$J$6,2,0)</f>
        <v>0.4</v>
      </c>
      <c r="P220" s="267" t="str">
        <f t="shared" ref="P220" si="186">CONCATENATE(N220,K220)</f>
        <v>MenorMedia</v>
      </c>
      <c r="Q220" s="270" t="str">
        <f>VLOOKUP(P220,FORMULAS!$K$17:$L$42,2,0)</f>
        <v>Moderado</v>
      </c>
      <c r="R220" s="173">
        <v>1</v>
      </c>
      <c r="S220" s="174" t="s">
        <v>525</v>
      </c>
      <c r="T220" s="203" t="str">
        <f>VLOOKUP(U220,FORMULAS!$A$15:$B$18,2,0)</f>
        <v>Probabilidad</v>
      </c>
      <c r="U220" s="54" t="s">
        <v>14</v>
      </c>
      <c r="V220" s="55">
        <f>+IF(U220='Tabla Valoración controles'!$D$4,'Tabla Valoración controles'!$F$4,IF('208-PLA-Ft-78 Mapa Gestión'!U220='Tabla Valoración controles'!$D$5,'Tabla Valoración controles'!$F$5,IF(U220=FORMULAS!$A$10,0,'Tabla Valoración controles'!$F$6)))</f>
        <v>0.15</v>
      </c>
      <c r="W220" s="54" t="s">
        <v>9</v>
      </c>
      <c r="X220" s="56">
        <f>+IF(W220='Tabla Valoración controles'!$D$7,'Tabla Valoración controles'!$F$7,IF(U220=FORMULAS!$A$10,0,'Tabla Valoración controles'!$F$8))</f>
        <v>0.25</v>
      </c>
      <c r="Y220" s="54" t="s">
        <v>19</v>
      </c>
      <c r="Z220" s="55">
        <f>+IF(Y220='Tabla Valoración controles'!$D$9,'Tabla Valoración controles'!$F$9,IF(U220=FORMULAS!$A$10,0,'Tabla Valoración controles'!$F$10))</f>
        <v>0</v>
      </c>
      <c r="AA220" s="54" t="s">
        <v>22</v>
      </c>
      <c r="AB220" s="55">
        <f>+IF(AA220='Tabla Valoración controles'!$D$9,'Tabla Valoración controles'!$F$9,IF(W220=FORMULAS!$A$10,0,'Tabla Valoración controles'!$F$10))</f>
        <v>0</v>
      </c>
      <c r="AC220" s="54" t="s">
        <v>100</v>
      </c>
      <c r="AD220" s="55">
        <f>+IF(AC220='Tabla Valoración controles'!$D$13,'Tabla Valoración controles'!$F$13,'Tabla Valoración controles'!$F$14)</f>
        <v>0</v>
      </c>
      <c r="AE220" s="99">
        <f t="shared" si="168"/>
        <v>0.4</v>
      </c>
      <c r="AF220" s="99">
        <f>+IF(T220=FORMULAS!$A$8,'208-PLA-Ft-78 Mapa Gestión'!AE220*'208-PLA-Ft-78 Mapa Gestión'!L220:L225,'208-PLA-Ft-78 Mapa Gestión'!AE220*'208-PLA-Ft-78 Mapa Gestión'!O220:O225)</f>
        <v>0.24</v>
      </c>
      <c r="AG220" s="99">
        <f>+IF(T220=FORMULAS!$A$8,'208-PLA-Ft-78 Mapa Gestión'!L220:L225-'208-PLA-Ft-78 Mapa Gestión'!AF220,0)</f>
        <v>0.36</v>
      </c>
      <c r="AH220" s="54" t="s">
        <v>349</v>
      </c>
      <c r="AI220" s="50">
        <f>+IF(AH220=CONTROLES!$C$50,CONTROLES!$D$50,CONTROLES!$D$51)</f>
        <v>15</v>
      </c>
      <c r="AJ220" s="182" t="s">
        <v>355</v>
      </c>
      <c r="AK220" s="182">
        <f>+IF(AJ220=CONTROLES!$C$52,CONTROLES!$D$52,CONTROLES!$D$53)</f>
        <v>15</v>
      </c>
      <c r="AL220" s="182" t="s">
        <v>358</v>
      </c>
      <c r="AM220" s="182">
        <f>+IF(AL220=CONTROLES!$C$54,CONTROLES!$D$54,CONTROLES!$D$55)</f>
        <v>15</v>
      </c>
      <c r="AN220" s="183" t="str">
        <f t="shared" si="173"/>
        <v>Detectivo</v>
      </c>
      <c r="AO220" s="183" t="str">
        <f>+IF(AN220=CONTROLES!$F$54,CONTROLES!$G$54,CONTROLES!$G$55)</f>
        <v>Detectar</v>
      </c>
      <c r="AP220" s="182">
        <f>+IF(AO220=CONTROLES!$C$56,CONTROLES!$D$56,IF(AO220=CONTROLES!$C$57,CONTROLES!$D$57,CONTROLES!$D$58))</f>
        <v>10</v>
      </c>
      <c r="AQ220" s="182" t="s">
        <v>365</v>
      </c>
      <c r="AR220" s="182">
        <f>+IF(AQ220=CONTROLES!$C$59,CONTROLES!$D$59,CONTROLES!$D$60)</f>
        <v>15</v>
      </c>
      <c r="AS220" s="182" t="s">
        <v>368</v>
      </c>
      <c r="AT220" s="182">
        <f>+IF(AS220=CONTROLES!$C$61,CONTROLES!$D$61,CONTROLES!$D$62)</f>
        <v>15</v>
      </c>
      <c r="AU220" s="182" t="s">
        <v>371</v>
      </c>
      <c r="AV220" s="50">
        <f>+IF(AU220=CONTROLES!$C$63,CONTROLES!$D$63,IF(AU220=CONTROLES!$C$64,CONTROLES!$D$64,CONTROLES!$D$65))</f>
        <v>10</v>
      </c>
      <c r="AW220" s="50">
        <f t="shared" si="169"/>
        <v>95</v>
      </c>
      <c r="AX220" s="50" t="str">
        <f t="shared" si="174"/>
        <v>Moderado</v>
      </c>
      <c r="AY220" s="253">
        <f>+AG225</f>
        <v>0.36</v>
      </c>
      <c r="AZ220" s="253" t="str">
        <f>+IF(AY220&lt;=FORMULAS!$N$2,FORMULAS!$O$2,IF(AY220&lt;=FORMULAS!$N$3,FORMULAS!$O$3,IF(AY220&lt;=FORMULAS!$N$4,FORMULAS!$O$4,IF(AY220&lt;=FORMULAS!$N$5,FORMULAS!$O$5,FORMULAS!O216))))</f>
        <v>Baja</v>
      </c>
      <c r="BA220" s="253" t="str">
        <f>+IF(T220=FORMULAS!$A$9,AG225,'208-PLA-Ft-78 Mapa Gestión'!N220:N225)</f>
        <v>Menor</v>
      </c>
      <c r="BB220" s="253">
        <f>+IF(T220=FORMULAS!B219,'208-PLA-Ft-78 Mapa Gestión'!AG225,'208-PLA-Ft-78 Mapa Gestión'!O220:O225)</f>
        <v>0.4</v>
      </c>
      <c r="BC220" s="255" t="str">
        <f t="shared" ref="BC220" si="187">CONCATENATE(BA220,AZ220)</f>
        <v>MenorBaja</v>
      </c>
      <c r="BD220" s="256" t="str">
        <f>VLOOKUP(BC220,FORMULAS!$K$17:$L$42,2,0)</f>
        <v>Moderado</v>
      </c>
      <c r="BE220" s="245" t="s">
        <v>163</v>
      </c>
      <c r="BF220" s="137" t="s">
        <v>597</v>
      </c>
      <c r="BG220" s="137" t="s">
        <v>572</v>
      </c>
      <c r="BH220" s="189" t="s">
        <v>325</v>
      </c>
      <c r="BI220" s="139">
        <v>44927</v>
      </c>
      <c r="BJ220" s="139">
        <v>45077</v>
      </c>
      <c r="BK220" s="137" t="s">
        <v>699</v>
      </c>
      <c r="BL220" s="137" t="s">
        <v>700</v>
      </c>
      <c r="BM220" s="190" t="s">
        <v>236</v>
      </c>
      <c r="BN220" s="243"/>
      <c r="BO220" s="141"/>
      <c r="BP220" s="137"/>
      <c r="BQ220" s="137"/>
      <c r="BR220" s="131"/>
      <c r="BS220" s="131"/>
      <c r="BT220" s="131"/>
      <c r="BU220" s="131"/>
      <c r="BV220" s="131"/>
      <c r="BW220" s="131"/>
      <c r="BX220" s="141"/>
      <c r="BY220" s="137"/>
      <c r="BZ220" s="137"/>
      <c r="CA220" s="131"/>
      <c r="CB220" s="131"/>
      <c r="CC220" s="131"/>
      <c r="CD220" s="131"/>
      <c r="CE220" s="131"/>
      <c r="CF220" s="131"/>
      <c r="CG220" s="141"/>
      <c r="CH220" s="137"/>
      <c r="CI220" s="137"/>
      <c r="CJ220" s="131"/>
      <c r="CK220" s="131"/>
      <c r="CL220" s="131"/>
      <c r="CM220" s="131"/>
      <c r="CN220" s="131"/>
      <c r="CO220" s="131"/>
      <c r="CP220" s="141"/>
      <c r="CQ220" s="137"/>
      <c r="CR220" s="137"/>
      <c r="CS220" s="131"/>
      <c r="CT220" s="131"/>
      <c r="CU220" s="131"/>
      <c r="CV220" s="131"/>
      <c r="CW220" s="131"/>
      <c r="CX220" s="131"/>
      <c r="CY220" s="141"/>
      <c r="CZ220" s="137"/>
      <c r="DA220" s="137"/>
      <c r="DB220" s="131"/>
      <c r="DC220" s="131"/>
      <c r="DD220" s="131"/>
      <c r="DE220" s="131"/>
      <c r="DF220" s="131"/>
      <c r="DG220" s="131"/>
      <c r="DH220" s="141"/>
      <c r="DI220" s="137"/>
      <c r="DJ220" s="137"/>
      <c r="DK220" s="131"/>
      <c r="DL220" s="131"/>
      <c r="DM220" s="131"/>
      <c r="DN220" s="131"/>
      <c r="DO220" s="131"/>
      <c r="DP220" s="131"/>
      <c r="DQ220" s="141"/>
      <c r="DR220" s="137"/>
      <c r="DS220" s="137"/>
      <c r="DT220" s="131"/>
      <c r="DU220" s="131"/>
      <c r="DV220" s="131"/>
      <c r="DW220" s="131"/>
      <c r="DX220" s="131"/>
      <c r="DY220" s="131"/>
      <c r="DZ220" s="141"/>
      <c r="EA220" s="137"/>
      <c r="EB220" s="137"/>
      <c r="EC220" s="131"/>
      <c r="ED220" s="131"/>
      <c r="EE220" s="131"/>
      <c r="EF220" s="131"/>
      <c r="EG220" s="131"/>
      <c r="EH220" s="131"/>
      <c r="EI220" s="141"/>
      <c r="EJ220" s="137"/>
      <c r="EK220" s="137"/>
      <c r="EL220" s="131"/>
      <c r="EM220" s="131"/>
      <c r="EN220" s="131"/>
      <c r="EO220" s="131"/>
      <c r="EP220" s="131"/>
      <c r="EQ220" s="131"/>
      <c r="ER220" s="141"/>
      <c r="ES220" s="137"/>
      <c r="ET220" s="137"/>
      <c r="EU220" s="131"/>
      <c r="EV220" s="131"/>
      <c r="EW220" s="131"/>
      <c r="EX220" s="131"/>
      <c r="EY220" s="131"/>
      <c r="EZ220" s="131"/>
      <c r="FA220" s="141"/>
      <c r="FB220" s="137"/>
      <c r="FC220" s="137"/>
      <c r="FD220" s="131"/>
      <c r="FE220" s="131"/>
      <c r="FF220" s="131"/>
      <c r="FG220" s="131"/>
      <c r="FH220" s="131"/>
      <c r="FI220" s="131"/>
      <c r="FJ220" s="141"/>
      <c r="FK220" s="137"/>
      <c r="FL220" s="137"/>
      <c r="FM220" s="131"/>
      <c r="FN220" s="131"/>
      <c r="FO220" s="131"/>
      <c r="FP220" s="131"/>
      <c r="FQ220" s="131"/>
      <c r="FR220" s="131"/>
      <c r="FS220" s="131"/>
      <c r="FT220" s="141"/>
      <c r="FU220" s="134"/>
      <c r="FV220" s="134"/>
      <c r="FW220" s="134"/>
      <c r="FX220" s="135"/>
      <c r="FY220" s="134"/>
      <c r="FZ220" s="131"/>
      <c r="GA220" s="131"/>
      <c r="GB220" s="134"/>
      <c r="GC220" s="134"/>
      <c r="GD220" s="134"/>
      <c r="GE220" s="134"/>
      <c r="GF220" s="134"/>
      <c r="GG220" s="141"/>
      <c r="GH220" s="134"/>
      <c r="GI220" s="134"/>
      <c r="GJ220" s="134"/>
      <c r="GK220" s="135"/>
      <c r="GL220" s="134"/>
      <c r="GM220" s="131"/>
      <c r="GN220" s="131"/>
      <c r="GO220" s="134"/>
      <c r="GP220" s="134"/>
      <c r="GQ220" s="134"/>
      <c r="GR220" s="134"/>
      <c r="GS220" s="134"/>
      <c r="GT220" s="141"/>
      <c r="GU220" s="134"/>
      <c r="GV220" s="134"/>
      <c r="GW220" s="134"/>
      <c r="GX220" s="135"/>
      <c r="GY220" s="134"/>
      <c r="GZ220" s="131"/>
      <c r="HA220" s="131"/>
      <c r="HB220" s="134"/>
      <c r="HC220" s="134"/>
      <c r="HD220" s="134"/>
      <c r="HE220" s="134"/>
    </row>
    <row r="221" spans="1:213" ht="102" x14ac:dyDescent="0.2">
      <c r="A221" s="274"/>
      <c r="B221" s="277"/>
      <c r="C221" s="280"/>
      <c r="D221" s="280"/>
      <c r="E221" s="277"/>
      <c r="F221" s="289"/>
      <c r="G221" s="289"/>
      <c r="H221" s="289"/>
      <c r="I221" s="277"/>
      <c r="J221" s="282"/>
      <c r="K221" s="259"/>
      <c r="L221" s="262"/>
      <c r="M221" s="265"/>
      <c r="N221" s="259"/>
      <c r="O221" s="268"/>
      <c r="P221" s="268"/>
      <c r="Q221" s="271"/>
      <c r="R221" s="173"/>
      <c r="S221" s="174"/>
      <c r="T221" s="203">
        <f>VLOOKUP(U221,FORMULAS!$A$15:$B$18,2,0)</f>
        <v>0</v>
      </c>
      <c r="U221" s="54" t="s">
        <v>157</v>
      </c>
      <c r="V221" s="55">
        <f>+IF(U221='Tabla Valoración controles'!$D$4,'Tabla Valoración controles'!$F$4,IF('208-PLA-Ft-78 Mapa Gestión'!U221='Tabla Valoración controles'!$D$5,'Tabla Valoración controles'!$F$5,IF(U221=FORMULAS!$A$10,0,'Tabla Valoración controles'!$F$6)))</f>
        <v>0</v>
      </c>
      <c r="W221" s="54"/>
      <c r="X221" s="56">
        <f>+IF(W221='Tabla Valoración controles'!$D$7,'Tabla Valoración controles'!$F$7,IF(U221=FORMULAS!$A$10,0,'Tabla Valoración controles'!$F$8))</f>
        <v>0</v>
      </c>
      <c r="Y221" s="54"/>
      <c r="Z221" s="55">
        <f>+IF(Y221='Tabla Valoración controles'!$D$9,'Tabla Valoración controles'!$F$9,IF(U221=FORMULAS!$A$10,0,'Tabla Valoración controles'!$F$10))</f>
        <v>0</v>
      </c>
      <c r="AA221" s="54"/>
      <c r="AB221" s="55">
        <f>+IF(AA221='Tabla Valoración controles'!$D$9,'Tabla Valoración controles'!$F$9,IF(W221=FORMULAS!$A$10,0,'Tabla Valoración controles'!$F$10))</f>
        <v>0</v>
      </c>
      <c r="AC221" s="54"/>
      <c r="AD221" s="55">
        <f>+IF(AC221='Tabla Valoración controles'!$D$13,'Tabla Valoración controles'!$F$13,'Tabla Valoración controles'!$F$14)</f>
        <v>0</v>
      </c>
      <c r="AE221" s="99">
        <f t="shared" si="168"/>
        <v>0</v>
      </c>
      <c r="AF221" s="99">
        <f t="shared" ref="AF221" si="188">+AE221*AG220</f>
        <v>0</v>
      </c>
      <c r="AG221" s="99">
        <f t="shared" ref="AG221:AG225" si="189">+AG220-AF221</f>
        <v>0.36</v>
      </c>
      <c r="AH221" s="54"/>
      <c r="AI221" s="50">
        <f>+IF(AH221=CONTROLES!$C$50,CONTROLES!$D$50,CONTROLES!$D$51)</f>
        <v>0</v>
      </c>
      <c r="AJ221" s="182"/>
      <c r="AK221" s="182">
        <f>+IF(AJ221=CONTROLES!$C$52,CONTROLES!$D$52,CONTROLES!$D$53)</f>
        <v>0</v>
      </c>
      <c r="AL221" s="182"/>
      <c r="AM221" s="182">
        <f>+IF(AL221=CONTROLES!$C$54,CONTROLES!$D$54,CONTROLES!$D$55)</f>
        <v>0</v>
      </c>
      <c r="AN221" s="183" t="str">
        <f t="shared" si="173"/>
        <v>Tipo Control</v>
      </c>
      <c r="AO221" s="183" t="str">
        <f>+IF(AN221=CONTROLES!$F$54,CONTROLES!$G$54,CONTROLES!$G$55)</f>
        <v>Detectar</v>
      </c>
      <c r="AP221" s="182">
        <f>+IF(AO221=CONTROLES!$C$56,CONTROLES!$D$56,IF(AO221=CONTROLES!$C$57,CONTROLES!$D$57,CONTROLES!$D$58))</f>
        <v>10</v>
      </c>
      <c r="AQ221" s="182"/>
      <c r="AR221" s="182">
        <f>+IF(AQ221=CONTROLES!$C$59,CONTROLES!$D$59,CONTROLES!$D$60)</f>
        <v>0</v>
      </c>
      <c r="AS221" s="182"/>
      <c r="AT221" s="182">
        <f>+IF(AS221=CONTROLES!$C$61,CONTROLES!$D$61,CONTROLES!$D$62)</f>
        <v>0</v>
      </c>
      <c r="AU221" s="182"/>
      <c r="AV221" s="50">
        <f>+IF(AU221=CONTROLES!$C$63,CONTROLES!$D$63,IF(AU221=CONTROLES!$C$64,CONTROLES!$D$64,CONTROLES!$D$65))</f>
        <v>0</v>
      </c>
      <c r="AW221" s="50">
        <f t="shared" si="169"/>
        <v>10</v>
      </c>
      <c r="AX221" s="50" t="str">
        <f t="shared" si="174"/>
        <v>Débil</v>
      </c>
      <c r="AY221" s="254"/>
      <c r="AZ221" s="254"/>
      <c r="BA221" s="254"/>
      <c r="BB221" s="254"/>
      <c r="BC221" s="255"/>
      <c r="BD221" s="257"/>
      <c r="BE221" s="246"/>
      <c r="BF221" s="137" t="s">
        <v>598</v>
      </c>
      <c r="BG221" s="137" t="s">
        <v>572</v>
      </c>
      <c r="BH221" s="189" t="s">
        <v>320</v>
      </c>
      <c r="BI221" s="139">
        <v>45017</v>
      </c>
      <c r="BJ221" s="139">
        <v>45291</v>
      </c>
      <c r="BK221" s="137" t="s">
        <v>701</v>
      </c>
      <c r="BL221" s="137" t="s">
        <v>702</v>
      </c>
      <c r="BM221" s="190" t="s">
        <v>236</v>
      </c>
      <c r="BN221" s="243"/>
      <c r="BO221" s="141"/>
      <c r="BP221" s="131"/>
      <c r="BQ221" s="131"/>
      <c r="BR221" s="137"/>
      <c r="BS221" s="131"/>
      <c r="BT221" s="131"/>
      <c r="BU221" s="131"/>
      <c r="BV221" s="131"/>
      <c r="BW221" s="131"/>
      <c r="BX221" s="141"/>
      <c r="BY221" s="131"/>
      <c r="BZ221" s="131"/>
      <c r="CA221" s="137"/>
      <c r="CB221" s="131"/>
      <c r="CC221" s="131"/>
      <c r="CD221" s="131"/>
      <c r="CE221" s="131"/>
      <c r="CF221" s="131"/>
      <c r="CG221" s="141"/>
      <c r="CH221" s="131"/>
      <c r="CI221" s="131"/>
      <c r="CJ221" s="137"/>
      <c r="CK221" s="131"/>
      <c r="CL221" s="131"/>
      <c r="CM221" s="131"/>
      <c r="CN221" s="131"/>
      <c r="CO221" s="131"/>
      <c r="CP221" s="141"/>
      <c r="CQ221" s="131"/>
      <c r="CR221" s="131"/>
      <c r="CS221" s="137"/>
      <c r="CT221" s="131"/>
      <c r="CU221" s="131"/>
      <c r="CV221" s="131"/>
      <c r="CW221" s="131"/>
      <c r="CX221" s="131"/>
      <c r="CY221" s="141"/>
      <c r="CZ221" s="131"/>
      <c r="DA221" s="131"/>
      <c r="DB221" s="137"/>
      <c r="DC221" s="131"/>
      <c r="DD221" s="131"/>
      <c r="DE221" s="131"/>
      <c r="DF221" s="131"/>
      <c r="DG221" s="131"/>
      <c r="DH221" s="141"/>
      <c r="DI221" s="131"/>
      <c r="DJ221" s="131"/>
      <c r="DK221" s="137"/>
      <c r="DL221" s="131"/>
      <c r="DM221" s="131"/>
      <c r="DN221" s="131"/>
      <c r="DO221" s="131"/>
      <c r="DP221" s="131"/>
      <c r="DQ221" s="141"/>
      <c r="DR221" s="131"/>
      <c r="DS221" s="131"/>
      <c r="DT221" s="137"/>
      <c r="DU221" s="131"/>
      <c r="DV221" s="131"/>
      <c r="DW221" s="131"/>
      <c r="DX221" s="131"/>
      <c r="DY221" s="131"/>
      <c r="DZ221" s="141"/>
      <c r="EA221" s="131"/>
      <c r="EB221" s="131"/>
      <c r="EC221" s="137"/>
      <c r="ED221" s="131"/>
      <c r="EE221" s="131"/>
      <c r="EF221" s="131"/>
      <c r="EG221" s="131"/>
      <c r="EH221" s="131"/>
      <c r="EI221" s="141"/>
      <c r="EJ221" s="131"/>
      <c r="EK221" s="131"/>
      <c r="EL221" s="137"/>
      <c r="EM221" s="131"/>
      <c r="EN221" s="131"/>
      <c r="EO221" s="131"/>
      <c r="EP221" s="131"/>
      <c r="EQ221" s="131"/>
      <c r="ER221" s="141"/>
      <c r="ES221" s="131"/>
      <c r="ET221" s="131"/>
      <c r="EU221" s="137"/>
      <c r="EV221" s="131"/>
      <c r="EW221" s="131"/>
      <c r="EX221" s="131"/>
      <c r="EY221" s="131"/>
      <c r="EZ221" s="131"/>
      <c r="FA221" s="141"/>
      <c r="FB221" s="131"/>
      <c r="FC221" s="131"/>
      <c r="FD221" s="137"/>
      <c r="FE221" s="131"/>
      <c r="FF221" s="131"/>
      <c r="FG221" s="131"/>
      <c r="FH221" s="131"/>
      <c r="FI221" s="131"/>
      <c r="FJ221" s="141"/>
      <c r="FK221" s="131"/>
      <c r="FL221" s="131"/>
      <c r="FM221" s="137"/>
      <c r="FN221" s="131"/>
      <c r="FO221" s="131"/>
      <c r="FP221" s="131"/>
      <c r="FQ221" s="131"/>
      <c r="FR221" s="131"/>
      <c r="FS221" s="131"/>
      <c r="FT221" s="141"/>
      <c r="FU221" s="134"/>
      <c r="FV221" s="134"/>
      <c r="FW221" s="134"/>
      <c r="FX221" s="135"/>
      <c r="FY221" s="134"/>
      <c r="FZ221" s="131"/>
      <c r="GA221" s="131"/>
      <c r="GB221" s="134"/>
      <c r="GC221" s="134"/>
      <c r="GD221" s="134"/>
      <c r="GE221" s="134"/>
      <c r="GF221" s="134"/>
      <c r="GG221" s="141"/>
      <c r="GH221" s="134"/>
      <c r="GI221" s="134"/>
      <c r="GJ221" s="134"/>
      <c r="GK221" s="135"/>
      <c r="GL221" s="134"/>
      <c r="GM221" s="131"/>
      <c r="GN221" s="131"/>
      <c r="GO221" s="134"/>
      <c r="GP221" s="134"/>
      <c r="GQ221" s="134"/>
      <c r="GR221" s="134"/>
      <c r="GS221" s="134"/>
      <c r="GT221" s="141"/>
      <c r="GU221" s="134"/>
      <c r="GV221" s="134"/>
      <c r="GW221" s="134"/>
      <c r="GX221" s="135"/>
      <c r="GY221" s="134"/>
      <c r="GZ221" s="131"/>
      <c r="HA221" s="131"/>
      <c r="HB221" s="134"/>
      <c r="HC221" s="134"/>
      <c r="HD221" s="134"/>
      <c r="HE221" s="134"/>
    </row>
    <row r="222" spans="1:213" ht="57" x14ac:dyDescent="0.2">
      <c r="A222" s="274"/>
      <c r="B222" s="277"/>
      <c r="C222" s="280"/>
      <c r="D222" s="280"/>
      <c r="E222" s="277"/>
      <c r="F222" s="289"/>
      <c r="G222" s="289"/>
      <c r="H222" s="289"/>
      <c r="I222" s="277"/>
      <c r="J222" s="282"/>
      <c r="K222" s="259"/>
      <c r="L222" s="262"/>
      <c r="M222" s="265"/>
      <c r="N222" s="259"/>
      <c r="O222" s="268"/>
      <c r="P222" s="268"/>
      <c r="Q222" s="271"/>
      <c r="R222" s="173"/>
      <c r="S222" s="174"/>
      <c r="T222" s="203">
        <f>VLOOKUP(U222,FORMULAS!$A$15:$B$18,2,0)</f>
        <v>0</v>
      </c>
      <c r="U222" s="54" t="s">
        <v>157</v>
      </c>
      <c r="V222" s="55">
        <f>+IF(U222='Tabla Valoración controles'!$D$4,'Tabla Valoración controles'!$F$4,IF('208-PLA-Ft-78 Mapa Gestión'!U222='Tabla Valoración controles'!$D$5,'Tabla Valoración controles'!$F$5,IF(U222=FORMULAS!$A$10,0,'Tabla Valoración controles'!$F$6)))</f>
        <v>0</v>
      </c>
      <c r="W222" s="54"/>
      <c r="X222" s="56">
        <f>+IF(W222='Tabla Valoración controles'!$D$7,'Tabla Valoración controles'!$F$7,IF(U222=FORMULAS!$A$10,0,'Tabla Valoración controles'!$F$8))</f>
        <v>0</v>
      </c>
      <c r="Y222" s="54"/>
      <c r="Z222" s="55">
        <f>+IF(Y222='Tabla Valoración controles'!$D$9,'Tabla Valoración controles'!$F$9,IF(U222=FORMULAS!$A$10,0,'Tabla Valoración controles'!$F$10))</f>
        <v>0</v>
      </c>
      <c r="AA222" s="54"/>
      <c r="AB222" s="55">
        <f>+IF(AA222='Tabla Valoración controles'!$D$9,'Tabla Valoración controles'!$F$9,IF(W222=FORMULAS!$A$10,0,'Tabla Valoración controles'!$F$10))</f>
        <v>0</v>
      </c>
      <c r="AC222" s="54"/>
      <c r="AD222" s="55">
        <f>+IF(AC222='Tabla Valoración controles'!$D$13,'Tabla Valoración controles'!$F$13,'Tabla Valoración controles'!$F$14)</f>
        <v>0</v>
      </c>
      <c r="AE222" s="99">
        <f t="shared" si="168"/>
        <v>0</v>
      </c>
      <c r="AF222" s="99">
        <f t="shared" ref="AF222:AF225" si="190">+AF221*AE222</f>
        <v>0</v>
      </c>
      <c r="AG222" s="99">
        <f t="shared" si="189"/>
        <v>0.36</v>
      </c>
      <c r="AH222" s="54"/>
      <c r="AI222" s="50">
        <f>+IF(AH222=CONTROLES!$C$50,CONTROLES!$D$50,CONTROLES!$D$51)</f>
        <v>0</v>
      </c>
      <c r="AJ222" s="182"/>
      <c r="AK222" s="182">
        <f>+IF(AJ222=CONTROLES!$C$52,CONTROLES!$D$52,CONTROLES!$D$53)</f>
        <v>0</v>
      </c>
      <c r="AL222" s="182"/>
      <c r="AM222" s="182">
        <f>+IF(AL222=CONTROLES!$C$54,CONTROLES!$D$54,CONTROLES!$D$55)</f>
        <v>0</v>
      </c>
      <c r="AN222" s="183" t="str">
        <f t="shared" si="173"/>
        <v>Tipo Control</v>
      </c>
      <c r="AO222" s="183" t="str">
        <f>+IF(AN222=CONTROLES!$F$54,CONTROLES!$G$54,CONTROLES!$G$55)</f>
        <v>Detectar</v>
      </c>
      <c r="AP222" s="182">
        <f>+IF(AO222=CONTROLES!$C$56,CONTROLES!$D$56,IF(AO222=CONTROLES!$C$57,CONTROLES!$D$57,CONTROLES!$D$58))</f>
        <v>10</v>
      </c>
      <c r="AQ222" s="182"/>
      <c r="AR222" s="182">
        <f>+IF(AQ222=CONTROLES!$C$59,CONTROLES!$D$59,CONTROLES!$D$60)</f>
        <v>0</v>
      </c>
      <c r="AS222" s="182"/>
      <c r="AT222" s="182">
        <f>+IF(AS222=CONTROLES!$C$61,CONTROLES!$D$61,CONTROLES!$D$62)</f>
        <v>0</v>
      </c>
      <c r="AU222" s="182"/>
      <c r="AV222" s="50">
        <f>+IF(AU222=CONTROLES!$C$63,CONTROLES!$D$63,IF(AU222=CONTROLES!$C$64,CONTROLES!$D$64,CONTROLES!$D$65))</f>
        <v>0</v>
      </c>
      <c r="AW222" s="50">
        <f t="shared" si="169"/>
        <v>10</v>
      </c>
      <c r="AX222" s="50" t="str">
        <f t="shared" si="174"/>
        <v>Débil</v>
      </c>
      <c r="AY222" s="254"/>
      <c r="AZ222" s="254"/>
      <c r="BA222" s="254"/>
      <c r="BB222" s="254"/>
      <c r="BC222" s="255"/>
      <c r="BD222" s="257"/>
      <c r="BE222" s="246"/>
      <c r="BF222" s="134"/>
      <c r="BG222" s="134"/>
      <c r="BH222" s="189"/>
      <c r="BI222" s="134"/>
      <c r="BJ222" s="134"/>
      <c r="BK222" s="134"/>
      <c r="BL222" s="134"/>
      <c r="BM222" s="190" t="s">
        <v>234</v>
      </c>
      <c r="BN222" s="243"/>
      <c r="BO222" s="141"/>
      <c r="BP222" s="137"/>
      <c r="BQ222" s="137"/>
      <c r="BR222" s="137"/>
      <c r="BS222" s="135"/>
      <c r="BT222" s="135"/>
      <c r="BU222" s="135"/>
      <c r="BV222" s="135"/>
      <c r="BW222" s="135"/>
      <c r="BX222" s="141"/>
      <c r="BY222" s="137"/>
      <c r="BZ222" s="137"/>
      <c r="CA222" s="137"/>
      <c r="CB222" s="135"/>
      <c r="CC222" s="135"/>
      <c r="CD222" s="135"/>
      <c r="CE222" s="135"/>
      <c r="CF222" s="135"/>
      <c r="CG222" s="141"/>
      <c r="CH222" s="137"/>
      <c r="CI222" s="137"/>
      <c r="CJ222" s="137"/>
      <c r="CK222" s="135"/>
      <c r="CL222" s="135"/>
      <c r="CM222" s="135"/>
      <c r="CN222" s="135"/>
      <c r="CO222" s="135"/>
      <c r="CP222" s="141"/>
      <c r="CQ222" s="137"/>
      <c r="CR222" s="137"/>
      <c r="CS222" s="137"/>
      <c r="CT222" s="135"/>
      <c r="CU222" s="135"/>
      <c r="CV222" s="135"/>
      <c r="CW222" s="135"/>
      <c r="CX222" s="135"/>
      <c r="CY222" s="141"/>
      <c r="CZ222" s="137"/>
      <c r="DA222" s="137"/>
      <c r="DB222" s="137"/>
      <c r="DC222" s="135"/>
      <c r="DD222" s="135"/>
      <c r="DE222" s="135"/>
      <c r="DF222" s="135"/>
      <c r="DG222" s="135"/>
      <c r="DH222" s="141"/>
      <c r="DI222" s="137"/>
      <c r="DJ222" s="137"/>
      <c r="DK222" s="137"/>
      <c r="DL222" s="135"/>
      <c r="DM222" s="135"/>
      <c r="DN222" s="135"/>
      <c r="DO222" s="135"/>
      <c r="DP222" s="135"/>
      <c r="DQ222" s="141"/>
      <c r="DR222" s="137"/>
      <c r="DS222" s="137"/>
      <c r="DT222" s="137"/>
      <c r="DU222" s="135"/>
      <c r="DV222" s="135"/>
      <c r="DW222" s="135"/>
      <c r="DX222" s="135"/>
      <c r="DY222" s="135"/>
      <c r="DZ222" s="141"/>
      <c r="EA222" s="137"/>
      <c r="EB222" s="137"/>
      <c r="EC222" s="137"/>
      <c r="ED222" s="135"/>
      <c r="EE222" s="135"/>
      <c r="EF222" s="135"/>
      <c r="EG222" s="135"/>
      <c r="EH222" s="135"/>
      <c r="EI222" s="141"/>
      <c r="EJ222" s="137"/>
      <c r="EK222" s="137"/>
      <c r="EL222" s="137"/>
      <c r="EM222" s="135"/>
      <c r="EN222" s="135"/>
      <c r="EO222" s="135"/>
      <c r="EP222" s="135"/>
      <c r="EQ222" s="135"/>
      <c r="ER222" s="141"/>
      <c r="ES222" s="137"/>
      <c r="ET222" s="137"/>
      <c r="EU222" s="137"/>
      <c r="EV222" s="135"/>
      <c r="EW222" s="135"/>
      <c r="EX222" s="135"/>
      <c r="EY222" s="135"/>
      <c r="EZ222" s="135"/>
      <c r="FA222" s="141"/>
      <c r="FB222" s="137"/>
      <c r="FC222" s="137"/>
      <c r="FD222" s="137"/>
      <c r="FE222" s="135"/>
      <c r="FF222" s="135"/>
      <c r="FG222" s="135"/>
      <c r="FH222" s="135"/>
      <c r="FI222" s="135"/>
      <c r="FJ222" s="141"/>
      <c r="FK222" s="137"/>
      <c r="FL222" s="137"/>
      <c r="FM222" s="137"/>
      <c r="FN222" s="135"/>
      <c r="FO222" s="135"/>
      <c r="FP222" s="135"/>
      <c r="FQ222" s="135"/>
      <c r="FR222" s="135"/>
      <c r="FS222" s="135"/>
      <c r="FT222" s="141"/>
      <c r="FU222" s="134"/>
      <c r="FV222" s="134"/>
      <c r="FW222" s="134"/>
      <c r="FX222" s="135"/>
      <c r="FY222" s="134"/>
      <c r="FZ222" s="135"/>
      <c r="GA222" s="135"/>
      <c r="GB222" s="134"/>
      <c r="GC222" s="134"/>
      <c r="GD222" s="134"/>
      <c r="GE222" s="134"/>
      <c r="GF222" s="134"/>
      <c r="GG222" s="141"/>
      <c r="GH222" s="134"/>
      <c r="GI222" s="134"/>
      <c r="GJ222" s="134"/>
      <c r="GK222" s="135"/>
      <c r="GL222" s="134"/>
      <c r="GM222" s="135"/>
      <c r="GN222" s="135"/>
      <c r="GO222" s="134"/>
      <c r="GP222" s="134"/>
      <c r="GQ222" s="134"/>
      <c r="GR222" s="134"/>
      <c r="GS222" s="134"/>
      <c r="GT222" s="141"/>
      <c r="GU222" s="134"/>
      <c r="GV222" s="134"/>
      <c r="GW222" s="134"/>
      <c r="GX222" s="135"/>
      <c r="GY222" s="134"/>
      <c r="GZ222" s="135"/>
      <c r="HA222" s="135"/>
      <c r="HB222" s="134"/>
      <c r="HC222" s="134"/>
      <c r="HD222" s="134"/>
      <c r="HE222" s="134"/>
    </row>
    <row r="223" spans="1:213" ht="57" x14ac:dyDescent="0.2">
      <c r="A223" s="274"/>
      <c r="B223" s="277"/>
      <c r="C223" s="280"/>
      <c r="D223" s="280"/>
      <c r="E223" s="277"/>
      <c r="F223" s="289"/>
      <c r="G223" s="289"/>
      <c r="H223" s="289"/>
      <c r="I223" s="277"/>
      <c r="J223" s="282"/>
      <c r="K223" s="259"/>
      <c r="L223" s="262"/>
      <c r="M223" s="265"/>
      <c r="N223" s="259"/>
      <c r="O223" s="268"/>
      <c r="P223" s="268"/>
      <c r="Q223" s="271"/>
      <c r="R223" s="173"/>
      <c r="S223" s="174"/>
      <c r="T223" s="203">
        <f>VLOOKUP(U223,FORMULAS!$A$15:$B$18,2,0)</f>
        <v>0</v>
      </c>
      <c r="U223" s="54" t="s">
        <v>157</v>
      </c>
      <c r="V223" s="55">
        <f>+IF(U223='Tabla Valoración controles'!$D$4,'Tabla Valoración controles'!$F$4,IF('208-PLA-Ft-78 Mapa Gestión'!U223='Tabla Valoración controles'!$D$5,'Tabla Valoración controles'!$F$5,IF(U223=FORMULAS!$A$10,0,'Tabla Valoración controles'!$F$6)))</f>
        <v>0</v>
      </c>
      <c r="W223" s="54"/>
      <c r="X223" s="56">
        <f>+IF(W223='Tabla Valoración controles'!$D$7,'Tabla Valoración controles'!$F$7,IF(U223=FORMULAS!$A$10,0,'Tabla Valoración controles'!$F$8))</f>
        <v>0</v>
      </c>
      <c r="Y223" s="54"/>
      <c r="Z223" s="55">
        <f>+IF(Y223='Tabla Valoración controles'!$D$9,'Tabla Valoración controles'!$F$9,IF(U223=FORMULAS!$A$10,0,'Tabla Valoración controles'!$F$10))</f>
        <v>0</v>
      </c>
      <c r="AA223" s="54"/>
      <c r="AB223" s="55">
        <f>+IF(AA223='Tabla Valoración controles'!$D$9,'Tabla Valoración controles'!$F$9,IF(W223=FORMULAS!$A$10,0,'Tabla Valoración controles'!$F$10))</f>
        <v>0</v>
      </c>
      <c r="AC223" s="54"/>
      <c r="AD223" s="55">
        <f>+IF(AC223='Tabla Valoración controles'!$D$13,'Tabla Valoración controles'!$F$13,'Tabla Valoración controles'!$F$14)</f>
        <v>0</v>
      </c>
      <c r="AE223" s="99">
        <f t="shared" si="168"/>
        <v>0</v>
      </c>
      <c r="AF223" s="99">
        <f t="shared" si="190"/>
        <v>0</v>
      </c>
      <c r="AG223" s="99">
        <f t="shared" si="189"/>
        <v>0.36</v>
      </c>
      <c r="AH223" s="54"/>
      <c r="AI223" s="50">
        <f>+IF(AH223=CONTROLES!$C$50,CONTROLES!$D$50,CONTROLES!$D$51)</f>
        <v>0</v>
      </c>
      <c r="AJ223" s="182"/>
      <c r="AK223" s="182">
        <f>+IF(AJ223=CONTROLES!$C$52,CONTROLES!$D$52,CONTROLES!$D$53)</f>
        <v>0</v>
      </c>
      <c r="AL223" s="182"/>
      <c r="AM223" s="182">
        <f>+IF(AL223=CONTROLES!$C$54,CONTROLES!$D$54,CONTROLES!$D$55)</f>
        <v>0</v>
      </c>
      <c r="AN223" s="183" t="str">
        <f t="shared" si="173"/>
        <v>Tipo Control</v>
      </c>
      <c r="AO223" s="183" t="str">
        <f>+IF(AN223=CONTROLES!$F$54,CONTROLES!$G$54,CONTROLES!$G$55)</f>
        <v>Detectar</v>
      </c>
      <c r="AP223" s="182">
        <f>+IF(AO223=CONTROLES!$C$56,CONTROLES!$D$56,IF(AO223=CONTROLES!$C$57,CONTROLES!$D$57,CONTROLES!$D$58))</f>
        <v>10</v>
      </c>
      <c r="AQ223" s="182"/>
      <c r="AR223" s="182">
        <f>+IF(AQ223=CONTROLES!$C$59,CONTROLES!$D$59,CONTROLES!$D$60)</f>
        <v>0</v>
      </c>
      <c r="AS223" s="182"/>
      <c r="AT223" s="182">
        <f>+IF(AS223=CONTROLES!$C$61,CONTROLES!$D$61,CONTROLES!$D$62)</f>
        <v>0</v>
      </c>
      <c r="AU223" s="182"/>
      <c r="AV223" s="50">
        <f>+IF(AU223=CONTROLES!$C$63,CONTROLES!$D$63,IF(AU223=CONTROLES!$C$64,CONTROLES!$D$64,CONTROLES!$D$65))</f>
        <v>0</v>
      </c>
      <c r="AW223" s="50">
        <f t="shared" si="169"/>
        <v>10</v>
      </c>
      <c r="AX223" s="50" t="str">
        <f t="shared" si="174"/>
        <v>Débil</v>
      </c>
      <c r="AY223" s="254"/>
      <c r="AZ223" s="254"/>
      <c r="BA223" s="254"/>
      <c r="BB223" s="254"/>
      <c r="BC223" s="255"/>
      <c r="BD223" s="257"/>
      <c r="BE223" s="246"/>
      <c r="BF223" s="134"/>
      <c r="BG223" s="134"/>
      <c r="BH223" s="189"/>
      <c r="BI223" s="134"/>
      <c r="BJ223" s="134"/>
      <c r="BK223" s="134"/>
      <c r="BL223" s="134"/>
      <c r="BM223" s="190" t="s">
        <v>234</v>
      </c>
      <c r="BN223" s="243"/>
      <c r="BO223" s="141"/>
      <c r="BP223" s="137"/>
      <c r="BQ223" s="137"/>
      <c r="BR223" s="137"/>
      <c r="BS223" s="135"/>
      <c r="BT223" s="135"/>
      <c r="BU223" s="135"/>
      <c r="BV223" s="135"/>
      <c r="BW223" s="135"/>
      <c r="BX223" s="141"/>
      <c r="BY223" s="137"/>
      <c r="BZ223" s="137"/>
      <c r="CA223" s="137"/>
      <c r="CB223" s="135"/>
      <c r="CC223" s="135"/>
      <c r="CD223" s="135"/>
      <c r="CE223" s="135"/>
      <c r="CF223" s="135"/>
      <c r="CG223" s="141"/>
      <c r="CH223" s="137"/>
      <c r="CI223" s="137"/>
      <c r="CJ223" s="137"/>
      <c r="CK223" s="135"/>
      <c r="CL223" s="135"/>
      <c r="CM223" s="135"/>
      <c r="CN223" s="135"/>
      <c r="CO223" s="135"/>
      <c r="CP223" s="141"/>
      <c r="CQ223" s="137"/>
      <c r="CR223" s="137"/>
      <c r="CS223" s="137"/>
      <c r="CT223" s="135"/>
      <c r="CU223" s="135"/>
      <c r="CV223" s="135"/>
      <c r="CW223" s="135"/>
      <c r="CX223" s="135"/>
      <c r="CY223" s="141"/>
      <c r="CZ223" s="137"/>
      <c r="DA223" s="137"/>
      <c r="DB223" s="137"/>
      <c r="DC223" s="135"/>
      <c r="DD223" s="135"/>
      <c r="DE223" s="135"/>
      <c r="DF223" s="135"/>
      <c r="DG223" s="135"/>
      <c r="DH223" s="141"/>
      <c r="DI223" s="137"/>
      <c r="DJ223" s="137"/>
      <c r="DK223" s="137"/>
      <c r="DL223" s="135"/>
      <c r="DM223" s="135"/>
      <c r="DN223" s="135"/>
      <c r="DO223" s="135"/>
      <c r="DP223" s="135"/>
      <c r="DQ223" s="141"/>
      <c r="DR223" s="137"/>
      <c r="DS223" s="137"/>
      <c r="DT223" s="137"/>
      <c r="DU223" s="135"/>
      <c r="DV223" s="135"/>
      <c r="DW223" s="135"/>
      <c r="DX223" s="135"/>
      <c r="DY223" s="135"/>
      <c r="DZ223" s="141"/>
      <c r="EA223" s="137"/>
      <c r="EB223" s="137"/>
      <c r="EC223" s="137"/>
      <c r="ED223" s="135"/>
      <c r="EE223" s="135"/>
      <c r="EF223" s="135"/>
      <c r="EG223" s="135"/>
      <c r="EH223" s="135"/>
      <c r="EI223" s="141"/>
      <c r="EJ223" s="137"/>
      <c r="EK223" s="137"/>
      <c r="EL223" s="137"/>
      <c r="EM223" s="135"/>
      <c r="EN223" s="135"/>
      <c r="EO223" s="135"/>
      <c r="EP223" s="135"/>
      <c r="EQ223" s="135"/>
      <c r="ER223" s="141"/>
      <c r="ES223" s="137"/>
      <c r="ET223" s="137"/>
      <c r="EU223" s="137"/>
      <c r="EV223" s="135"/>
      <c r="EW223" s="135"/>
      <c r="EX223" s="135"/>
      <c r="EY223" s="135"/>
      <c r="EZ223" s="135"/>
      <c r="FA223" s="141"/>
      <c r="FB223" s="137"/>
      <c r="FC223" s="137"/>
      <c r="FD223" s="137"/>
      <c r="FE223" s="135"/>
      <c r="FF223" s="135"/>
      <c r="FG223" s="135"/>
      <c r="FH223" s="135"/>
      <c r="FI223" s="135"/>
      <c r="FJ223" s="141"/>
      <c r="FK223" s="137"/>
      <c r="FL223" s="137"/>
      <c r="FM223" s="137"/>
      <c r="FN223" s="135"/>
      <c r="FO223" s="135"/>
      <c r="FP223" s="135"/>
      <c r="FQ223" s="135"/>
      <c r="FR223" s="135"/>
      <c r="FS223" s="135"/>
      <c r="FT223" s="141"/>
      <c r="FU223" s="134"/>
      <c r="FV223" s="134"/>
      <c r="FW223" s="134"/>
      <c r="FX223" s="135"/>
      <c r="FY223" s="134"/>
      <c r="FZ223" s="135"/>
      <c r="GA223" s="135"/>
      <c r="GB223" s="134"/>
      <c r="GC223" s="134"/>
      <c r="GD223" s="134"/>
      <c r="GE223" s="134"/>
      <c r="GF223" s="134"/>
      <c r="GG223" s="141"/>
      <c r="GH223" s="134"/>
      <c r="GI223" s="134"/>
      <c r="GJ223" s="134"/>
      <c r="GK223" s="135"/>
      <c r="GL223" s="134"/>
      <c r="GM223" s="135"/>
      <c r="GN223" s="135"/>
      <c r="GO223" s="134"/>
      <c r="GP223" s="134"/>
      <c r="GQ223" s="134"/>
      <c r="GR223" s="134"/>
      <c r="GS223" s="134"/>
      <c r="GT223" s="141"/>
      <c r="GU223" s="134"/>
      <c r="GV223" s="134"/>
      <c r="GW223" s="134"/>
      <c r="GX223" s="135"/>
      <c r="GY223" s="134"/>
      <c r="GZ223" s="135"/>
      <c r="HA223" s="135"/>
      <c r="HB223" s="134"/>
      <c r="HC223" s="134"/>
      <c r="HD223" s="134"/>
      <c r="HE223" s="134"/>
    </row>
    <row r="224" spans="1:213" ht="57" x14ac:dyDescent="0.2">
      <c r="A224" s="274"/>
      <c r="B224" s="277"/>
      <c r="C224" s="280"/>
      <c r="D224" s="280"/>
      <c r="E224" s="277"/>
      <c r="F224" s="289"/>
      <c r="G224" s="289"/>
      <c r="H224" s="289"/>
      <c r="I224" s="277"/>
      <c r="J224" s="282"/>
      <c r="K224" s="259"/>
      <c r="L224" s="262"/>
      <c r="M224" s="265"/>
      <c r="N224" s="259"/>
      <c r="O224" s="268"/>
      <c r="P224" s="268"/>
      <c r="Q224" s="271"/>
      <c r="R224" s="173"/>
      <c r="S224" s="174"/>
      <c r="T224" s="203">
        <f>VLOOKUP(U224,FORMULAS!$A$15:$B$18,2,0)</f>
        <v>0</v>
      </c>
      <c r="U224" s="54" t="s">
        <v>157</v>
      </c>
      <c r="V224" s="55">
        <f>+IF(U224='Tabla Valoración controles'!$D$4,'Tabla Valoración controles'!$F$4,IF('208-PLA-Ft-78 Mapa Gestión'!U224='Tabla Valoración controles'!$D$5,'Tabla Valoración controles'!$F$5,IF(U224=FORMULAS!$A$10,0,'Tabla Valoración controles'!$F$6)))</f>
        <v>0</v>
      </c>
      <c r="W224" s="54"/>
      <c r="X224" s="56">
        <f>+IF(W224='Tabla Valoración controles'!$D$7,'Tabla Valoración controles'!$F$7,IF(U224=FORMULAS!$A$10,0,'Tabla Valoración controles'!$F$8))</f>
        <v>0</v>
      </c>
      <c r="Y224" s="54"/>
      <c r="Z224" s="55">
        <f>+IF(Y224='Tabla Valoración controles'!$D$9,'Tabla Valoración controles'!$F$9,IF(U224=FORMULAS!$A$10,0,'Tabla Valoración controles'!$F$10))</f>
        <v>0</v>
      </c>
      <c r="AA224" s="54"/>
      <c r="AB224" s="55">
        <f>+IF(AA224='Tabla Valoración controles'!$D$9,'Tabla Valoración controles'!$F$9,IF(W224=FORMULAS!$A$10,0,'Tabla Valoración controles'!$F$10))</f>
        <v>0</v>
      </c>
      <c r="AC224" s="54"/>
      <c r="AD224" s="55">
        <f>+IF(AC224='Tabla Valoración controles'!$D$13,'Tabla Valoración controles'!$F$13,'Tabla Valoración controles'!$F$14)</f>
        <v>0</v>
      </c>
      <c r="AE224" s="99">
        <f t="shared" si="168"/>
        <v>0</v>
      </c>
      <c r="AF224" s="99">
        <f t="shared" si="190"/>
        <v>0</v>
      </c>
      <c r="AG224" s="99">
        <f t="shared" si="189"/>
        <v>0.36</v>
      </c>
      <c r="AH224" s="54"/>
      <c r="AI224" s="50">
        <f>+IF(AH224=CONTROLES!$C$50,CONTROLES!$D$50,CONTROLES!$D$51)</f>
        <v>0</v>
      </c>
      <c r="AJ224" s="182"/>
      <c r="AK224" s="182">
        <f>+IF(AJ224=CONTROLES!$C$52,CONTROLES!$D$52,CONTROLES!$D$53)</f>
        <v>0</v>
      </c>
      <c r="AL224" s="182"/>
      <c r="AM224" s="182">
        <f>+IF(AL224=CONTROLES!$C$54,CONTROLES!$D$54,CONTROLES!$D$55)</f>
        <v>0</v>
      </c>
      <c r="AN224" s="183" t="str">
        <f t="shared" si="173"/>
        <v>Tipo Control</v>
      </c>
      <c r="AO224" s="183" t="str">
        <f>+IF(AN224=CONTROLES!$F$54,CONTROLES!$G$54,CONTROLES!$G$55)</f>
        <v>Detectar</v>
      </c>
      <c r="AP224" s="182">
        <f>+IF(AO224=CONTROLES!$C$56,CONTROLES!$D$56,IF(AO224=CONTROLES!$C$57,CONTROLES!$D$57,CONTROLES!$D$58))</f>
        <v>10</v>
      </c>
      <c r="AQ224" s="182"/>
      <c r="AR224" s="182">
        <f>+IF(AQ224=CONTROLES!$C$59,CONTROLES!$D$59,CONTROLES!$D$60)</f>
        <v>0</v>
      </c>
      <c r="AS224" s="182"/>
      <c r="AT224" s="182">
        <f>+IF(AS224=CONTROLES!$C$61,CONTROLES!$D$61,CONTROLES!$D$62)</f>
        <v>0</v>
      </c>
      <c r="AU224" s="182"/>
      <c r="AV224" s="50">
        <f>+IF(AU224=CONTROLES!$C$63,CONTROLES!$D$63,IF(AU224=CONTROLES!$C$64,CONTROLES!$D$64,CONTROLES!$D$65))</f>
        <v>0</v>
      </c>
      <c r="AW224" s="50">
        <f t="shared" si="169"/>
        <v>10</v>
      </c>
      <c r="AX224" s="50" t="str">
        <f t="shared" si="174"/>
        <v>Débil</v>
      </c>
      <c r="AY224" s="254"/>
      <c r="AZ224" s="254"/>
      <c r="BA224" s="254"/>
      <c r="BB224" s="254"/>
      <c r="BC224" s="255"/>
      <c r="BD224" s="257"/>
      <c r="BE224" s="246"/>
      <c r="BF224" s="134"/>
      <c r="BG224" s="134"/>
      <c r="BH224" s="189"/>
      <c r="BI224" s="134"/>
      <c r="BJ224" s="134"/>
      <c r="BK224" s="134"/>
      <c r="BL224" s="134"/>
      <c r="BM224" s="190" t="s">
        <v>234</v>
      </c>
      <c r="BN224" s="243"/>
      <c r="BO224" s="141"/>
      <c r="BP224" s="137"/>
      <c r="BQ224" s="137"/>
      <c r="BR224" s="137"/>
      <c r="BS224" s="135"/>
      <c r="BT224" s="135"/>
      <c r="BU224" s="135"/>
      <c r="BV224" s="135"/>
      <c r="BW224" s="135"/>
      <c r="BX224" s="141"/>
      <c r="BY224" s="137"/>
      <c r="BZ224" s="137"/>
      <c r="CA224" s="137"/>
      <c r="CB224" s="135"/>
      <c r="CC224" s="135"/>
      <c r="CD224" s="135"/>
      <c r="CE224" s="135"/>
      <c r="CF224" s="135"/>
      <c r="CG224" s="141"/>
      <c r="CH224" s="137"/>
      <c r="CI224" s="137"/>
      <c r="CJ224" s="137"/>
      <c r="CK224" s="135"/>
      <c r="CL224" s="135"/>
      <c r="CM224" s="135"/>
      <c r="CN224" s="135"/>
      <c r="CO224" s="135"/>
      <c r="CP224" s="141"/>
      <c r="CQ224" s="137"/>
      <c r="CR224" s="137"/>
      <c r="CS224" s="137"/>
      <c r="CT224" s="135"/>
      <c r="CU224" s="135"/>
      <c r="CV224" s="135"/>
      <c r="CW224" s="135"/>
      <c r="CX224" s="135"/>
      <c r="CY224" s="141"/>
      <c r="CZ224" s="137"/>
      <c r="DA224" s="137"/>
      <c r="DB224" s="137"/>
      <c r="DC224" s="135"/>
      <c r="DD224" s="135"/>
      <c r="DE224" s="135"/>
      <c r="DF224" s="135"/>
      <c r="DG224" s="135"/>
      <c r="DH224" s="141"/>
      <c r="DI224" s="137"/>
      <c r="DJ224" s="137"/>
      <c r="DK224" s="137"/>
      <c r="DL224" s="135"/>
      <c r="DM224" s="135"/>
      <c r="DN224" s="135"/>
      <c r="DO224" s="135"/>
      <c r="DP224" s="135"/>
      <c r="DQ224" s="141"/>
      <c r="DR224" s="137"/>
      <c r="DS224" s="137"/>
      <c r="DT224" s="137"/>
      <c r="DU224" s="135"/>
      <c r="DV224" s="135"/>
      <c r="DW224" s="135"/>
      <c r="DX224" s="135"/>
      <c r="DY224" s="135"/>
      <c r="DZ224" s="141"/>
      <c r="EA224" s="137"/>
      <c r="EB224" s="137"/>
      <c r="EC224" s="137"/>
      <c r="ED224" s="135"/>
      <c r="EE224" s="135"/>
      <c r="EF224" s="135"/>
      <c r="EG224" s="135"/>
      <c r="EH224" s="135"/>
      <c r="EI224" s="141"/>
      <c r="EJ224" s="137"/>
      <c r="EK224" s="137"/>
      <c r="EL224" s="137"/>
      <c r="EM224" s="135"/>
      <c r="EN224" s="135"/>
      <c r="EO224" s="135"/>
      <c r="EP224" s="135"/>
      <c r="EQ224" s="135"/>
      <c r="ER224" s="141"/>
      <c r="ES224" s="137"/>
      <c r="ET224" s="137"/>
      <c r="EU224" s="137"/>
      <c r="EV224" s="135"/>
      <c r="EW224" s="135"/>
      <c r="EX224" s="135"/>
      <c r="EY224" s="135"/>
      <c r="EZ224" s="135"/>
      <c r="FA224" s="141"/>
      <c r="FB224" s="137"/>
      <c r="FC224" s="137"/>
      <c r="FD224" s="137"/>
      <c r="FE224" s="135"/>
      <c r="FF224" s="135"/>
      <c r="FG224" s="135"/>
      <c r="FH224" s="135"/>
      <c r="FI224" s="135"/>
      <c r="FJ224" s="141"/>
      <c r="FK224" s="137"/>
      <c r="FL224" s="137"/>
      <c r="FM224" s="137"/>
      <c r="FN224" s="135"/>
      <c r="FO224" s="135"/>
      <c r="FP224" s="135"/>
      <c r="FQ224" s="135"/>
      <c r="FR224" s="135"/>
      <c r="FS224" s="135"/>
      <c r="FT224" s="141"/>
      <c r="FU224" s="134"/>
      <c r="FV224" s="134"/>
      <c r="FW224" s="134"/>
      <c r="FX224" s="135"/>
      <c r="FY224" s="134"/>
      <c r="FZ224" s="135"/>
      <c r="GA224" s="135"/>
      <c r="GB224" s="134"/>
      <c r="GC224" s="134"/>
      <c r="GD224" s="134"/>
      <c r="GE224" s="134"/>
      <c r="GF224" s="134"/>
      <c r="GG224" s="141"/>
      <c r="GH224" s="134"/>
      <c r="GI224" s="134"/>
      <c r="GJ224" s="134"/>
      <c r="GK224" s="135"/>
      <c r="GL224" s="134"/>
      <c r="GM224" s="135"/>
      <c r="GN224" s="135"/>
      <c r="GO224" s="134"/>
      <c r="GP224" s="134"/>
      <c r="GQ224" s="134"/>
      <c r="GR224" s="134"/>
      <c r="GS224" s="134"/>
      <c r="GT224" s="141"/>
      <c r="GU224" s="134"/>
      <c r="GV224" s="134"/>
      <c r="GW224" s="134"/>
      <c r="GX224" s="135"/>
      <c r="GY224" s="134"/>
      <c r="GZ224" s="135"/>
      <c r="HA224" s="135"/>
      <c r="HB224" s="134"/>
      <c r="HC224" s="134"/>
      <c r="HD224" s="134"/>
      <c r="HE224" s="134"/>
    </row>
    <row r="225" spans="1:213" ht="57" x14ac:dyDescent="0.2">
      <c r="A225" s="275"/>
      <c r="B225" s="278"/>
      <c r="C225" s="281"/>
      <c r="D225" s="281"/>
      <c r="E225" s="278"/>
      <c r="F225" s="289"/>
      <c r="G225" s="289"/>
      <c r="H225" s="289"/>
      <c r="I225" s="278"/>
      <c r="J225" s="282"/>
      <c r="K225" s="260"/>
      <c r="L225" s="263"/>
      <c r="M225" s="266"/>
      <c r="N225" s="260"/>
      <c r="O225" s="269"/>
      <c r="P225" s="269"/>
      <c r="Q225" s="272"/>
      <c r="R225" s="173"/>
      <c r="S225" s="174"/>
      <c r="T225" s="203">
        <f>VLOOKUP(U225,FORMULAS!$A$15:$B$18,2,0)</f>
        <v>0</v>
      </c>
      <c r="U225" s="54" t="s">
        <v>157</v>
      </c>
      <c r="V225" s="55">
        <f>+IF(U225='Tabla Valoración controles'!$D$4,'Tabla Valoración controles'!$F$4,IF('208-PLA-Ft-78 Mapa Gestión'!U225='Tabla Valoración controles'!$D$5,'Tabla Valoración controles'!$F$5,IF(U225=FORMULAS!$A$10,0,'Tabla Valoración controles'!$F$6)))</f>
        <v>0</v>
      </c>
      <c r="W225" s="54"/>
      <c r="X225" s="56">
        <f>+IF(W225='Tabla Valoración controles'!$D$7,'Tabla Valoración controles'!$F$7,IF(U225=FORMULAS!$A$10,0,'Tabla Valoración controles'!$F$8))</f>
        <v>0</v>
      </c>
      <c r="Y225" s="54"/>
      <c r="Z225" s="55">
        <f>+IF(Y225='Tabla Valoración controles'!$D$9,'Tabla Valoración controles'!$F$9,IF(U225=FORMULAS!$A$10,0,'Tabla Valoración controles'!$F$10))</f>
        <v>0</v>
      </c>
      <c r="AA225" s="54"/>
      <c r="AB225" s="55">
        <f>+IF(AA225='Tabla Valoración controles'!$D$9,'Tabla Valoración controles'!$F$9,IF(W225=FORMULAS!$A$10,0,'Tabla Valoración controles'!$F$10))</f>
        <v>0</v>
      </c>
      <c r="AC225" s="54"/>
      <c r="AD225" s="55">
        <f>+IF(AC225='Tabla Valoración controles'!$D$13,'Tabla Valoración controles'!$F$13,'Tabla Valoración controles'!$F$14)</f>
        <v>0</v>
      </c>
      <c r="AE225" s="99">
        <f t="shared" si="168"/>
        <v>0</v>
      </c>
      <c r="AF225" s="99">
        <f t="shared" si="190"/>
        <v>0</v>
      </c>
      <c r="AG225" s="99">
        <f t="shared" si="189"/>
        <v>0.36</v>
      </c>
      <c r="AH225" s="54"/>
      <c r="AI225" s="50">
        <f>+IF(AH225=CONTROLES!$C$50,CONTROLES!$D$50,CONTROLES!$D$51)</f>
        <v>0</v>
      </c>
      <c r="AJ225" s="182"/>
      <c r="AK225" s="182">
        <f>+IF(AJ225=CONTROLES!$C$52,CONTROLES!$D$52,CONTROLES!$D$53)</f>
        <v>0</v>
      </c>
      <c r="AL225" s="182"/>
      <c r="AM225" s="182">
        <f>+IF(AL225=CONTROLES!$C$54,CONTROLES!$D$54,CONTROLES!$D$55)</f>
        <v>0</v>
      </c>
      <c r="AN225" s="183" t="str">
        <f t="shared" si="173"/>
        <v>Tipo Control</v>
      </c>
      <c r="AO225" s="183" t="str">
        <f>+IF(AN225=CONTROLES!$F$54,CONTROLES!$G$54,CONTROLES!$G$55)</f>
        <v>Detectar</v>
      </c>
      <c r="AP225" s="182">
        <f>+IF(AO225=CONTROLES!$C$56,CONTROLES!$D$56,IF(AO225=CONTROLES!$C$57,CONTROLES!$D$57,CONTROLES!$D$58))</f>
        <v>10</v>
      </c>
      <c r="AQ225" s="182"/>
      <c r="AR225" s="182">
        <f>+IF(AQ225=CONTROLES!$C$59,CONTROLES!$D$59,CONTROLES!$D$60)</f>
        <v>0</v>
      </c>
      <c r="AS225" s="182"/>
      <c r="AT225" s="182">
        <f>+IF(AS225=CONTROLES!$C$61,CONTROLES!$D$61,CONTROLES!$D$62)</f>
        <v>0</v>
      </c>
      <c r="AU225" s="182"/>
      <c r="AV225" s="50">
        <f>+IF(AU225=CONTROLES!$C$63,CONTROLES!$D$63,IF(AU225=CONTROLES!$C$64,CONTROLES!$D$64,CONTROLES!$D$65))</f>
        <v>0</v>
      </c>
      <c r="AW225" s="50">
        <f t="shared" si="169"/>
        <v>10</v>
      </c>
      <c r="AX225" s="50" t="str">
        <f t="shared" si="174"/>
        <v>Débil</v>
      </c>
      <c r="AY225" s="254"/>
      <c r="AZ225" s="254"/>
      <c r="BA225" s="254"/>
      <c r="BB225" s="254"/>
      <c r="BC225" s="255"/>
      <c r="BD225" s="257"/>
      <c r="BE225" s="247"/>
      <c r="BF225" s="134"/>
      <c r="BG225" s="134"/>
      <c r="BH225" s="189"/>
      <c r="BI225" s="134"/>
      <c r="BJ225" s="134"/>
      <c r="BK225" s="134"/>
      <c r="BL225" s="134"/>
      <c r="BM225" s="190" t="s">
        <v>234</v>
      </c>
      <c r="BN225" s="243"/>
      <c r="BO225" s="141"/>
      <c r="BP225" s="137"/>
      <c r="BQ225" s="137"/>
      <c r="BR225" s="137"/>
      <c r="BS225" s="135"/>
      <c r="BT225" s="135"/>
      <c r="BU225" s="135"/>
      <c r="BV225" s="135"/>
      <c r="BW225" s="135"/>
      <c r="BX225" s="141"/>
      <c r="BY225" s="137"/>
      <c r="BZ225" s="137"/>
      <c r="CA225" s="137"/>
      <c r="CB225" s="135"/>
      <c r="CC225" s="135"/>
      <c r="CD225" s="135"/>
      <c r="CE225" s="135"/>
      <c r="CF225" s="135"/>
      <c r="CG225" s="141"/>
      <c r="CH225" s="137"/>
      <c r="CI225" s="137"/>
      <c r="CJ225" s="137"/>
      <c r="CK225" s="135"/>
      <c r="CL225" s="135"/>
      <c r="CM225" s="135"/>
      <c r="CN225" s="135"/>
      <c r="CO225" s="135"/>
      <c r="CP225" s="141"/>
      <c r="CQ225" s="137"/>
      <c r="CR225" s="137"/>
      <c r="CS225" s="137"/>
      <c r="CT225" s="135"/>
      <c r="CU225" s="135"/>
      <c r="CV225" s="135"/>
      <c r="CW225" s="135"/>
      <c r="CX225" s="135"/>
      <c r="CY225" s="141"/>
      <c r="CZ225" s="137"/>
      <c r="DA225" s="137"/>
      <c r="DB225" s="137"/>
      <c r="DC225" s="135"/>
      <c r="DD225" s="135"/>
      <c r="DE225" s="135"/>
      <c r="DF225" s="135"/>
      <c r="DG225" s="135"/>
      <c r="DH225" s="141"/>
      <c r="DI225" s="137"/>
      <c r="DJ225" s="137"/>
      <c r="DK225" s="137"/>
      <c r="DL225" s="135"/>
      <c r="DM225" s="135"/>
      <c r="DN225" s="135"/>
      <c r="DO225" s="135"/>
      <c r="DP225" s="135"/>
      <c r="DQ225" s="141"/>
      <c r="DR225" s="137"/>
      <c r="DS225" s="137"/>
      <c r="DT225" s="137"/>
      <c r="DU225" s="135"/>
      <c r="DV225" s="135"/>
      <c r="DW225" s="135"/>
      <c r="DX225" s="135"/>
      <c r="DY225" s="135"/>
      <c r="DZ225" s="141"/>
      <c r="EA225" s="137"/>
      <c r="EB225" s="137"/>
      <c r="EC225" s="137"/>
      <c r="ED225" s="135"/>
      <c r="EE225" s="135"/>
      <c r="EF225" s="135"/>
      <c r="EG225" s="135"/>
      <c r="EH225" s="135"/>
      <c r="EI225" s="141"/>
      <c r="EJ225" s="137"/>
      <c r="EK225" s="137"/>
      <c r="EL225" s="137"/>
      <c r="EM225" s="135"/>
      <c r="EN225" s="135"/>
      <c r="EO225" s="135"/>
      <c r="EP225" s="135"/>
      <c r="EQ225" s="135"/>
      <c r="ER225" s="141"/>
      <c r="ES225" s="137"/>
      <c r="ET225" s="137"/>
      <c r="EU225" s="137"/>
      <c r="EV225" s="135"/>
      <c r="EW225" s="135"/>
      <c r="EX225" s="135"/>
      <c r="EY225" s="135"/>
      <c r="EZ225" s="135"/>
      <c r="FA225" s="141"/>
      <c r="FB225" s="137"/>
      <c r="FC225" s="137"/>
      <c r="FD225" s="137"/>
      <c r="FE225" s="135"/>
      <c r="FF225" s="135"/>
      <c r="FG225" s="135"/>
      <c r="FH225" s="135"/>
      <c r="FI225" s="135"/>
      <c r="FJ225" s="141"/>
      <c r="FK225" s="137"/>
      <c r="FL225" s="137"/>
      <c r="FM225" s="137"/>
      <c r="FN225" s="135"/>
      <c r="FO225" s="135"/>
      <c r="FP225" s="135"/>
      <c r="FQ225" s="135"/>
      <c r="FR225" s="135"/>
      <c r="FS225" s="135"/>
      <c r="FT225" s="141"/>
      <c r="FU225" s="134"/>
      <c r="FV225" s="134"/>
      <c r="FW225" s="134"/>
      <c r="FX225" s="135"/>
      <c r="FY225" s="134"/>
      <c r="FZ225" s="135"/>
      <c r="GA225" s="135"/>
      <c r="GB225" s="134"/>
      <c r="GC225" s="134"/>
      <c r="GD225" s="134"/>
      <c r="GE225" s="134"/>
      <c r="GF225" s="134"/>
      <c r="GG225" s="141"/>
      <c r="GH225" s="134"/>
      <c r="GI225" s="134"/>
      <c r="GJ225" s="134"/>
      <c r="GK225" s="135"/>
      <c r="GL225" s="134"/>
      <c r="GM225" s="135"/>
      <c r="GN225" s="135"/>
      <c r="GO225" s="134"/>
      <c r="GP225" s="134"/>
      <c r="GQ225" s="134"/>
      <c r="GR225" s="134"/>
      <c r="GS225" s="134"/>
      <c r="GT225" s="141"/>
      <c r="GU225" s="134"/>
      <c r="GV225" s="134"/>
      <c r="GW225" s="134"/>
      <c r="GX225" s="135"/>
      <c r="GY225" s="134"/>
      <c r="GZ225" s="135"/>
      <c r="HA225" s="135"/>
      <c r="HB225" s="134"/>
      <c r="HC225" s="134"/>
      <c r="HD225" s="134"/>
      <c r="HE225" s="134"/>
    </row>
    <row r="226" spans="1:213" ht="118.5" customHeight="1" x14ac:dyDescent="0.2">
      <c r="A226" s="273">
        <v>37</v>
      </c>
      <c r="B226" s="276" t="s">
        <v>180</v>
      </c>
      <c r="C226" s="279" t="str">
        <f>VLOOKUP(B226,FORMULAS!$A$30:$B$52,2,0)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6" s="279" t="e">
        <f>VLOOKUP(B226,FORMULAS!$A$30:$C$46,3,0)</f>
        <v>#N/A</v>
      </c>
      <c r="E226" s="276" t="s">
        <v>113</v>
      </c>
      <c r="F226" s="289" t="s">
        <v>461</v>
      </c>
      <c r="G226" s="289" t="s">
        <v>462</v>
      </c>
      <c r="H226" s="289" t="s">
        <v>463</v>
      </c>
      <c r="I226" s="276" t="s">
        <v>259</v>
      </c>
      <c r="J226" s="282">
        <v>350</v>
      </c>
      <c r="K226" s="258" t="str">
        <f>+IF(L226=FORMULAS!$N$2,FORMULAS!$O$2,IF('208-PLA-Ft-78 Mapa Gestión'!L226:L231=FORMULAS!$N$3,FORMULAS!$O$3,IF('208-PLA-Ft-78 Mapa Gestión'!L226:L231=FORMULAS!$N$4,FORMULAS!$O$4,IF('208-PLA-Ft-78 Mapa Gestión'!L226:L231=FORMULAS!$N$5,FORMULAS!$O$5,IF('208-PLA-Ft-78 Mapa Gestión'!L226:L231=FORMULAS!$N$6,FORMULAS!$O$6)))))</f>
        <v>Media</v>
      </c>
      <c r="L226" s="261">
        <f>+IF(J226&lt;=FORMULAS!$M$2,FORMULAS!$N$2,IF('208-PLA-Ft-78 Mapa Gestión'!J226&lt;=FORMULAS!$M$3,FORMULAS!$N$3,IF('208-PLA-Ft-78 Mapa Gestión'!J226&lt;=FORMULAS!$M$4,FORMULAS!$N$4,IF('208-PLA-Ft-78 Mapa Gestión'!J226&lt;=FORMULAS!$M$5,FORMULAS!$N$5,FORMULAS!$N$6))))</f>
        <v>0.6</v>
      </c>
      <c r="M226" s="264" t="s">
        <v>91</v>
      </c>
      <c r="N226" s="258" t="str">
        <f>+IF(M226=FORMULAS!$H$2,FORMULAS!$I$2,IF('208-PLA-Ft-78 Mapa Gestión'!M226:M231=FORMULAS!$H$3,FORMULAS!$I$3,IF('208-PLA-Ft-78 Mapa Gestión'!M226:M231=FORMULAS!$H$4,FORMULAS!$I$4,IF('208-PLA-Ft-78 Mapa Gestión'!M226:M231=FORMULAS!$H$5,FORMULAS!$I$5,IF('208-PLA-Ft-78 Mapa Gestión'!M226:M231=FORMULAS!$H$6,FORMULAS!$I$6,IF('208-PLA-Ft-78 Mapa Gestión'!M226:M231=FORMULAS!$H$7,FORMULAS!$I$7,IF('208-PLA-Ft-78 Mapa Gestión'!M226:M231=FORMULAS!$H$8,FORMULAS!$I$8,IF('208-PLA-Ft-78 Mapa Gestión'!M226:M231=FORMULAS!$H$9,FORMULAS!$I$9,IF('208-PLA-Ft-78 Mapa Gestión'!M226:M231=FORMULAS!$H$10,FORMULAS!$I$10,IF('208-PLA-Ft-78 Mapa Gestión'!M226:M231=FORMULAS!$H$11,FORMULAS!$I$11))))))))))</f>
        <v>Moderado</v>
      </c>
      <c r="O226" s="267">
        <f>VLOOKUP(N226,FORMULAS!$I$1:$J$6,2,0)</f>
        <v>0.6</v>
      </c>
      <c r="P226" s="267" t="str">
        <f t="shared" ref="P226" si="191">CONCATENATE(N226,K226)</f>
        <v>ModeradoMedia</v>
      </c>
      <c r="Q226" s="270" t="str">
        <f>VLOOKUP(P226,FORMULAS!$K$17:$L$42,2,0)</f>
        <v>Moderado</v>
      </c>
      <c r="R226" s="173">
        <v>1</v>
      </c>
      <c r="S226" s="174" t="s">
        <v>526</v>
      </c>
      <c r="T226" s="203" t="str">
        <f>VLOOKUP(U226,FORMULAS!$A$15:$B$18,2,0)</f>
        <v>Probabilidad</v>
      </c>
      <c r="U226" s="54" t="s">
        <v>14</v>
      </c>
      <c r="V226" s="55">
        <f>+IF(U226='Tabla Valoración controles'!$D$4,'Tabla Valoración controles'!$F$4,IF('208-PLA-Ft-78 Mapa Gestión'!U226='Tabla Valoración controles'!$D$5,'Tabla Valoración controles'!$F$5,IF(U226=FORMULAS!$A$10,0,'Tabla Valoración controles'!$F$6)))</f>
        <v>0.15</v>
      </c>
      <c r="W226" s="54" t="s">
        <v>8</v>
      </c>
      <c r="X226" s="56">
        <f>+IF(W226='Tabla Valoración controles'!$D$7,'Tabla Valoración controles'!$F$7,IF(U226=FORMULAS!$A$10,0,'Tabla Valoración controles'!$F$8))</f>
        <v>0.15</v>
      </c>
      <c r="Y226" s="54" t="s">
        <v>18</v>
      </c>
      <c r="Z226" s="55">
        <f>+IF(Y226='Tabla Valoración controles'!$D$9,'Tabla Valoración controles'!$F$9,IF(U226=FORMULAS!$A$10,0,'Tabla Valoración controles'!$F$10))</f>
        <v>0</v>
      </c>
      <c r="AA226" s="54" t="s">
        <v>22</v>
      </c>
      <c r="AB226" s="55">
        <f>+IF(AA226='Tabla Valoración controles'!$D$9,'Tabla Valoración controles'!$F$9,IF(W226=FORMULAS!$A$10,0,'Tabla Valoración controles'!$F$10))</f>
        <v>0</v>
      </c>
      <c r="AC226" s="54" t="s">
        <v>100</v>
      </c>
      <c r="AD226" s="55">
        <f>+IF(AC226='Tabla Valoración controles'!$D$13,'Tabla Valoración controles'!$F$13,'Tabla Valoración controles'!$F$14)</f>
        <v>0</v>
      </c>
      <c r="AE226" s="99">
        <f t="shared" ref="AE226:AE267" si="192">+V226+X226+Z226</f>
        <v>0.3</v>
      </c>
      <c r="AF226" s="99">
        <f t="shared" ref="AF226:AF267" si="193">+AF225*AE226</f>
        <v>0</v>
      </c>
      <c r="AG226" s="99">
        <f t="shared" ref="AG226:AG267" si="194">+AG225-AF226</f>
        <v>0.36</v>
      </c>
      <c r="AH226" s="54" t="s">
        <v>349</v>
      </c>
      <c r="AI226" s="50">
        <f>+IF(AH226=CONTROLES!$C$50,CONTROLES!$D$50,CONTROLES!$D$51)</f>
        <v>15</v>
      </c>
      <c r="AJ226" s="182" t="s">
        <v>355</v>
      </c>
      <c r="AK226" s="182">
        <f>+IF(AJ226=CONTROLES!$C$52,CONTROLES!$D$52,CONTROLES!$D$53)</f>
        <v>15</v>
      </c>
      <c r="AL226" s="182" t="s">
        <v>358</v>
      </c>
      <c r="AM226" s="182">
        <f>+IF(AL226=CONTROLES!$C$54,CONTROLES!$D$54,CONTROLES!$D$55)</f>
        <v>15</v>
      </c>
      <c r="AN226" s="183" t="str">
        <f t="shared" si="173"/>
        <v>Detectivo</v>
      </c>
      <c r="AO226" s="183" t="str">
        <f>+IF(AN226=CONTROLES!$F$54,CONTROLES!$G$54,CONTROLES!$G$55)</f>
        <v>Detectar</v>
      </c>
      <c r="AP226" s="182">
        <f>+IF(AO226=CONTROLES!$C$56,CONTROLES!$D$56,IF(AO226=CONTROLES!$C$57,CONTROLES!$D$57,CONTROLES!$D$58))</f>
        <v>10</v>
      </c>
      <c r="AQ226" s="182" t="s">
        <v>365</v>
      </c>
      <c r="AR226" s="182">
        <f>+IF(AQ226=CONTROLES!$C$59,CONTROLES!$D$59,CONTROLES!$D$60)</f>
        <v>15</v>
      </c>
      <c r="AS226" s="182" t="s">
        <v>368</v>
      </c>
      <c r="AT226" s="182">
        <f>+IF(AS226=CONTROLES!$C$61,CONTROLES!$D$61,CONTROLES!$D$62)</f>
        <v>15</v>
      </c>
      <c r="AU226" s="182" t="s">
        <v>371</v>
      </c>
      <c r="AV226" s="50">
        <f>+IF(AU226=CONTROLES!$C$63,CONTROLES!$D$63,IF(AU226=CONTROLES!$C$64,CONTROLES!$D$64,CONTROLES!$D$65))</f>
        <v>10</v>
      </c>
      <c r="AW226" s="50">
        <f t="shared" si="169"/>
        <v>95</v>
      </c>
      <c r="AX226" s="50" t="str">
        <f t="shared" ref="AX226:AX267" si="195">IF(ISERROR(AW226)=TRUE,"",IF(AND(AW226&lt;=85),"Débil",IF(AND(AW226&gt;=85.01,AW226&lt;=95),"Moderado",IF(AND(AW226&gt;=95.1,AW226&lt;=100),"Fuerte",""))))</f>
        <v>Moderado</v>
      </c>
      <c r="AY226" s="253">
        <f>+AG231</f>
        <v>0.36</v>
      </c>
      <c r="AZ226" s="253" t="str">
        <f>+IF(AY226&lt;=FORMULAS!$N$2,FORMULAS!$O$2,IF(AY226&lt;=FORMULAS!$N$3,FORMULAS!$O$3,IF(AY226&lt;=FORMULAS!$N$4,FORMULAS!$O$4,IF(AY226&lt;=FORMULAS!$N$5,FORMULAS!$O$5,FORMULAS!O222))))</f>
        <v>Baja</v>
      </c>
      <c r="BA226" s="253" t="str">
        <f>+IF(T226=FORMULAS!$A$9,AG231,'208-PLA-Ft-78 Mapa Gestión'!N226:N231)</f>
        <v>Moderado</v>
      </c>
      <c r="BB226" s="253">
        <f>+IF(T226=FORMULAS!B225,'208-PLA-Ft-78 Mapa Gestión'!AG231,'208-PLA-Ft-78 Mapa Gestión'!O226:O231)</f>
        <v>0.6</v>
      </c>
      <c r="BC226" s="255" t="str">
        <f t="shared" ref="BC226" si="196">CONCATENATE(BA226,AZ226)</f>
        <v>ModeradoBaja</v>
      </c>
      <c r="BD226" s="256" t="str">
        <f>VLOOKUP(BC226,FORMULAS!$K$17:$L$42,2,0)</f>
        <v>Moderado</v>
      </c>
      <c r="BE226" s="245" t="s">
        <v>163</v>
      </c>
      <c r="BF226" s="137" t="s">
        <v>599</v>
      </c>
      <c r="BG226" s="137" t="s">
        <v>572</v>
      </c>
      <c r="BH226" s="189" t="s">
        <v>325</v>
      </c>
      <c r="BI226" s="192">
        <v>44927</v>
      </c>
      <c r="BJ226" s="192">
        <v>45016</v>
      </c>
      <c r="BK226" s="137" t="s">
        <v>703</v>
      </c>
      <c r="BL226" s="137" t="s">
        <v>703</v>
      </c>
      <c r="BM226" s="190" t="s">
        <v>236</v>
      </c>
      <c r="BN226" s="243"/>
      <c r="BO226" s="141"/>
      <c r="BP226" s="132"/>
      <c r="BQ226" s="132"/>
      <c r="BR226" s="132"/>
      <c r="BS226" s="156"/>
      <c r="BT226" s="156"/>
      <c r="BU226" s="156"/>
      <c r="BV226" s="156"/>
      <c r="BW226" s="156"/>
      <c r="BX226" s="141"/>
      <c r="BY226" s="132"/>
      <c r="BZ226" s="132"/>
      <c r="CA226" s="132"/>
      <c r="CB226" s="156"/>
      <c r="CC226" s="156"/>
      <c r="CD226" s="156"/>
      <c r="CE226" s="156"/>
      <c r="CF226" s="156"/>
      <c r="CG226" s="141"/>
      <c r="CH226" s="132"/>
      <c r="CI226" s="132"/>
      <c r="CJ226" s="132"/>
      <c r="CK226" s="156"/>
      <c r="CL226" s="156"/>
      <c r="CM226" s="156"/>
      <c r="CN226" s="156"/>
      <c r="CO226" s="156"/>
      <c r="CP226" s="141"/>
      <c r="CQ226" s="132"/>
      <c r="CR226" s="132"/>
      <c r="CS226" s="132"/>
      <c r="CT226" s="156"/>
      <c r="CU226" s="156"/>
      <c r="CV226" s="156"/>
      <c r="CW226" s="156"/>
      <c r="CX226" s="156"/>
      <c r="CY226" s="141"/>
      <c r="CZ226" s="132"/>
      <c r="DA226" s="132"/>
      <c r="DB226" s="132"/>
      <c r="DC226" s="156"/>
      <c r="DD226" s="156"/>
      <c r="DE226" s="156"/>
      <c r="DF226" s="156"/>
      <c r="DG226" s="156"/>
      <c r="DH226" s="141"/>
      <c r="DI226" s="132"/>
      <c r="DJ226" s="132"/>
      <c r="DK226" s="132"/>
      <c r="DL226" s="156"/>
      <c r="DM226" s="156"/>
      <c r="DN226" s="156"/>
      <c r="DO226" s="156"/>
      <c r="DP226" s="156"/>
      <c r="DQ226" s="141"/>
      <c r="DR226" s="132"/>
      <c r="DS226" s="132"/>
      <c r="DT226" s="132"/>
      <c r="DU226" s="156"/>
      <c r="DV226" s="156"/>
      <c r="DW226" s="156"/>
      <c r="DX226" s="156"/>
      <c r="DY226" s="156"/>
      <c r="DZ226" s="141"/>
      <c r="EA226" s="132"/>
      <c r="EB226" s="132"/>
      <c r="EC226" s="132"/>
      <c r="ED226" s="156"/>
      <c r="EE226" s="156"/>
      <c r="EF226" s="156"/>
      <c r="EG226" s="156"/>
      <c r="EH226" s="156"/>
      <c r="EI226" s="141"/>
      <c r="EJ226" s="132"/>
      <c r="EK226" s="132"/>
      <c r="EL226" s="132"/>
      <c r="EM226" s="156"/>
      <c r="EN226" s="156"/>
      <c r="EO226" s="156"/>
      <c r="EP226" s="156"/>
      <c r="EQ226" s="156"/>
      <c r="ER226" s="141"/>
      <c r="ES226" s="132"/>
      <c r="ET226" s="132"/>
      <c r="EU226" s="132"/>
      <c r="EV226" s="156"/>
      <c r="EW226" s="156"/>
      <c r="EX226" s="156"/>
      <c r="EY226" s="156"/>
      <c r="EZ226" s="156"/>
      <c r="FA226" s="141"/>
      <c r="FB226" s="132"/>
      <c r="FC226" s="132"/>
      <c r="FD226" s="132"/>
      <c r="FE226" s="156"/>
      <c r="FF226" s="156"/>
      <c r="FG226" s="156"/>
      <c r="FH226" s="156"/>
      <c r="FI226" s="156"/>
      <c r="FJ226" s="141"/>
      <c r="FK226" s="132"/>
      <c r="FL226" s="132"/>
      <c r="FM226" s="132"/>
      <c r="FN226" s="156"/>
      <c r="FO226" s="156"/>
      <c r="FP226" s="156"/>
      <c r="FQ226" s="156"/>
      <c r="FR226" s="156"/>
      <c r="FS226" s="156"/>
      <c r="FT226" s="141"/>
      <c r="FU226" s="157"/>
      <c r="FV226" s="157"/>
      <c r="FW226" s="157"/>
      <c r="FX226" s="135"/>
      <c r="FY226" s="157"/>
      <c r="FZ226" s="156"/>
      <c r="GA226" s="156"/>
      <c r="GB226" s="157"/>
      <c r="GC226" s="157"/>
      <c r="GD226" s="157"/>
      <c r="GE226" s="157"/>
      <c r="GF226" s="157"/>
      <c r="GG226" s="141"/>
      <c r="GH226" s="157"/>
      <c r="GI226" s="157"/>
      <c r="GJ226" s="157"/>
      <c r="GK226" s="135"/>
      <c r="GL226" s="157"/>
      <c r="GM226" s="156"/>
      <c r="GN226" s="156"/>
      <c r="GO226" s="157"/>
      <c r="GP226" s="157"/>
      <c r="GQ226" s="157"/>
      <c r="GR226" s="157"/>
      <c r="GS226" s="157"/>
      <c r="GT226" s="141"/>
      <c r="GU226" s="157"/>
      <c r="GV226" s="157"/>
      <c r="GW226" s="157"/>
      <c r="GX226" s="135"/>
      <c r="GY226" s="157"/>
      <c r="GZ226" s="156"/>
      <c r="HA226" s="156"/>
      <c r="HB226" s="157"/>
      <c r="HC226" s="157"/>
      <c r="HD226" s="157"/>
      <c r="HE226" s="157"/>
    </row>
    <row r="227" spans="1:213" ht="118.5" customHeight="1" x14ac:dyDescent="0.2">
      <c r="A227" s="274"/>
      <c r="B227" s="277"/>
      <c r="C227" s="280"/>
      <c r="D227" s="280"/>
      <c r="E227" s="277"/>
      <c r="F227" s="289"/>
      <c r="G227" s="289"/>
      <c r="H227" s="289"/>
      <c r="I227" s="277"/>
      <c r="J227" s="282"/>
      <c r="K227" s="259"/>
      <c r="L227" s="262"/>
      <c r="M227" s="265"/>
      <c r="N227" s="259"/>
      <c r="O227" s="268"/>
      <c r="P227" s="268"/>
      <c r="Q227" s="271"/>
      <c r="R227" s="173">
        <v>2</v>
      </c>
      <c r="S227" s="174" t="s">
        <v>527</v>
      </c>
      <c r="T227" s="203" t="str">
        <f>VLOOKUP(U227,FORMULAS!$A$15:$B$18,2,0)</f>
        <v>Probabilidad</v>
      </c>
      <c r="U227" s="54" t="s">
        <v>14</v>
      </c>
      <c r="V227" s="55">
        <f>+IF(U227='Tabla Valoración controles'!$D$4,'Tabla Valoración controles'!$F$4,IF('208-PLA-Ft-78 Mapa Gestión'!U227='Tabla Valoración controles'!$D$5,'Tabla Valoración controles'!$F$5,IF(U227=FORMULAS!$A$10,0,'Tabla Valoración controles'!$F$6)))</f>
        <v>0.15</v>
      </c>
      <c r="W227" s="54" t="s">
        <v>8</v>
      </c>
      <c r="X227" s="56">
        <f>+IF(W227='Tabla Valoración controles'!$D$7,'Tabla Valoración controles'!$F$7,IF(U227=FORMULAS!$A$10,0,'Tabla Valoración controles'!$F$8))</f>
        <v>0.15</v>
      </c>
      <c r="Y227" s="54" t="s">
        <v>18</v>
      </c>
      <c r="Z227" s="55">
        <f>+IF(Y227='Tabla Valoración controles'!$D$9,'Tabla Valoración controles'!$F$9,IF(U227=FORMULAS!$A$10,0,'Tabla Valoración controles'!$F$10))</f>
        <v>0</v>
      </c>
      <c r="AA227" s="54" t="s">
        <v>22</v>
      </c>
      <c r="AB227" s="55">
        <f>+IF(AA227='Tabla Valoración controles'!$D$9,'Tabla Valoración controles'!$F$9,IF(W227=FORMULAS!$A$10,0,'Tabla Valoración controles'!$F$10))</f>
        <v>0</v>
      </c>
      <c r="AC227" s="54" t="s">
        <v>100</v>
      </c>
      <c r="AD227" s="55">
        <f>+IF(AC227='Tabla Valoración controles'!$D$13,'Tabla Valoración controles'!$F$13,'Tabla Valoración controles'!$F$14)</f>
        <v>0</v>
      </c>
      <c r="AE227" s="99">
        <f t="shared" si="192"/>
        <v>0.3</v>
      </c>
      <c r="AF227" s="99">
        <f t="shared" si="193"/>
        <v>0</v>
      </c>
      <c r="AG227" s="99">
        <f t="shared" si="194"/>
        <v>0.36</v>
      </c>
      <c r="AH227" s="54" t="s">
        <v>349</v>
      </c>
      <c r="AI227" s="50">
        <f>+IF(AH227=CONTROLES!$C$50,CONTROLES!$D$50,CONTROLES!$D$51)</f>
        <v>15</v>
      </c>
      <c r="AJ227" s="182" t="s">
        <v>355</v>
      </c>
      <c r="AK227" s="182">
        <f>+IF(AJ227=CONTROLES!$C$52,CONTROLES!$D$52,CONTROLES!$D$53)</f>
        <v>15</v>
      </c>
      <c r="AL227" s="182" t="s">
        <v>358</v>
      </c>
      <c r="AM227" s="182">
        <f>+IF(AL227=CONTROLES!$C$54,CONTROLES!$D$54,CONTROLES!$D$55)</f>
        <v>15</v>
      </c>
      <c r="AN227" s="183" t="str">
        <f t="shared" si="173"/>
        <v>Detectivo</v>
      </c>
      <c r="AO227" s="183" t="str">
        <f>+IF(AN227=CONTROLES!$F$54,CONTROLES!$G$54,CONTROLES!$G$55)</f>
        <v>Detectar</v>
      </c>
      <c r="AP227" s="182">
        <f>+IF(AO227=CONTROLES!$C$56,CONTROLES!$D$56,IF(AO227=CONTROLES!$C$57,CONTROLES!$D$57,CONTROLES!$D$58))</f>
        <v>10</v>
      </c>
      <c r="AQ227" s="182" t="s">
        <v>365</v>
      </c>
      <c r="AR227" s="182">
        <f>+IF(AQ227=CONTROLES!$C$59,CONTROLES!$D$59,CONTROLES!$D$60)</f>
        <v>15</v>
      </c>
      <c r="AS227" s="182" t="s">
        <v>368</v>
      </c>
      <c r="AT227" s="182">
        <f>+IF(AS227=CONTROLES!$C$61,CONTROLES!$D$61,CONTROLES!$D$62)</f>
        <v>15</v>
      </c>
      <c r="AU227" s="182" t="s">
        <v>371</v>
      </c>
      <c r="AV227" s="50">
        <f>+IF(AU227=CONTROLES!$C$63,CONTROLES!$D$63,IF(AU227=CONTROLES!$C$64,CONTROLES!$D$64,CONTROLES!$D$65))</f>
        <v>10</v>
      </c>
      <c r="AW227" s="50">
        <f t="shared" si="169"/>
        <v>95</v>
      </c>
      <c r="AX227" s="50" t="str">
        <f t="shared" si="195"/>
        <v>Moderado</v>
      </c>
      <c r="AY227" s="254"/>
      <c r="AZ227" s="254"/>
      <c r="BA227" s="254"/>
      <c r="BB227" s="254"/>
      <c r="BC227" s="255"/>
      <c r="BD227" s="257"/>
      <c r="BE227" s="246"/>
      <c r="BF227" s="137" t="s">
        <v>600</v>
      </c>
      <c r="BG227" s="137" t="s">
        <v>572</v>
      </c>
      <c r="BH227" s="189" t="s">
        <v>322</v>
      </c>
      <c r="BI227" s="192">
        <v>44927</v>
      </c>
      <c r="BJ227" s="192">
        <v>45291</v>
      </c>
      <c r="BK227" s="137" t="s">
        <v>704</v>
      </c>
      <c r="BL227" s="137" t="s">
        <v>705</v>
      </c>
      <c r="BM227" s="190" t="s">
        <v>236</v>
      </c>
      <c r="BN227" s="243"/>
      <c r="BO227" s="141"/>
      <c r="BP227" s="132"/>
      <c r="BQ227" s="132"/>
      <c r="BR227" s="132"/>
      <c r="BS227" s="132"/>
      <c r="BT227" s="132"/>
      <c r="BU227" s="132"/>
      <c r="BV227" s="132"/>
      <c r="BW227" s="132"/>
      <c r="BX227" s="141"/>
      <c r="BY227" s="132"/>
      <c r="BZ227" s="132"/>
      <c r="CA227" s="132"/>
      <c r="CB227" s="132"/>
      <c r="CC227" s="132"/>
      <c r="CD227" s="132"/>
      <c r="CE227" s="132"/>
      <c r="CF227" s="132"/>
      <c r="CG227" s="141"/>
      <c r="CH227" s="132"/>
      <c r="CI227" s="132"/>
      <c r="CJ227" s="132"/>
      <c r="CK227" s="132"/>
      <c r="CL227" s="132"/>
      <c r="CM227" s="132"/>
      <c r="CN227" s="132"/>
      <c r="CO227" s="132"/>
      <c r="CP227" s="141"/>
      <c r="CQ227" s="132"/>
      <c r="CR227" s="132"/>
      <c r="CS227" s="132"/>
      <c r="CT227" s="132"/>
      <c r="CU227" s="132"/>
      <c r="CV227" s="132"/>
      <c r="CW227" s="132"/>
      <c r="CX227" s="132"/>
      <c r="CY227" s="141"/>
      <c r="CZ227" s="132"/>
      <c r="DA227" s="132"/>
      <c r="DB227" s="132"/>
      <c r="DC227" s="132"/>
      <c r="DD227" s="132"/>
      <c r="DE227" s="132"/>
      <c r="DF227" s="132"/>
      <c r="DG227" s="132"/>
      <c r="DH227" s="141"/>
      <c r="DI227" s="132"/>
      <c r="DJ227" s="132"/>
      <c r="DK227" s="132"/>
      <c r="DL227" s="132"/>
      <c r="DM227" s="132"/>
      <c r="DN227" s="132"/>
      <c r="DO227" s="132"/>
      <c r="DP227" s="132"/>
      <c r="DQ227" s="141"/>
      <c r="DR227" s="132"/>
      <c r="DS227" s="132"/>
      <c r="DT227" s="132"/>
      <c r="DU227" s="132"/>
      <c r="DV227" s="132"/>
      <c r="DW227" s="132"/>
      <c r="DX227" s="132"/>
      <c r="DY227" s="132"/>
      <c r="DZ227" s="141"/>
      <c r="EA227" s="132"/>
      <c r="EB227" s="132"/>
      <c r="EC227" s="132"/>
      <c r="ED227" s="132"/>
      <c r="EE227" s="132"/>
      <c r="EF227" s="132"/>
      <c r="EG227" s="132"/>
      <c r="EH227" s="132"/>
      <c r="EI227" s="141"/>
      <c r="EJ227" s="132"/>
      <c r="EK227" s="132"/>
      <c r="EL227" s="132"/>
      <c r="EM227" s="132"/>
      <c r="EN227" s="132"/>
      <c r="EO227" s="132"/>
      <c r="EP227" s="132"/>
      <c r="EQ227" s="132"/>
      <c r="ER227" s="141"/>
      <c r="ES227" s="132"/>
      <c r="ET227" s="132"/>
      <c r="EU227" s="132"/>
      <c r="EV227" s="132"/>
      <c r="EW227" s="132"/>
      <c r="EX227" s="132"/>
      <c r="EY227" s="132"/>
      <c r="EZ227" s="132"/>
      <c r="FA227" s="141"/>
      <c r="FB227" s="132"/>
      <c r="FC227" s="132"/>
      <c r="FD227" s="132"/>
      <c r="FE227" s="132"/>
      <c r="FF227" s="132"/>
      <c r="FG227" s="132"/>
      <c r="FH227" s="132"/>
      <c r="FI227" s="132"/>
      <c r="FJ227" s="141"/>
      <c r="FK227" s="132"/>
      <c r="FL227" s="132"/>
      <c r="FM227" s="132"/>
      <c r="FN227" s="132"/>
      <c r="FO227" s="132"/>
      <c r="FP227" s="132"/>
      <c r="FQ227" s="132"/>
      <c r="FR227" s="132"/>
      <c r="FS227" s="132"/>
      <c r="FT227" s="141"/>
      <c r="FU227" s="157"/>
      <c r="FV227" s="157"/>
      <c r="FW227" s="157"/>
      <c r="FX227" s="135"/>
      <c r="FY227" s="157"/>
      <c r="FZ227" s="132"/>
      <c r="GA227" s="132"/>
      <c r="GB227" s="157"/>
      <c r="GC227" s="157"/>
      <c r="GD227" s="157"/>
      <c r="GE227" s="157"/>
      <c r="GF227" s="157"/>
      <c r="GG227" s="141"/>
      <c r="GH227" s="157"/>
      <c r="GI227" s="157"/>
      <c r="GJ227" s="157"/>
      <c r="GK227" s="135"/>
      <c r="GL227" s="157"/>
      <c r="GM227" s="132"/>
      <c r="GN227" s="132"/>
      <c r="GO227" s="157"/>
      <c r="GP227" s="157"/>
      <c r="GQ227" s="157"/>
      <c r="GR227" s="157"/>
      <c r="GS227" s="157"/>
      <c r="GT227" s="141"/>
      <c r="GU227" s="157"/>
      <c r="GV227" s="157"/>
      <c r="GW227" s="157"/>
      <c r="GX227" s="135"/>
      <c r="GY227" s="157"/>
      <c r="GZ227" s="132"/>
      <c r="HA227" s="132"/>
      <c r="HB227" s="157"/>
      <c r="HC227" s="157"/>
      <c r="HD227" s="157"/>
      <c r="HE227" s="157"/>
    </row>
    <row r="228" spans="1:213" ht="153" customHeight="1" x14ac:dyDescent="0.2">
      <c r="A228" s="274"/>
      <c r="B228" s="277"/>
      <c r="C228" s="280"/>
      <c r="D228" s="280"/>
      <c r="E228" s="277"/>
      <c r="F228" s="289"/>
      <c r="G228" s="289"/>
      <c r="H228" s="289"/>
      <c r="I228" s="277"/>
      <c r="J228" s="282"/>
      <c r="K228" s="259"/>
      <c r="L228" s="262"/>
      <c r="M228" s="265"/>
      <c r="N228" s="259"/>
      <c r="O228" s="268"/>
      <c r="P228" s="268"/>
      <c r="Q228" s="271"/>
      <c r="R228" s="173"/>
      <c r="S228" s="174"/>
      <c r="T228" s="203">
        <f>VLOOKUP(U228,FORMULAS!$A$15:$B$18,2,0)</f>
        <v>0</v>
      </c>
      <c r="U228" s="54" t="s">
        <v>157</v>
      </c>
      <c r="V228" s="55">
        <f>+IF(U228='Tabla Valoración controles'!$D$4,'Tabla Valoración controles'!$F$4,IF('208-PLA-Ft-78 Mapa Gestión'!U228='Tabla Valoración controles'!$D$5,'Tabla Valoración controles'!$F$5,IF(U228=FORMULAS!$A$10,0,'Tabla Valoración controles'!$F$6)))</f>
        <v>0</v>
      </c>
      <c r="W228" s="54"/>
      <c r="X228" s="56">
        <f>+IF(W228='Tabla Valoración controles'!$D$7,'Tabla Valoración controles'!$F$7,IF(U228=FORMULAS!$A$10,0,'Tabla Valoración controles'!$F$8))</f>
        <v>0</v>
      </c>
      <c r="Y228" s="54"/>
      <c r="Z228" s="55">
        <f>+IF(Y228='Tabla Valoración controles'!$D$9,'Tabla Valoración controles'!$F$9,IF(U228=FORMULAS!$A$10,0,'Tabla Valoración controles'!$F$10))</f>
        <v>0</v>
      </c>
      <c r="AA228" s="54"/>
      <c r="AB228" s="55">
        <f>+IF(AA228='Tabla Valoración controles'!$D$9,'Tabla Valoración controles'!$F$9,IF(W228=FORMULAS!$A$10,0,'Tabla Valoración controles'!$F$10))</f>
        <v>0</v>
      </c>
      <c r="AC228" s="54"/>
      <c r="AD228" s="55">
        <f>+IF(AC228='Tabla Valoración controles'!$D$13,'Tabla Valoración controles'!$F$13,'Tabla Valoración controles'!$F$14)</f>
        <v>0</v>
      </c>
      <c r="AE228" s="99">
        <f t="shared" si="192"/>
        <v>0</v>
      </c>
      <c r="AF228" s="99">
        <f t="shared" si="193"/>
        <v>0</v>
      </c>
      <c r="AG228" s="99">
        <f t="shared" si="194"/>
        <v>0.36</v>
      </c>
      <c r="AH228" s="54"/>
      <c r="AI228" s="50">
        <f>+IF(AH228=CONTROLES!$C$50,CONTROLES!$D$50,CONTROLES!$D$51)</f>
        <v>0</v>
      </c>
      <c r="AJ228" s="182"/>
      <c r="AK228" s="182">
        <f>+IF(AJ228=CONTROLES!$C$52,CONTROLES!$D$52,CONTROLES!$D$53)</f>
        <v>0</v>
      </c>
      <c r="AL228" s="182"/>
      <c r="AM228" s="182">
        <f>+IF(AL228=CONTROLES!$C$54,CONTROLES!$D$54,CONTROLES!$D$55)</f>
        <v>0</v>
      </c>
      <c r="AN228" s="183" t="str">
        <f t="shared" si="173"/>
        <v>Tipo Control</v>
      </c>
      <c r="AO228" s="183" t="str">
        <f>+IF(AN228=CONTROLES!$F$54,CONTROLES!$G$54,CONTROLES!$G$55)</f>
        <v>Detectar</v>
      </c>
      <c r="AP228" s="182">
        <f>+IF(AO228=CONTROLES!$C$56,CONTROLES!$D$56,IF(AO228=CONTROLES!$C$57,CONTROLES!$D$57,CONTROLES!$D$58))</f>
        <v>10</v>
      </c>
      <c r="AQ228" s="182"/>
      <c r="AR228" s="182">
        <f>+IF(AQ228=CONTROLES!$C$59,CONTROLES!$D$59,CONTROLES!$D$60)</f>
        <v>0</v>
      </c>
      <c r="AS228" s="182"/>
      <c r="AT228" s="182">
        <f>+IF(AS228=CONTROLES!$C$61,CONTROLES!$D$61,CONTROLES!$D$62)</f>
        <v>0</v>
      </c>
      <c r="AU228" s="182"/>
      <c r="AV228" s="50">
        <f>+IF(AU228=CONTROLES!$C$63,CONTROLES!$D$63,IF(AU228=CONTROLES!$C$64,CONTROLES!$D$64,CONTROLES!$D$65))</f>
        <v>0</v>
      </c>
      <c r="AW228" s="50">
        <f t="shared" si="169"/>
        <v>10</v>
      </c>
      <c r="AX228" s="50" t="str">
        <f t="shared" si="195"/>
        <v>Débil</v>
      </c>
      <c r="AY228" s="254"/>
      <c r="AZ228" s="254"/>
      <c r="BA228" s="254"/>
      <c r="BB228" s="254"/>
      <c r="BC228" s="255"/>
      <c r="BD228" s="257"/>
      <c r="BE228" s="246"/>
      <c r="BF228" s="137" t="s">
        <v>601</v>
      </c>
      <c r="BG228" s="137" t="s">
        <v>572</v>
      </c>
      <c r="BH228" s="189" t="s">
        <v>324</v>
      </c>
      <c r="BI228" s="192">
        <v>44927</v>
      </c>
      <c r="BJ228" s="192">
        <v>45291</v>
      </c>
      <c r="BK228" s="137" t="s">
        <v>706</v>
      </c>
      <c r="BL228" s="137" t="s">
        <v>707</v>
      </c>
      <c r="BM228" s="190" t="s">
        <v>236</v>
      </c>
      <c r="BN228" s="243"/>
      <c r="BO228" s="141"/>
      <c r="BP228" s="132"/>
      <c r="BQ228" s="132"/>
      <c r="BR228" s="132"/>
      <c r="BS228" s="132"/>
      <c r="BT228" s="132"/>
      <c r="BU228" s="132"/>
      <c r="BV228" s="132"/>
      <c r="BW228" s="132"/>
      <c r="BX228" s="141"/>
      <c r="BY228" s="132"/>
      <c r="BZ228" s="132"/>
      <c r="CA228" s="132"/>
      <c r="CB228" s="132"/>
      <c r="CC228" s="132"/>
      <c r="CD228" s="132"/>
      <c r="CE228" s="132"/>
      <c r="CF228" s="132"/>
      <c r="CG228" s="141"/>
      <c r="CH228" s="132"/>
      <c r="CI228" s="132"/>
      <c r="CJ228" s="132"/>
      <c r="CK228" s="132"/>
      <c r="CL228" s="132"/>
      <c r="CM228" s="132"/>
      <c r="CN228" s="132"/>
      <c r="CO228" s="132"/>
      <c r="CP228" s="141"/>
      <c r="CQ228" s="132"/>
      <c r="CR228" s="132"/>
      <c r="CS228" s="132"/>
      <c r="CT228" s="132"/>
      <c r="CU228" s="132"/>
      <c r="CV228" s="132"/>
      <c r="CW228" s="132"/>
      <c r="CX228" s="132"/>
      <c r="CY228" s="141"/>
      <c r="CZ228" s="132"/>
      <c r="DA228" s="132"/>
      <c r="DB228" s="132"/>
      <c r="DC228" s="132"/>
      <c r="DD228" s="132"/>
      <c r="DE228" s="132"/>
      <c r="DF228" s="132"/>
      <c r="DG228" s="132"/>
      <c r="DH228" s="141"/>
      <c r="DI228" s="132"/>
      <c r="DJ228" s="132"/>
      <c r="DK228" s="132"/>
      <c r="DL228" s="132"/>
      <c r="DM228" s="132"/>
      <c r="DN228" s="132"/>
      <c r="DO228" s="132"/>
      <c r="DP228" s="132"/>
      <c r="DQ228" s="141"/>
      <c r="DR228" s="132"/>
      <c r="DS228" s="132"/>
      <c r="DT228" s="132"/>
      <c r="DU228" s="132"/>
      <c r="DV228" s="132"/>
      <c r="DW228" s="132"/>
      <c r="DX228" s="132"/>
      <c r="DY228" s="132"/>
      <c r="DZ228" s="141"/>
      <c r="EA228" s="132"/>
      <c r="EB228" s="132"/>
      <c r="EC228" s="132"/>
      <c r="ED228" s="132"/>
      <c r="EE228" s="132"/>
      <c r="EF228" s="132"/>
      <c r="EG228" s="132"/>
      <c r="EH228" s="132"/>
      <c r="EI228" s="141"/>
      <c r="EJ228" s="132"/>
      <c r="EK228" s="132"/>
      <c r="EL228" s="132"/>
      <c r="EM228" s="132"/>
      <c r="EN228" s="132"/>
      <c r="EO228" s="132"/>
      <c r="EP228" s="132"/>
      <c r="EQ228" s="132"/>
      <c r="ER228" s="141"/>
      <c r="ES228" s="132"/>
      <c r="ET228" s="132"/>
      <c r="EU228" s="132"/>
      <c r="EV228" s="132"/>
      <c r="EW228" s="132"/>
      <c r="EX228" s="132"/>
      <c r="EY228" s="132"/>
      <c r="EZ228" s="132"/>
      <c r="FA228" s="141"/>
      <c r="FB228" s="132"/>
      <c r="FC228" s="132"/>
      <c r="FD228" s="132"/>
      <c r="FE228" s="132"/>
      <c r="FF228" s="132"/>
      <c r="FG228" s="132"/>
      <c r="FH228" s="132"/>
      <c r="FI228" s="132"/>
      <c r="FJ228" s="141"/>
      <c r="FK228" s="132"/>
      <c r="FL228" s="132"/>
      <c r="FM228" s="132"/>
      <c r="FN228" s="132"/>
      <c r="FO228" s="132"/>
      <c r="FP228" s="132"/>
      <c r="FQ228" s="132"/>
      <c r="FR228" s="132"/>
      <c r="FS228" s="132"/>
      <c r="FT228" s="141"/>
      <c r="FU228" s="157"/>
      <c r="FV228" s="157"/>
      <c r="FW228" s="157"/>
      <c r="FX228" s="135"/>
      <c r="FY228" s="157"/>
      <c r="FZ228" s="132"/>
      <c r="GA228" s="132"/>
      <c r="GB228" s="157"/>
      <c r="GC228" s="157"/>
      <c r="GD228" s="157"/>
      <c r="GE228" s="157"/>
      <c r="GF228" s="157"/>
      <c r="GG228" s="141"/>
      <c r="GH228" s="157"/>
      <c r="GI228" s="157"/>
      <c r="GJ228" s="157"/>
      <c r="GK228" s="135"/>
      <c r="GL228" s="157"/>
      <c r="GM228" s="132"/>
      <c r="GN228" s="132"/>
      <c r="GO228" s="157"/>
      <c r="GP228" s="157"/>
      <c r="GQ228" s="157"/>
      <c r="GR228" s="157"/>
      <c r="GS228" s="157"/>
      <c r="GT228" s="141"/>
      <c r="GU228" s="157"/>
      <c r="GV228" s="157"/>
      <c r="GW228" s="157"/>
      <c r="GX228" s="135"/>
      <c r="GY228" s="157"/>
      <c r="GZ228" s="132"/>
      <c r="HA228" s="132"/>
      <c r="HB228" s="157"/>
      <c r="HC228" s="157"/>
      <c r="HD228" s="157"/>
      <c r="HE228" s="157"/>
    </row>
    <row r="229" spans="1:213" ht="57" x14ac:dyDescent="0.2">
      <c r="A229" s="274"/>
      <c r="B229" s="277"/>
      <c r="C229" s="280"/>
      <c r="D229" s="280"/>
      <c r="E229" s="277"/>
      <c r="F229" s="289"/>
      <c r="G229" s="289"/>
      <c r="H229" s="289"/>
      <c r="I229" s="277"/>
      <c r="J229" s="282"/>
      <c r="K229" s="259"/>
      <c r="L229" s="262"/>
      <c r="M229" s="265"/>
      <c r="N229" s="259"/>
      <c r="O229" s="268"/>
      <c r="P229" s="268"/>
      <c r="Q229" s="271"/>
      <c r="R229" s="173"/>
      <c r="S229" s="174"/>
      <c r="T229" s="203">
        <f>VLOOKUP(U229,FORMULAS!$A$15:$B$18,2,0)</f>
        <v>0</v>
      </c>
      <c r="U229" s="54" t="s">
        <v>157</v>
      </c>
      <c r="V229" s="55">
        <f>+IF(U229='Tabla Valoración controles'!$D$4,'Tabla Valoración controles'!$F$4,IF('208-PLA-Ft-78 Mapa Gestión'!U229='Tabla Valoración controles'!$D$5,'Tabla Valoración controles'!$F$5,IF(U229=FORMULAS!$A$10,0,'Tabla Valoración controles'!$F$6)))</f>
        <v>0</v>
      </c>
      <c r="W229" s="54"/>
      <c r="X229" s="56">
        <f>+IF(W229='Tabla Valoración controles'!$D$7,'Tabla Valoración controles'!$F$7,IF(U229=FORMULAS!$A$10,0,'Tabla Valoración controles'!$F$8))</f>
        <v>0</v>
      </c>
      <c r="Y229" s="54"/>
      <c r="Z229" s="55">
        <f>+IF(Y229='Tabla Valoración controles'!$D$9,'Tabla Valoración controles'!$F$9,IF(U229=FORMULAS!$A$10,0,'Tabla Valoración controles'!$F$10))</f>
        <v>0</v>
      </c>
      <c r="AA229" s="54"/>
      <c r="AB229" s="55">
        <f>+IF(AA229='Tabla Valoración controles'!$D$9,'Tabla Valoración controles'!$F$9,IF(W229=FORMULAS!$A$10,0,'Tabla Valoración controles'!$F$10))</f>
        <v>0</v>
      </c>
      <c r="AC229" s="54"/>
      <c r="AD229" s="55">
        <f>+IF(AC229='Tabla Valoración controles'!$D$13,'Tabla Valoración controles'!$F$13,'Tabla Valoración controles'!$F$14)</f>
        <v>0</v>
      </c>
      <c r="AE229" s="99">
        <f t="shared" si="192"/>
        <v>0</v>
      </c>
      <c r="AF229" s="99">
        <f t="shared" si="193"/>
        <v>0</v>
      </c>
      <c r="AG229" s="99">
        <f t="shared" si="194"/>
        <v>0.36</v>
      </c>
      <c r="AH229" s="54"/>
      <c r="AI229" s="50">
        <f>+IF(AH229=CONTROLES!$C$50,CONTROLES!$D$50,CONTROLES!$D$51)</f>
        <v>0</v>
      </c>
      <c r="AJ229" s="182"/>
      <c r="AK229" s="182">
        <f>+IF(AJ229=CONTROLES!$C$52,CONTROLES!$D$52,CONTROLES!$D$53)</f>
        <v>0</v>
      </c>
      <c r="AL229" s="182"/>
      <c r="AM229" s="182">
        <f>+IF(AL229=CONTROLES!$C$54,CONTROLES!$D$54,CONTROLES!$D$55)</f>
        <v>0</v>
      </c>
      <c r="AN229" s="183" t="str">
        <f t="shared" si="173"/>
        <v>Tipo Control</v>
      </c>
      <c r="AO229" s="183" t="str">
        <f>+IF(AN229=CONTROLES!$F$54,CONTROLES!$G$54,CONTROLES!$G$55)</f>
        <v>Detectar</v>
      </c>
      <c r="AP229" s="182">
        <f>+IF(AO229=CONTROLES!$C$56,CONTROLES!$D$56,IF(AO229=CONTROLES!$C$57,CONTROLES!$D$57,CONTROLES!$D$58))</f>
        <v>10</v>
      </c>
      <c r="AQ229" s="182"/>
      <c r="AR229" s="182">
        <f>+IF(AQ229=CONTROLES!$C$59,CONTROLES!$D$59,CONTROLES!$D$60)</f>
        <v>0</v>
      </c>
      <c r="AS229" s="182"/>
      <c r="AT229" s="182">
        <f>+IF(AS229=CONTROLES!$C$61,CONTROLES!$D$61,CONTROLES!$D$62)</f>
        <v>0</v>
      </c>
      <c r="AU229" s="182"/>
      <c r="AV229" s="50">
        <f>+IF(AU229=CONTROLES!$C$63,CONTROLES!$D$63,IF(AU229=CONTROLES!$C$64,CONTROLES!$D$64,CONTROLES!$D$65))</f>
        <v>0</v>
      </c>
      <c r="AW229" s="50">
        <f t="shared" si="169"/>
        <v>10</v>
      </c>
      <c r="AX229" s="50" t="str">
        <f t="shared" si="195"/>
        <v>Débil</v>
      </c>
      <c r="AY229" s="254"/>
      <c r="AZ229" s="254"/>
      <c r="BA229" s="254"/>
      <c r="BB229" s="254"/>
      <c r="BC229" s="255"/>
      <c r="BD229" s="257"/>
      <c r="BE229" s="246"/>
      <c r="BF229" s="134"/>
      <c r="BG229" s="134"/>
      <c r="BH229" s="189"/>
      <c r="BI229" s="134"/>
      <c r="BJ229" s="134"/>
      <c r="BK229" s="134"/>
      <c r="BL229" s="134"/>
      <c r="BM229" s="190" t="s">
        <v>234</v>
      </c>
      <c r="BN229" s="243"/>
      <c r="BO229" s="141"/>
      <c r="BP229" s="137"/>
      <c r="BQ229" s="137"/>
      <c r="BR229" s="137"/>
      <c r="BS229" s="135"/>
      <c r="BT229" s="135"/>
      <c r="BU229" s="135"/>
      <c r="BV229" s="135"/>
      <c r="BW229" s="135"/>
      <c r="BX229" s="141"/>
      <c r="BY229" s="137"/>
      <c r="BZ229" s="137"/>
      <c r="CA229" s="137"/>
      <c r="CB229" s="135"/>
      <c r="CC229" s="135"/>
      <c r="CD229" s="135"/>
      <c r="CE229" s="135"/>
      <c r="CF229" s="135"/>
      <c r="CG229" s="141"/>
      <c r="CH229" s="137"/>
      <c r="CI229" s="137"/>
      <c r="CJ229" s="137"/>
      <c r="CK229" s="135"/>
      <c r="CL229" s="135"/>
      <c r="CM229" s="135"/>
      <c r="CN229" s="135"/>
      <c r="CO229" s="135"/>
      <c r="CP229" s="141"/>
      <c r="CQ229" s="137"/>
      <c r="CR229" s="137"/>
      <c r="CS229" s="137"/>
      <c r="CT229" s="135"/>
      <c r="CU229" s="135"/>
      <c r="CV229" s="135"/>
      <c r="CW229" s="135"/>
      <c r="CX229" s="135"/>
      <c r="CY229" s="141"/>
      <c r="CZ229" s="137"/>
      <c r="DA229" s="137"/>
      <c r="DB229" s="137"/>
      <c r="DC229" s="135"/>
      <c r="DD229" s="135"/>
      <c r="DE229" s="135"/>
      <c r="DF229" s="135"/>
      <c r="DG229" s="135"/>
      <c r="DH229" s="141"/>
      <c r="DI229" s="137"/>
      <c r="DJ229" s="137"/>
      <c r="DK229" s="137"/>
      <c r="DL229" s="135"/>
      <c r="DM229" s="135"/>
      <c r="DN229" s="135"/>
      <c r="DO229" s="135"/>
      <c r="DP229" s="135"/>
      <c r="DQ229" s="141"/>
      <c r="DR229" s="137"/>
      <c r="DS229" s="137"/>
      <c r="DT229" s="137"/>
      <c r="DU229" s="135"/>
      <c r="DV229" s="135"/>
      <c r="DW229" s="135"/>
      <c r="DX229" s="135"/>
      <c r="DY229" s="135"/>
      <c r="DZ229" s="141"/>
      <c r="EA229" s="137"/>
      <c r="EB229" s="137"/>
      <c r="EC229" s="137"/>
      <c r="ED229" s="135"/>
      <c r="EE229" s="135"/>
      <c r="EF229" s="135"/>
      <c r="EG229" s="135"/>
      <c r="EH229" s="135"/>
      <c r="EI229" s="141"/>
      <c r="EJ229" s="137"/>
      <c r="EK229" s="137"/>
      <c r="EL229" s="137"/>
      <c r="EM229" s="135"/>
      <c r="EN229" s="135"/>
      <c r="EO229" s="135"/>
      <c r="EP229" s="135"/>
      <c r="EQ229" s="135"/>
      <c r="ER229" s="141"/>
      <c r="ES229" s="137"/>
      <c r="ET229" s="137"/>
      <c r="EU229" s="137"/>
      <c r="EV229" s="135"/>
      <c r="EW229" s="135"/>
      <c r="EX229" s="135"/>
      <c r="EY229" s="135"/>
      <c r="EZ229" s="135"/>
      <c r="FA229" s="141"/>
      <c r="FB229" s="137"/>
      <c r="FC229" s="137"/>
      <c r="FD229" s="137"/>
      <c r="FE229" s="135"/>
      <c r="FF229" s="135"/>
      <c r="FG229" s="135"/>
      <c r="FH229" s="135"/>
      <c r="FI229" s="135"/>
      <c r="FJ229" s="141"/>
      <c r="FK229" s="137"/>
      <c r="FL229" s="137"/>
      <c r="FM229" s="137"/>
      <c r="FN229" s="135"/>
      <c r="FO229" s="135"/>
      <c r="FP229" s="135"/>
      <c r="FQ229" s="135"/>
      <c r="FR229" s="135"/>
      <c r="FS229" s="135"/>
      <c r="FT229" s="141"/>
      <c r="FU229" s="157"/>
      <c r="FV229" s="157"/>
      <c r="FW229" s="157"/>
      <c r="FX229" s="135"/>
      <c r="FY229" s="157"/>
      <c r="FZ229" s="135"/>
      <c r="GA229" s="135"/>
      <c r="GB229" s="157"/>
      <c r="GC229" s="157"/>
      <c r="GD229" s="157"/>
      <c r="GE229" s="157"/>
      <c r="GF229" s="157"/>
      <c r="GG229" s="141"/>
      <c r="GH229" s="157"/>
      <c r="GI229" s="157"/>
      <c r="GJ229" s="157"/>
      <c r="GK229" s="135"/>
      <c r="GL229" s="157"/>
      <c r="GM229" s="135"/>
      <c r="GN229" s="135"/>
      <c r="GO229" s="157"/>
      <c r="GP229" s="157"/>
      <c r="GQ229" s="157"/>
      <c r="GR229" s="157"/>
      <c r="GS229" s="157"/>
      <c r="GT229" s="141"/>
      <c r="GU229" s="157"/>
      <c r="GV229" s="157"/>
      <c r="GW229" s="157"/>
      <c r="GX229" s="135"/>
      <c r="GY229" s="157"/>
      <c r="GZ229" s="135"/>
      <c r="HA229" s="135"/>
      <c r="HB229" s="157"/>
      <c r="HC229" s="157"/>
      <c r="HD229" s="157"/>
      <c r="HE229" s="157"/>
    </row>
    <row r="230" spans="1:213" ht="57" x14ac:dyDescent="0.2">
      <c r="A230" s="274"/>
      <c r="B230" s="277"/>
      <c r="C230" s="280"/>
      <c r="D230" s="280"/>
      <c r="E230" s="277"/>
      <c r="F230" s="289"/>
      <c r="G230" s="289"/>
      <c r="H230" s="289"/>
      <c r="I230" s="277"/>
      <c r="J230" s="282"/>
      <c r="K230" s="259"/>
      <c r="L230" s="262"/>
      <c r="M230" s="265"/>
      <c r="N230" s="259"/>
      <c r="O230" s="268"/>
      <c r="P230" s="268"/>
      <c r="Q230" s="271"/>
      <c r="R230" s="173"/>
      <c r="S230" s="174"/>
      <c r="T230" s="203">
        <f>VLOOKUP(U230,FORMULAS!$A$15:$B$18,2,0)</f>
        <v>0</v>
      </c>
      <c r="U230" s="54" t="s">
        <v>157</v>
      </c>
      <c r="V230" s="55">
        <f>+IF(U230='Tabla Valoración controles'!$D$4,'Tabla Valoración controles'!$F$4,IF('208-PLA-Ft-78 Mapa Gestión'!U230='Tabla Valoración controles'!$D$5,'Tabla Valoración controles'!$F$5,IF(U230=FORMULAS!$A$10,0,'Tabla Valoración controles'!$F$6)))</f>
        <v>0</v>
      </c>
      <c r="W230" s="54"/>
      <c r="X230" s="56">
        <f>+IF(W230='Tabla Valoración controles'!$D$7,'Tabla Valoración controles'!$F$7,IF(U230=FORMULAS!$A$10,0,'Tabla Valoración controles'!$F$8))</f>
        <v>0</v>
      </c>
      <c r="Y230" s="54"/>
      <c r="Z230" s="55">
        <f>+IF(Y230='Tabla Valoración controles'!$D$9,'Tabla Valoración controles'!$F$9,IF(U230=FORMULAS!$A$10,0,'Tabla Valoración controles'!$F$10))</f>
        <v>0</v>
      </c>
      <c r="AA230" s="54"/>
      <c r="AB230" s="55">
        <f>+IF(AA230='Tabla Valoración controles'!$D$9,'Tabla Valoración controles'!$F$9,IF(W230=FORMULAS!$A$10,0,'Tabla Valoración controles'!$F$10))</f>
        <v>0</v>
      </c>
      <c r="AC230" s="54"/>
      <c r="AD230" s="55">
        <f>+IF(AC230='Tabla Valoración controles'!$D$13,'Tabla Valoración controles'!$F$13,'Tabla Valoración controles'!$F$14)</f>
        <v>0</v>
      </c>
      <c r="AE230" s="99">
        <f t="shared" si="192"/>
        <v>0</v>
      </c>
      <c r="AF230" s="99">
        <f t="shared" si="193"/>
        <v>0</v>
      </c>
      <c r="AG230" s="99">
        <f t="shared" si="194"/>
        <v>0.36</v>
      </c>
      <c r="AH230" s="54"/>
      <c r="AI230" s="50">
        <f>+IF(AH230=CONTROLES!$C$50,CONTROLES!$D$50,CONTROLES!$D$51)</f>
        <v>0</v>
      </c>
      <c r="AJ230" s="182"/>
      <c r="AK230" s="182">
        <f>+IF(AJ230=CONTROLES!$C$52,CONTROLES!$D$52,CONTROLES!$D$53)</f>
        <v>0</v>
      </c>
      <c r="AL230" s="182"/>
      <c r="AM230" s="182">
        <f>+IF(AL230=CONTROLES!$C$54,CONTROLES!$D$54,CONTROLES!$D$55)</f>
        <v>0</v>
      </c>
      <c r="AN230" s="183" t="str">
        <f t="shared" si="173"/>
        <v>Tipo Control</v>
      </c>
      <c r="AO230" s="183" t="str">
        <f>+IF(AN230=CONTROLES!$F$54,CONTROLES!$G$54,CONTROLES!$G$55)</f>
        <v>Detectar</v>
      </c>
      <c r="AP230" s="182">
        <f>+IF(AO230=CONTROLES!$C$56,CONTROLES!$D$56,IF(AO230=CONTROLES!$C$57,CONTROLES!$D$57,CONTROLES!$D$58))</f>
        <v>10</v>
      </c>
      <c r="AQ230" s="182"/>
      <c r="AR230" s="182">
        <f>+IF(AQ230=CONTROLES!$C$59,CONTROLES!$D$59,CONTROLES!$D$60)</f>
        <v>0</v>
      </c>
      <c r="AS230" s="182"/>
      <c r="AT230" s="182">
        <f>+IF(AS230=CONTROLES!$C$61,CONTROLES!$D$61,CONTROLES!$D$62)</f>
        <v>0</v>
      </c>
      <c r="AU230" s="182"/>
      <c r="AV230" s="50">
        <f>+IF(AU230=CONTROLES!$C$63,CONTROLES!$D$63,IF(AU230=CONTROLES!$C$64,CONTROLES!$D$64,CONTROLES!$D$65))</f>
        <v>0</v>
      </c>
      <c r="AW230" s="50">
        <f t="shared" si="169"/>
        <v>10</v>
      </c>
      <c r="AX230" s="50" t="str">
        <f t="shared" si="195"/>
        <v>Débil</v>
      </c>
      <c r="AY230" s="254"/>
      <c r="AZ230" s="254"/>
      <c r="BA230" s="254"/>
      <c r="BB230" s="254"/>
      <c r="BC230" s="255"/>
      <c r="BD230" s="257"/>
      <c r="BE230" s="246"/>
      <c r="BF230" s="134"/>
      <c r="BG230" s="134"/>
      <c r="BH230" s="189"/>
      <c r="BI230" s="134"/>
      <c r="BJ230" s="134"/>
      <c r="BK230" s="134"/>
      <c r="BL230" s="134"/>
      <c r="BM230" s="190" t="s">
        <v>234</v>
      </c>
      <c r="BN230" s="243"/>
      <c r="BO230" s="141"/>
      <c r="BP230" s="137"/>
      <c r="BQ230" s="137"/>
      <c r="BR230" s="137"/>
      <c r="BS230" s="135"/>
      <c r="BT230" s="135"/>
      <c r="BU230" s="135"/>
      <c r="BV230" s="135"/>
      <c r="BW230" s="135"/>
      <c r="BX230" s="141"/>
      <c r="BY230" s="137"/>
      <c r="BZ230" s="137"/>
      <c r="CA230" s="137"/>
      <c r="CB230" s="135"/>
      <c r="CC230" s="135"/>
      <c r="CD230" s="135"/>
      <c r="CE230" s="135"/>
      <c r="CF230" s="135"/>
      <c r="CG230" s="141"/>
      <c r="CH230" s="137"/>
      <c r="CI230" s="137"/>
      <c r="CJ230" s="137"/>
      <c r="CK230" s="135"/>
      <c r="CL230" s="135"/>
      <c r="CM230" s="135"/>
      <c r="CN230" s="135"/>
      <c r="CO230" s="135"/>
      <c r="CP230" s="141"/>
      <c r="CQ230" s="137"/>
      <c r="CR230" s="137"/>
      <c r="CS230" s="137"/>
      <c r="CT230" s="135"/>
      <c r="CU230" s="135"/>
      <c r="CV230" s="135"/>
      <c r="CW230" s="135"/>
      <c r="CX230" s="135"/>
      <c r="CY230" s="141"/>
      <c r="CZ230" s="137"/>
      <c r="DA230" s="137"/>
      <c r="DB230" s="137"/>
      <c r="DC230" s="135"/>
      <c r="DD230" s="135"/>
      <c r="DE230" s="135"/>
      <c r="DF230" s="135"/>
      <c r="DG230" s="135"/>
      <c r="DH230" s="141"/>
      <c r="DI230" s="137"/>
      <c r="DJ230" s="137"/>
      <c r="DK230" s="137"/>
      <c r="DL230" s="135"/>
      <c r="DM230" s="135"/>
      <c r="DN230" s="135"/>
      <c r="DO230" s="135"/>
      <c r="DP230" s="135"/>
      <c r="DQ230" s="141"/>
      <c r="DR230" s="137"/>
      <c r="DS230" s="137"/>
      <c r="DT230" s="137"/>
      <c r="DU230" s="135"/>
      <c r="DV230" s="135"/>
      <c r="DW230" s="135"/>
      <c r="DX230" s="135"/>
      <c r="DY230" s="135"/>
      <c r="DZ230" s="141"/>
      <c r="EA230" s="137"/>
      <c r="EB230" s="137"/>
      <c r="EC230" s="137"/>
      <c r="ED230" s="135"/>
      <c r="EE230" s="135"/>
      <c r="EF230" s="135"/>
      <c r="EG230" s="135"/>
      <c r="EH230" s="135"/>
      <c r="EI230" s="141"/>
      <c r="EJ230" s="137"/>
      <c r="EK230" s="137"/>
      <c r="EL230" s="137"/>
      <c r="EM230" s="135"/>
      <c r="EN230" s="135"/>
      <c r="EO230" s="135"/>
      <c r="EP230" s="135"/>
      <c r="EQ230" s="135"/>
      <c r="ER230" s="141"/>
      <c r="ES230" s="137"/>
      <c r="ET230" s="137"/>
      <c r="EU230" s="137"/>
      <c r="EV230" s="135"/>
      <c r="EW230" s="135"/>
      <c r="EX230" s="135"/>
      <c r="EY230" s="135"/>
      <c r="EZ230" s="135"/>
      <c r="FA230" s="141"/>
      <c r="FB230" s="137"/>
      <c r="FC230" s="137"/>
      <c r="FD230" s="137"/>
      <c r="FE230" s="135"/>
      <c r="FF230" s="135"/>
      <c r="FG230" s="135"/>
      <c r="FH230" s="135"/>
      <c r="FI230" s="135"/>
      <c r="FJ230" s="141"/>
      <c r="FK230" s="137"/>
      <c r="FL230" s="137"/>
      <c r="FM230" s="137"/>
      <c r="FN230" s="135"/>
      <c r="FO230" s="135"/>
      <c r="FP230" s="135"/>
      <c r="FQ230" s="135"/>
      <c r="FR230" s="135"/>
      <c r="FS230" s="135"/>
      <c r="FT230" s="141"/>
      <c r="FU230" s="157"/>
      <c r="FV230" s="157"/>
      <c r="FW230" s="157"/>
      <c r="FX230" s="135"/>
      <c r="FY230" s="157"/>
      <c r="FZ230" s="135"/>
      <c r="GA230" s="135"/>
      <c r="GB230" s="157"/>
      <c r="GC230" s="157"/>
      <c r="GD230" s="157"/>
      <c r="GE230" s="157"/>
      <c r="GF230" s="157"/>
      <c r="GG230" s="141"/>
      <c r="GH230" s="157"/>
      <c r="GI230" s="157"/>
      <c r="GJ230" s="157"/>
      <c r="GK230" s="135"/>
      <c r="GL230" s="157"/>
      <c r="GM230" s="135"/>
      <c r="GN230" s="135"/>
      <c r="GO230" s="157"/>
      <c r="GP230" s="157"/>
      <c r="GQ230" s="157"/>
      <c r="GR230" s="157"/>
      <c r="GS230" s="157"/>
      <c r="GT230" s="141"/>
      <c r="GU230" s="157"/>
      <c r="GV230" s="157"/>
      <c r="GW230" s="157"/>
      <c r="GX230" s="135"/>
      <c r="GY230" s="157"/>
      <c r="GZ230" s="135"/>
      <c r="HA230" s="135"/>
      <c r="HB230" s="157"/>
      <c r="HC230" s="157"/>
      <c r="HD230" s="157"/>
      <c r="HE230" s="157"/>
    </row>
    <row r="231" spans="1:213" ht="57" x14ac:dyDescent="0.2">
      <c r="A231" s="275"/>
      <c r="B231" s="278"/>
      <c r="C231" s="281"/>
      <c r="D231" s="281"/>
      <c r="E231" s="278"/>
      <c r="F231" s="289"/>
      <c r="G231" s="289"/>
      <c r="H231" s="289"/>
      <c r="I231" s="278"/>
      <c r="J231" s="282"/>
      <c r="K231" s="260"/>
      <c r="L231" s="263"/>
      <c r="M231" s="266"/>
      <c r="N231" s="260"/>
      <c r="O231" s="269"/>
      <c r="P231" s="269"/>
      <c r="Q231" s="272"/>
      <c r="R231" s="173"/>
      <c r="S231" s="174"/>
      <c r="T231" s="203">
        <f>VLOOKUP(U231,FORMULAS!$A$15:$B$18,2,0)</f>
        <v>0</v>
      </c>
      <c r="U231" s="54" t="s">
        <v>157</v>
      </c>
      <c r="V231" s="55">
        <f>+IF(U231='Tabla Valoración controles'!$D$4,'Tabla Valoración controles'!$F$4,IF('208-PLA-Ft-78 Mapa Gestión'!U231='Tabla Valoración controles'!$D$5,'Tabla Valoración controles'!$F$5,IF(U231=FORMULAS!$A$10,0,'Tabla Valoración controles'!$F$6)))</f>
        <v>0</v>
      </c>
      <c r="W231" s="54"/>
      <c r="X231" s="56">
        <f>+IF(W231='Tabla Valoración controles'!$D$7,'Tabla Valoración controles'!$F$7,IF(U231=FORMULAS!$A$10,0,'Tabla Valoración controles'!$F$8))</f>
        <v>0</v>
      </c>
      <c r="Y231" s="54"/>
      <c r="Z231" s="55">
        <f>+IF(Y231='Tabla Valoración controles'!$D$9,'Tabla Valoración controles'!$F$9,IF(U231=FORMULAS!$A$10,0,'Tabla Valoración controles'!$F$10))</f>
        <v>0</v>
      </c>
      <c r="AA231" s="54"/>
      <c r="AB231" s="55">
        <f>+IF(AA231='Tabla Valoración controles'!$D$9,'Tabla Valoración controles'!$F$9,IF(W231=FORMULAS!$A$10,0,'Tabla Valoración controles'!$F$10))</f>
        <v>0</v>
      </c>
      <c r="AC231" s="54"/>
      <c r="AD231" s="55">
        <f>+IF(AC231='Tabla Valoración controles'!$D$13,'Tabla Valoración controles'!$F$13,'Tabla Valoración controles'!$F$14)</f>
        <v>0</v>
      </c>
      <c r="AE231" s="99">
        <f t="shared" si="192"/>
        <v>0</v>
      </c>
      <c r="AF231" s="99">
        <f t="shared" si="193"/>
        <v>0</v>
      </c>
      <c r="AG231" s="99">
        <f t="shared" si="194"/>
        <v>0.36</v>
      </c>
      <c r="AH231" s="54"/>
      <c r="AI231" s="50">
        <f>+IF(AH231=CONTROLES!$C$50,CONTROLES!$D$50,CONTROLES!$D$51)</f>
        <v>0</v>
      </c>
      <c r="AJ231" s="182"/>
      <c r="AK231" s="182">
        <f>+IF(AJ231=CONTROLES!$C$52,CONTROLES!$D$52,CONTROLES!$D$53)</f>
        <v>0</v>
      </c>
      <c r="AL231" s="182"/>
      <c r="AM231" s="182">
        <f>+IF(AL231=CONTROLES!$C$54,CONTROLES!$D$54,CONTROLES!$D$55)</f>
        <v>0</v>
      </c>
      <c r="AN231" s="183" t="str">
        <f t="shared" si="173"/>
        <v>Tipo Control</v>
      </c>
      <c r="AO231" s="183" t="str">
        <f>+IF(AN231=CONTROLES!$F$54,CONTROLES!$G$54,CONTROLES!$G$55)</f>
        <v>Detectar</v>
      </c>
      <c r="AP231" s="182">
        <f>+IF(AO231=CONTROLES!$C$56,CONTROLES!$D$56,IF(AO231=CONTROLES!$C$57,CONTROLES!$D$57,CONTROLES!$D$58))</f>
        <v>10</v>
      </c>
      <c r="AQ231" s="182"/>
      <c r="AR231" s="182">
        <f>+IF(AQ231=CONTROLES!$C$59,CONTROLES!$D$59,CONTROLES!$D$60)</f>
        <v>0</v>
      </c>
      <c r="AS231" s="182"/>
      <c r="AT231" s="182">
        <f>+IF(AS231=CONTROLES!$C$61,CONTROLES!$D$61,CONTROLES!$D$62)</f>
        <v>0</v>
      </c>
      <c r="AU231" s="182"/>
      <c r="AV231" s="50">
        <f>+IF(AU231=CONTROLES!$C$63,CONTROLES!$D$63,IF(AU231=CONTROLES!$C$64,CONTROLES!$D$64,CONTROLES!$D$65))</f>
        <v>0</v>
      </c>
      <c r="AW231" s="50">
        <f t="shared" si="169"/>
        <v>10</v>
      </c>
      <c r="AX231" s="50" t="str">
        <f t="shared" si="195"/>
        <v>Débil</v>
      </c>
      <c r="AY231" s="254"/>
      <c r="AZ231" s="254"/>
      <c r="BA231" s="254"/>
      <c r="BB231" s="254"/>
      <c r="BC231" s="255"/>
      <c r="BD231" s="257"/>
      <c r="BE231" s="247"/>
      <c r="BF231" s="134"/>
      <c r="BG231" s="134"/>
      <c r="BH231" s="189"/>
      <c r="BI231" s="134"/>
      <c r="BJ231" s="134"/>
      <c r="BK231" s="134"/>
      <c r="BL231" s="134"/>
      <c r="BM231" s="190" t="s">
        <v>234</v>
      </c>
      <c r="BN231" s="243"/>
      <c r="BO231" s="141"/>
      <c r="BP231" s="137"/>
      <c r="BQ231" s="137"/>
      <c r="BR231" s="137"/>
      <c r="BS231" s="135"/>
      <c r="BT231" s="135"/>
      <c r="BU231" s="135"/>
      <c r="BV231" s="135"/>
      <c r="BW231" s="135"/>
      <c r="BX231" s="141"/>
      <c r="BY231" s="137"/>
      <c r="BZ231" s="137"/>
      <c r="CA231" s="137"/>
      <c r="CB231" s="135"/>
      <c r="CC231" s="135"/>
      <c r="CD231" s="135"/>
      <c r="CE231" s="135"/>
      <c r="CF231" s="135"/>
      <c r="CG231" s="141"/>
      <c r="CH231" s="137"/>
      <c r="CI231" s="137"/>
      <c r="CJ231" s="137"/>
      <c r="CK231" s="135"/>
      <c r="CL231" s="135"/>
      <c r="CM231" s="135"/>
      <c r="CN231" s="135"/>
      <c r="CO231" s="135"/>
      <c r="CP231" s="141"/>
      <c r="CQ231" s="137"/>
      <c r="CR231" s="137"/>
      <c r="CS231" s="137"/>
      <c r="CT231" s="135"/>
      <c r="CU231" s="135"/>
      <c r="CV231" s="135"/>
      <c r="CW231" s="135"/>
      <c r="CX231" s="135"/>
      <c r="CY231" s="141"/>
      <c r="CZ231" s="137"/>
      <c r="DA231" s="137"/>
      <c r="DB231" s="137"/>
      <c r="DC231" s="135"/>
      <c r="DD231" s="135"/>
      <c r="DE231" s="135"/>
      <c r="DF231" s="135"/>
      <c r="DG231" s="135"/>
      <c r="DH231" s="141"/>
      <c r="DI231" s="137"/>
      <c r="DJ231" s="137"/>
      <c r="DK231" s="137"/>
      <c r="DL231" s="135"/>
      <c r="DM231" s="135"/>
      <c r="DN231" s="135"/>
      <c r="DO231" s="135"/>
      <c r="DP231" s="135"/>
      <c r="DQ231" s="141"/>
      <c r="DR231" s="137"/>
      <c r="DS231" s="137"/>
      <c r="DT231" s="137"/>
      <c r="DU231" s="135"/>
      <c r="DV231" s="135"/>
      <c r="DW231" s="135"/>
      <c r="DX231" s="135"/>
      <c r="DY231" s="135"/>
      <c r="DZ231" s="141"/>
      <c r="EA231" s="137"/>
      <c r="EB231" s="137"/>
      <c r="EC231" s="137"/>
      <c r="ED231" s="135"/>
      <c r="EE231" s="135"/>
      <c r="EF231" s="135"/>
      <c r="EG231" s="135"/>
      <c r="EH231" s="135"/>
      <c r="EI231" s="141"/>
      <c r="EJ231" s="137"/>
      <c r="EK231" s="137"/>
      <c r="EL231" s="137"/>
      <c r="EM231" s="135"/>
      <c r="EN231" s="135"/>
      <c r="EO231" s="135"/>
      <c r="EP231" s="135"/>
      <c r="EQ231" s="135"/>
      <c r="ER231" s="141"/>
      <c r="ES231" s="137"/>
      <c r="ET231" s="137"/>
      <c r="EU231" s="137"/>
      <c r="EV231" s="135"/>
      <c r="EW231" s="135"/>
      <c r="EX231" s="135"/>
      <c r="EY231" s="135"/>
      <c r="EZ231" s="135"/>
      <c r="FA231" s="141"/>
      <c r="FB231" s="137"/>
      <c r="FC231" s="137"/>
      <c r="FD231" s="137"/>
      <c r="FE231" s="135"/>
      <c r="FF231" s="135"/>
      <c r="FG231" s="135"/>
      <c r="FH231" s="135"/>
      <c r="FI231" s="135"/>
      <c r="FJ231" s="141"/>
      <c r="FK231" s="137"/>
      <c r="FL231" s="137"/>
      <c r="FM231" s="137"/>
      <c r="FN231" s="135"/>
      <c r="FO231" s="135"/>
      <c r="FP231" s="135"/>
      <c r="FQ231" s="135"/>
      <c r="FR231" s="135"/>
      <c r="FS231" s="135"/>
      <c r="FT231" s="141"/>
      <c r="FU231" s="157"/>
      <c r="FV231" s="157"/>
      <c r="FW231" s="157"/>
      <c r="FX231" s="135"/>
      <c r="FY231" s="157"/>
      <c r="FZ231" s="135"/>
      <c r="GA231" s="135"/>
      <c r="GB231" s="157"/>
      <c r="GC231" s="157"/>
      <c r="GD231" s="157"/>
      <c r="GE231" s="157"/>
      <c r="GF231" s="157"/>
      <c r="GG231" s="141"/>
      <c r="GH231" s="157"/>
      <c r="GI231" s="157"/>
      <c r="GJ231" s="157"/>
      <c r="GK231" s="135"/>
      <c r="GL231" s="157"/>
      <c r="GM231" s="135"/>
      <c r="GN231" s="135"/>
      <c r="GO231" s="157"/>
      <c r="GP231" s="157"/>
      <c r="GQ231" s="157"/>
      <c r="GR231" s="157"/>
      <c r="GS231" s="157"/>
      <c r="GT231" s="141"/>
      <c r="GU231" s="157"/>
      <c r="GV231" s="157"/>
      <c r="GW231" s="157"/>
      <c r="GX231" s="135"/>
      <c r="GY231" s="157"/>
      <c r="GZ231" s="135"/>
      <c r="HA231" s="135"/>
      <c r="HB231" s="157"/>
      <c r="HC231" s="157"/>
      <c r="HD231" s="157"/>
      <c r="HE231" s="157"/>
    </row>
    <row r="232" spans="1:213" ht="126" customHeight="1" x14ac:dyDescent="0.2">
      <c r="A232" s="273">
        <v>38</v>
      </c>
      <c r="B232" s="276" t="s">
        <v>180</v>
      </c>
      <c r="C232" s="279" t="str">
        <f>VLOOKUP(B232,FORMULAS!$A$30:$B$52,2,0)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32" s="279" t="e">
        <f>VLOOKUP(B232,FORMULAS!$A$30:$C$46,3,0)</f>
        <v>#N/A</v>
      </c>
      <c r="E232" s="276" t="s">
        <v>113</v>
      </c>
      <c r="F232" s="289" t="s">
        <v>464</v>
      </c>
      <c r="G232" s="289" t="s">
        <v>465</v>
      </c>
      <c r="H232" s="289" t="s">
        <v>754</v>
      </c>
      <c r="I232" s="276" t="s">
        <v>259</v>
      </c>
      <c r="J232" s="282">
        <v>364</v>
      </c>
      <c r="K232" s="258" t="str">
        <f>+IF(L232=FORMULAS!$N$2,FORMULAS!$O$2,IF('208-PLA-Ft-78 Mapa Gestión'!L232:L237=FORMULAS!$N$3,FORMULAS!$O$3,IF('208-PLA-Ft-78 Mapa Gestión'!L232:L237=FORMULAS!$N$4,FORMULAS!$O$4,IF('208-PLA-Ft-78 Mapa Gestión'!L232:L237=FORMULAS!$N$5,FORMULAS!$O$5,IF('208-PLA-Ft-78 Mapa Gestión'!L232:L237=FORMULAS!$N$6,FORMULAS!$O$6)))))</f>
        <v>Media</v>
      </c>
      <c r="L232" s="261">
        <f>+IF(J232&lt;=FORMULAS!$M$2,FORMULAS!$N$2,IF('208-PLA-Ft-78 Mapa Gestión'!J232&lt;=FORMULAS!$M$3,FORMULAS!$N$3,IF('208-PLA-Ft-78 Mapa Gestión'!J232&lt;=FORMULAS!$M$4,FORMULAS!$N$4,IF('208-PLA-Ft-78 Mapa Gestión'!J232&lt;=FORMULAS!$M$5,FORMULAS!$N$5,FORMULAS!$N$6))))</f>
        <v>0.6</v>
      </c>
      <c r="M232" s="264" t="s">
        <v>91</v>
      </c>
      <c r="N232" s="258" t="str">
        <f>+IF(M232=FORMULAS!$H$2,FORMULAS!$I$2,IF('208-PLA-Ft-78 Mapa Gestión'!M232:M237=FORMULAS!$H$3,FORMULAS!$I$3,IF('208-PLA-Ft-78 Mapa Gestión'!M232:M237=FORMULAS!$H$4,FORMULAS!$I$4,IF('208-PLA-Ft-78 Mapa Gestión'!M232:M237=FORMULAS!$H$5,FORMULAS!$I$5,IF('208-PLA-Ft-78 Mapa Gestión'!M232:M237=FORMULAS!$H$6,FORMULAS!$I$6,IF('208-PLA-Ft-78 Mapa Gestión'!M232:M237=FORMULAS!$H$7,FORMULAS!$I$7,IF('208-PLA-Ft-78 Mapa Gestión'!M232:M237=FORMULAS!$H$8,FORMULAS!$I$8,IF('208-PLA-Ft-78 Mapa Gestión'!M232:M237=FORMULAS!$H$9,FORMULAS!$I$9,IF('208-PLA-Ft-78 Mapa Gestión'!M232:M237=FORMULAS!$H$10,FORMULAS!$I$10,IF('208-PLA-Ft-78 Mapa Gestión'!M232:M237=FORMULAS!$H$11,FORMULAS!$I$11))))))))))</f>
        <v>Moderado</v>
      </c>
      <c r="O232" s="267">
        <f>VLOOKUP(N232,FORMULAS!$I$1:$J$6,2,0)</f>
        <v>0.6</v>
      </c>
      <c r="P232" s="267" t="str">
        <f t="shared" ref="P232" si="197">CONCATENATE(N232,K232)</f>
        <v>ModeradoMedia</v>
      </c>
      <c r="Q232" s="270" t="str">
        <f>VLOOKUP(P232,FORMULAS!$K$17:$L$42,2,0)</f>
        <v>Moderado</v>
      </c>
      <c r="R232" s="173">
        <v>1</v>
      </c>
      <c r="S232" s="174" t="s">
        <v>528</v>
      </c>
      <c r="T232" s="203" t="str">
        <f>VLOOKUP(U232,FORMULAS!$A$15:$B$18,2,0)</f>
        <v>Probabilidad</v>
      </c>
      <c r="U232" s="54" t="s">
        <v>14</v>
      </c>
      <c r="V232" s="55">
        <f>+IF(U232='Tabla Valoración controles'!$D$4,'Tabla Valoración controles'!$F$4,IF('208-PLA-Ft-78 Mapa Gestión'!U232='Tabla Valoración controles'!$D$5,'Tabla Valoración controles'!$F$5,IF(U232=FORMULAS!$A$10,0,'Tabla Valoración controles'!$F$6)))</f>
        <v>0.15</v>
      </c>
      <c r="W232" s="54" t="s">
        <v>8</v>
      </c>
      <c r="X232" s="56">
        <f>+IF(W232='Tabla Valoración controles'!$D$7,'Tabla Valoración controles'!$F$7,IF(U232=FORMULAS!$A$10,0,'Tabla Valoración controles'!$F$8))</f>
        <v>0.15</v>
      </c>
      <c r="Y232" s="54" t="s">
        <v>18</v>
      </c>
      <c r="Z232" s="55">
        <f>+IF(Y232='Tabla Valoración controles'!$D$9,'Tabla Valoración controles'!$F$9,IF(U232=FORMULAS!$A$10,0,'Tabla Valoración controles'!$F$10))</f>
        <v>0</v>
      </c>
      <c r="AA232" s="54" t="s">
        <v>22</v>
      </c>
      <c r="AB232" s="55">
        <f>+IF(AA232='Tabla Valoración controles'!$D$9,'Tabla Valoración controles'!$F$9,IF(W232=FORMULAS!$A$10,0,'Tabla Valoración controles'!$F$10))</f>
        <v>0</v>
      </c>
      <c r="AC232" s="54" t="s">
        <v>100</v>
      </c>
      <c r="AD232" s="55">
        <f>+IF(AC232='Tabla Valoración controles'!$D$13,'Tabla Valoración controles'!$F$13,'Tabla Valoración controles'!$F$14)</f>
        <v>0</v>
      </c>
      <c r="AE232" s="99">
        <f t="shared" si="192"/>
        <v>0.3</v>
      </c>
      <c r="AF232" s="99">
        <f t="shared" si="193"/>
        <v>0</v>
      </c>
      <c r="AG232" s="99">
        <f t="shared" si="194"/>
        <v>0.36</v>
      </c>
      <c r="AH232" s="54" t="s">
        <v>349</v>
      </c>
      <c r="AI232" s="50">
        <f>+IF(AH232=CONTROLES!$C$50,CONTROLES!$D$50,CONTROLES!$D$51)</f>
        <v>15</v>
      </c>
      <c r="AJ232" s="182" t="s">
        <v>355</v>
      </c>
      <c r="AK232" s="182">
        <f>+IF(AJ232=CONTROLES!$C$52,CONTROLES!$D$52,CONTROLES!$D$53)</f>
        <v>15</v>
      </c>
      <c r="AL232" s="182" t="s">
        <v>358</v>
      </c>
      <c r="AM232" s="182">
        <f>+IF(AL232=CONTROLES!$C$54,CONTROLES!$D$54,CONTROLES!$D$55)</f>
        <v>15</v>
      </c>
      <c r="AN232" s="183" t="str">
        <f t="shared" si="173"/>
        <v>Detectivo</v>
      </c>
      <c r="AO232" s="183" t="str">
        <f>+IF(AN232=CONTROLES!$F$54,CONTROLES!$G$54,CONTROLES!$G$55)</f>
        <v>Detectar</v>
      </c>
      <c r="AP232" s="182">
        <f>+IF(AO232=CONTROLES!$C$56,CONTROLES!$D$56,IF(AO232=CONTROLES!$C$57,CONTROLES!$D$57,CONTROLES!$D$58))</f>
        <v>10</v>
      </c>
      <c r="AQ232" s="182" t="s">
        <v>365</v>
      </c>
      <c r="AR232" s="182">
        <f>+IF(AQ232=CONTROLES!$C$59,CONTROLES!$D$59,CONTROLES!$D$60)</f>
        <v>15</v>
      </c>
      <c r="AS232" s="182" t="s">
        <v>368</v>
      </c>
      <c r="AT232" s="182">
        <f>+IF(AS232=CONTROLES!$C$61,CONTROLES!$D$61,CONTROLES!$D$62)</f>
        <v>15</v>
      </c>
      <c r="AU232" s="182" t="s">
        <v>371</v>
      </c>
      <c r="AV232" s="50">
        <f>+IF(AU232=CONTROLES!$C$63,CONTROLES!$D$63,IF(AU232=CONTROLES!$C$64,CONTROLES!$D$64,CONTROLES!$D$65))</f>
        <v>10</v>
      </c>
      <c r="AW232" s="50">
        <f t="shared" si="169"/>
        <v>95</v>
      </c>
      <c r="AX232" s="50" t="str">
        <f t="shared" si="195"/>
        <v>Moderado</v>
      </c>
      <c r="AY232" s="253">
        <f>+AG237</f>
        <v>0.36</v>
      </c>
      <c r="AZ232" s="253" t="str">
        <f>+IF(AY232&lt;=FORMULAS!$N$2,FORMULAS!$O$2,IF(AY232&lt;=FORMULAS!$N$3,FORMULAS!$O$3,IF(AY232&lt;=FORMULAS!$N$4,FORMULAS!$O$4,IF(AY232&lt;=FORMULAS!$N$5,FORMULAS!$O$5,FORMULAS!O228))))</f>
        <v>Baja</v>
      </c>
      <c r="BA232" s="253" t="str">
        <f>+IF(T232=FORMULAS!$A$9,AG237,'208-PLA-Ft-78 Mapa Gestión'!N232:N237)</f>
        <v>Moderado</v>
      </c>
      <c r="BB232" s="253">
        <f>+IF(T232=FORMULAS!B231,'208-PLA-Ft-78 Mapa Gestión'!AG237,'208-PLA-Ft-78 Mapa Gestión'!O232:O237)</f>
        <v>0.6</v>
      </c>
      <c r="BC232" s="255" t="str">
        <f t="shared" ref="BC232" si="198">CONCATENATE(BA232,AZ232)</f>
        <v>ModeradoBaja</v>
      </c>
      <c r="BD232" s="256" t="str">
        <f>VLOOKUP(BC232,FORMULAS!$K$17:$L$42,2,0)</f>
        <v>Moderado</v>
      </c>
      <c r="BE232" s="245" t="s">
        <v>163</v>
      </c>
      <c r="BF232" s="137" t="s">
        <v>602</v>
      </c>
      <c r="BG232" s="137" t="s">
        <v>572</v>
      </c>
      <c r="BH232" s="189" t="s">
        <v>325</v>
      </c>
      <c r="BI232" s="139">
        <v>44927</v>
      </c>
      <c r="BJ232" s="139" t="s">
        <v>708</v>
      </c>
      <c r="BK232" s="137" t="s">
        <v>709</v>
      </c>
      <c r="BL232" s="137" t="s">
        <v>710</v>
      </c>
      <c r="BM232" s="190" t="s">
        <v>236</v>
      </c>
      <c r="BN232" s="243"/>
      <c r="BO232" s="141"/>
      <c r="BP232" s="137"/>
      <c r="BQ232" s="137"/>
      <c r="BR232" s="137"/>
      <c r="BS232" s="137"/>
      <c r="BT232" s="137"/>
      <c r="BU232" s="137"/>
      <c r="BV232" s="137"/>
      <c r="BW232" s="137"/>
      <c r="BX232" s="141"/>
      <c r="BY232" s="137"/>
      <c r="BZ232" s="137"/>
      <c r="CA232" s="137"/>
      <c r="CB232" s="137"/>
      <c r="CC232" s="137"/>
      <c r="CD232" s="137"/>
      <c r="CE232" s="137"/>
      <c r="CF232" s="137"/>
      <c r="CG232" s="141"/>
      <c r="CH232" s="137"/>
      <c r="CI232" s="137"/>
      <c r="CJ232" s="137"/>
      <c r="CK232" s="137"/>
      <c r="CL232" s="137"/>
      <c r="CM232" s="137"/>
      <c r="CN232" s="137"/>
      <c r="CO232" s="137"/>
      <c r="CP232" s="141"/>
      <c r="CQ232" s="137"/>
      <c r="CR232" s="137"/>
      <c r="CS232" s="137"/>
      <c r="CT232" s="137"/>
      <c r="CU232" s="137"/>
      <c r="CV232" s="137"/>
      <c r="CW232" s="137"/>
      <c r="CX232" s="137"/>
      <c r="CY232" s="141"/>
      <c r="CZ232" s="137"/>
      <c r="DA232" s="137"/>
      <c r="DB232" s="137"/>
      <c r="DC232" s="137"/>
      <c r="DD232" s="137"/>
      <c r="DE232" s="137"/>
      <c r="DF232" s="137"/>
      <c r="DG232" s="137"/>
      <c r="DH232" s="141"/>
      <c r="DI232" s="137"/>
      <c r="DJ232" s="137"/>
      <c r="DK232" s="137"/>
      <c r="DL232" s="137"/>
      <c r="DM232" s="137"/>
      <c r="DN232" s="137"/>
      <c r="DO232" s="137"/>
      <c r="DP232" s="137"/>
      <c r="DQ232" s="141"/>
      <c r="DR232" s="137"/>
      <c r="DS232" s="137"/>
      <c r="DT232" s="137"/>
      <c r="DU232" s="137"/>
      <c r="DV232" s="137"/>
      <c r="DW232" s="137"/>
      <c r="DX232" s="137"/>
      <c r="DY232" s="137"/>
      <c r="DZ232" s="141"/>
      <c r="EA232" s="137"/>
      <c r="EB232" s="137"/>
      <c r="EC232" s="137"/>
      <c r="ED232" s="137"/>
      <c r="EE232" s="137"/>
      <c r="EF232" s="137"/>
      <c r="EG232" s="137"/>
      <c r="EH232" s="137"/>
      <c r="EI232" s="141"/>
      <c r="EJ232" s="137"/>
      <c r="EK232" s="137"/>
      <c r="EL232" s="137"/>
      <c r="EM232" s="137"/>
      <c r="EN232" s="137"/>
      <c r="EO232" s="137"/>
      <c r="EP232" s="137"/>
      <c r="EQ232" s="137"/>
      <c r="ER232" s="141"/>
      <c r="ES232" s="137"/>
      <c r="ET232" s="137"/>
      <c r="EU232" s="137"/>
      <c r="EV232" s="137"/>
      <c r="EW232" s="137"/>
      <c r="EX232" s="137"/>
      <c r="EY232" s="137"/>
      <c r="EZ232" s="137"/>
      <c r="FA232" s="141"/>
      <c r="FB232" s="137"/>
      <c r="FC232" s="137"/>
      <c r="FD232" s="137"/>
      <c r="FE232" s="137"/>
      <c r="FF232" s="137"/>
      <c r="FG232" s="137"/>
      <c r="FH232" s="137"/>
      <c r="FI232" s="137"/>
      <c r="FJ232" s="141"/>
      <c r="FK232" s="137"/>
      <c r="FL232" s="137"/>
      <c r="FM232" s="137"/>
      <c r="FN232" s="137"/>
      <c r="FO232" s="137"/>
      <c r="FP232" s="137"/>
      <c r="FQ232" s="137"/>
      <c r="FR232" s="137"/>
      <c r="FS232" s="137"/>
      <c r="FT232" s="141"/>
      <c r="FU232" s="157"/>
      <c r="FV232" s="157"/>
      <c r="FW232" s="157"/>
      <c r="FX232" s="135"/>
      <c r="FY232" s="157"/>
      <c r="FZ232" s="137"/>
      <c r="GA232" s="137"/>
      <c r="GB232" s="157"/>
      <c r="GC232" s="157"/>
      <c r="GD232" s="157"/>
      <c r="GE232" s="157"/>
      <c r="GF232" s="157"/>
      <c r="GG232" s="141"/>
      <c r="GH232" s="157"/>
      <c r="GI232" s="157"/>
      <c r="GJ232" s="157"/>
      <c r="GK232" s="135"/>
      <c r="GL232" s="157"/>
      <c r="GM232" s="137"/>
      <c r="GN232" s="137"/>
      <c r="GO232" s="157"/>
      <c r="GP232" s="157"/>
      <c r="GQ232" s="157"/>
      <c r="GR232" s="157"/>
      <c r="GS232" s="157"/>
      <c r="GT232" s="141"/>
      <c r="GU232" s="157"/>
      <c r="GV232" s="157"/>
      <c r="GW232" s="157"/>
      <c r="GX232" s="135"/>
      <c r="GY232" s="157"/>
      <c r="GZ232" s="137"/>
      <c r="HA232" s="137"/>
      <c r="HB232" s="157"/>
      <c r="HC232" s="157"/>
      <c r="HD232" s="157"/>
      <c r="HE232" s="157"/>
    </row>
    <row r="233" spans="1:213" ht="102" customHeight="1" x14ac:dyDescent="0.2">
      <c r="A233" s="274"/>
      <c r="B233" s="277"/>
      <c r="C233" s="280"/>
      <c r="D233" s="280"/>
      <c r="E233" s="277"/>
      <c r="F233" s="289"/>
      <c r="G233" s="289"/>
      <c r="H233" s="289"/>
      <c r="I233" s="277"/>
      <c r="J233" s="282"/>
      <c r="K233" s="259"/>
      <c r="L233" s="262"/>
      <c r="M233" s="265"/>
      <c r="N233" s="259"/>
      <c r="O233" s="268"/>
      <c r="P233" s="268"/>
      <c r="Q233" s="271"/>
      <c r="R233" s="173"/>
      <c r="S233" s="174"/>
      <c r="T233" s="203">
        <f>VLOOKUP(U233,FORMULAS!$A$15:$B$18,2,0)</f>
        <v>0</v>
      </c>
      <c r="U233" s="54" t="s">
        <v>157</v>
      </c>
      <c r="V233" s="55">
        <f>+IF(U233='Tabla Valoración controles'!$D$4,'Tabla Valoración controles'!$F$4,IF('208-PLA-Ft-78 Mapa Gestión'!U233='Tabla Valoración controles'!$D$5,'Tabla Valoración controles'!$F$5,IF(U233=FORMULAS!$A$10,0,'Tabla Valoración controles'!$F$6)))</f>
        <v>0</v>
      </c>
      <c r="W233" s="54"/>
      <c r="X233" s="56">
        <f>+IF(W233='Tabla Valoración controles'!$D$7,'Tabla Valoración controles'!$F$7,IF(U233=FORMULAS!$A$10,0,'Tabla Valoración controles'!$F$8))</f>
        <v>0</v>
      </c>
      <c r="Y233" s="54"/>
      <c r="Z233" s="55">
        <f>+IF(Y233='Tabla Valoración controles'!$D$9,'Tabla Valoración controles'!$F$9,IF(U233=FORMULAS!$A$10,0,'Tabla Valoración controles'!$F$10))</f>
        <v>0</v>
      </c>
      <c r="AA233" s="54"/>
      <c r="AB233" s="55">
        <f>+IF(AA233='Tabla Valoración controles'!$D$9,'Tabla Valoración controles'!$F$9,IF(W233=FORMULAS!$A$10,0,'Tabla Valoración controles'!$F$10))</f>
        <v>0</v>
      </c>
      <c r="AC233" s="54"/>
      <c r="AD233" s="55">
        <f>+IF(AC233='Tabla Valoración controles'!$D$13,'Tabla Valoración controles'!$F$13,'Tabla Valoración controles'!$F$14)</f>
        <v>0</v>
      </c>
      <c r="AE233" s="99">
        <f t="shared" si="192"/>
        <v>0</v>
      </c>
      <c r="AF233" s="99">
        <f t="shared" si="193"/>
        <v>0</v>
      </c>
      <c r="AG233" s="99">
        <f t="shared" si="194"/>
        <v>0.36</v>
      </c>
      <c r="AH233" s="54"/>
      <c r="AI233" s="50">
        <f>+IF(AH233=CONTROLES!$C$50,CONTROLES!$D$50,CONTROLES!$D$51)</f>
        <v>0</v>
      </c>
      <c r="AJ233" s="182"/>
      <c r="AK233" s="182">
        <f>+IF(AJ233=CONTROLES!$C$52,CONTROLES!$D$52,CONTROLES!$D$53)</f>
        <v>0</v>
      </c>
      <c r="AL233" s="182"/>
      <c r="AM233" s="182">
        <f>+IF(AL233=CONTROLES!$C$54,CONTROLES!$D$54,CONTROLES!$D$55)</f>
        <v>0</v>
      </c>
      <c r="AN233" s="183" t="str">
        <f t="shared" si="173"/>
        <v>Tipo Control</v>
      </c>
      <c r="AO233" s="183" t="str">
        <f>+IF(AN233=CONTROLES!$F$54,CONTROLES!$G$54,CONTROLES!$G$55)</f>
        <v>Detectar</v>
      </c>
      <c r="AP233" s="182">
        <f>+IF(AO233=CONTROLES!$C$56,CONTROLES!$D$56,IF(AO233=CONTROLES!$C$57,CONTROLES!$D$57,CONTROLES!$D$58))</f>
        <v>10</v>
      </c>
      <c r="AQ233" s="182"/>
      <c r="AR233" s="182">
        <f>+IF(AQ233=CONTROLES!$C$59,CONTROLES!$D$59,CONTROLES!$D$60)</f>
        <v>0</v>
      </c>
      <c r="AS233" s="182"/>
      <c r="AT233" s="182">
        <f>+IF(AS233=CONTROLES!$C$61,CONTROLES!$D$61,CONTROLES!$D$62)</f>
        <v>0</v>
      </c>
      <c r="AU233" s="182"/>
      <c r="AV233" s="50">
        <f>+IF(AU233=CONTROLES!$C$63,CONTROLES!$D$63,IF(AU233=CONTROLES!$C$64,CONTROLES!$D$64,CONTROLES!$D$65))</f>
        <v>0</v>
      </c>
      <c r="AW233" s="50">
        <f t="shared" si="169"/>
        <v>10</v>
      </c>
      <c r="AX233" s="50" t="str">
        <f t="shared" si="195"/>
        <v>Débil</v>
      </c>
      <c r="AY233" s="254"/>
      <c r="AZ233" s="254"/>
      <c r="BA233" s="254"/>
      <c r="BB233" s="254"/>
      <c r="BC233" s="255"/>
      <c r="BD233" s="257"/>
      <c r="BE233" s="246"/>
      <c r="BF233" s="137" t="s">
        <v>603</v>
      </c>
      <c r="BG233" s="137" t="s">
        <v>572</v>
      </c>
      <c r="BH233" s="189" t="s">
        <v>326</v>
      </c>
      <c r="BI233" s="139">
        <v>44927</v>
      </c>
      <c r="BJ233" s="139">
        <v>45291</v>
      </c>
      <c r="BK233" s="137" t="s">
        <v>711</v>
      </c>
      <c r="BL233" s="137" t="s">
        <v>712</v>
      </c>
      <c r="BM233" s="190" t="s">
        <v>236</v>
      </c>
      <c r="BN233" s="243"/>
      <c r="BO233" s="141"/>
      <c r="BP233" s="137"/>
      <c r="BQ233" s="137"/>
      <c r="BR233" s="137"/>
      <c r="BS233" s="137"/>
      <c r="BT233" s="137"/>
      <c r="BU233" s="137"/>
      <c r="BV233" s="137"/>
      <c r="BW233" s="137"/>
      <c r="BX233" s="141"/>
      <c r="BY233" s="137"/>
      <c r="BZ233" s="137"/>
      <c r="CA233" s="137"/>
      <c r="CB233" s="137"/>
      <c r="CC233" s="137"/>
      <c r="CD233" s="137"/>
      <c r="CE233" s="137"/>
      <c r="CF233" s="137"/>
      <c r="CG233" s="141"/>
      <c r="CH233" s="137"/>
      <c r="CI233" s="137"/>
      <c r="CJ233" s="137"/>
      <c r="CK233" s="137"/>
      <c r="CL233" s="137"/>
      <c r="CM233" s="137"/>
      <c r="CN233" s="137"/>
      <c r="CO233" s="137"/>
      <c r="CP233" s="141"/>
      <c r="CQ233" s="137"/>
      <c r="CR233" s="137"/>
      <c r="CS233" s="137"/>
      <c r="CT233" s="137"/>
      <c r="CU233" s="137"/>
      <c r="CV233" s="137"/>
      <c r="CW233" s="137"/>
      <c r="CX233" s="137"/>
      <c r="CY233" s="141"/>
      <c r="CZ233" s="137"/>
      <c r="DA233" s="137"/>
      <c r="DB233" s="137"/>
      <c r="DC233" s="137"/>
      <c r="DD233" s="137"/>
      <c r="DE233" s="137"/>
      <c r="DF233" s="137"/>
      <c r="DG233" s="137"/>
      <c r="DH233" s="141"/>
      <c r="DI233" s="137"/>
      <c r="DJ233" s="137"/>
      <c r="DK233" s="137"/>
      <c r="DL233" s="137"/>
      <c r="DM233" s="137"/>
      <c r="DN233" s="137"/>
      <c r="DO233" s="137"/>
      <c r="DP233" s="137"/>
      <c r="DQ233" s="141"/>
      <c r="DR233" s="137"/>
      <c r="DS233" s="137"/>
      <c r="DT233" s="137"/>
      <c r="DU233" s="137"/>
      <c r="DV233" s="137"/>
      <c r="DW233" s="137"/>
      <c r="DX233" s="137"/>
      <c r="DY233" s="137"/>
      <c r="DZ233" s="141"/>
      <c r="EA233" s="137"/>
      <c r="EB233" s="137"/>
      <c r="EC233" s="137"/>
      <c r="ED233" s="137"/>
      <c r="EE233" s="137"/>
      <c r="EF233" s="137"/>
      <c r="EG233" s="137"/>
      <c r="EH233" s="137"/>
      <c r="EI233" s="141"/>
      <c r="EJ233" s="137"/>
      <c r="EK233" s="137"/>
      <c r="EL233" s="137"/>
      <c r="EM233" s="137"/>
      <c r="EN233" s="137"/>
      <c r="EO233" s="137"/>
      <c r="EP233" s="137"/>
      <c r="EQ233" s="137"/>
      <c r="ER233" s="141"/>
      <c r="ES233" s="137"/>
      <c r="ET233" s="137"/>
      <c r="EU233" s="137"/>
      <c r="EV233" s="137"/>
      <c r="EW233" s="137"/>
      <c r="EX233" s="137"/>
      <c r="EY233" s="137"/>
      <c r="EZ233" s="137"/>
      <c r="FA233" s="141"/>
      <c r="FB233" s="137"/>
      <c r="FC233" s="137"/>
      <c r="FD233" s="137"/>
      <c r="FE233" s="137"/>
      <c r="FF233" s="137"/>
      <c r="FG233" s="137"/>
      <c r="FH233" s="137"/>
      <c r="FI233" s="137"/>
      <c r="FJ233" s="141"/>
      <c r="FK233" s="137"/>
      <c r="FL233" s="137"/>
      <c r="FM233" s="137"/>
      <c r="FN233" s="137"/>
      <c r="FO233" s="137"/>
      <c r="FP233" s="137"/>
      <c r="FQ233" s="137"/>
      <c r="FR233" s="137"/>
      <c r="FS233" s="137"/>
      <c r="FT233" s="141"/>
      <c r="FU233" s="157"/>
      <c r="FV233" s="157"/>
      <c r="FW233" s="157"/>
      <c r="FX233" s="135"/>
      <c r="FY233" s="157"/>
      <c r="FZ233" s="137"/>
      <c r="GA233" s="137"/>
      <c r="GB233" s="157"/>
      <c r="GC233" s="157"/>
      <c r="GD233" s="157"/>
      <c r="GE233" s="157"/>
      <c r="GF233" s="157"/>
      <c r="GG233" s="141"/>
      <c r="GH233" s="157"/>
      <c r="GI233" s="157"/>
      <c r="GJ233" s="157"/>
      <c r="GK233" s="135"/>
      <c r="GL233" s="157"/>
      <c r="GM233" s="137"/>
      <c r="GN233" s="137"/>
      <c r="GO233" s="157"/>
      <c r="GP233" s="157"/>
      <c r="GQ233" s="157"/>
      <c r="GR233" s="157"/>
      <c r="GS233" s="157"/>
      <c r="GT233" s="141"/>
      <c r="GU233" s="157"/>
      <c r="GV233" s="157"/>
      <c r="GW233" s="157"/>
      <c r="GX233" s="135"/>
      <c r="GY233" s="157"/>
      <c r="GZ233" s="137"/>
      <c r="HA233" s="137"/>
      <c r="HB233" s="157"/>
      <c r="HC233" s="157"/>
      <c r="HD233" s="157"/>
      <c r="HE233" s="157"/>
    </row>
    <row r="234" spans="1:213" ht="57" x14ac:dyDescent="0.2">
      <c r="A234" s="274"/>
      <c r="B234" s="277"/>
      <c r="C234" s="280"/>
      <c r="D234" s="280"/>
      <c r="E234" s="277"/>
      <c r="F234" s="289"/>
      <c r="G234" s="289"/>
      <c r="H234" s="289"/>
      <c r="I234" s="277"/>
      <c r="J234" s="282"/>
      <c r="K234" s="259"/>
      <c r="L234" s="262"/>
      <c r="M234" s="265"/>
      <c r="N234" s="259"/>
      <c r="O234" s="268"/>
      <c r="P234" s="268"/>
      <c r="Q234" s="271"/>
      <c r="R234" s="173"/>
      <c r="S234" s="174"/>
      <c r="T234" s="203">
        <f>VLOOKUP(U234,FORMULAS!$A$15:$B$18,2,0)</f>
        <v>0</v>
      </c>
      <c r="U234" s="54" t="s">
        <v>157</v>
      </c>
      <c r="V234" s="55">
        <f>+IF(U234='Tabla Valoración controles'!$D$4,'Tabla Valoración controles'!$F$4,IF('208-PLA-Ft-78 Mapa Gestión'!U234='Tabla Valoración controles'!$D$5,'Tabla Valoración controles'!$F$5,IF(U234=FORMULAS!$A$10,0,'Tabla Valoración controles'!$F$6)))</f>
        <v>0</v>
      </c>
      <c r="W234" s="54"/>
      <c r="X234" s="56">
        <f>+IF(W234='Tabla Valoración controles'!$D$7,'Tabla Valoración controles'!$F$7,IF(U234=FORMULAS!$A$10,0,'Tabla Valoración controles'!$F$8))</f>
        <v>0</v>
      </c>
      <c r="Y234" s="54"/>
      <c r="Z234" s="55">
        <f>+IF(Y234='Tabla Valoración controles'!$D$9,'Tabla Valoración controles'!$F$9,IF(U234=FORMULAS!$A$10,0,'Tabla Valoración controles'!$F$10))</f>
        <v>0</v>
      </c>
      <c r="AA234" s="54"/>
      <c r="AB234" s="55">
        <f>+IF(AA234='Tabla Valoración controles'!$D$9,'Tabla Valoración controles'!$F$9,IF(W234=FORMULAS!$A$10,0,'Tabla Valoración controles'!$F$10))</f>
        <v>0</v>
      </c>
      <c r="AC234" s="54"/>
      <c r="AD234" s="55">
        <f>+IF(AC234='Tabla Valoración controles'!$D$13,'Tabla Valoración controles'!$F$13,'Tabla Valoración controles'!$F$14)</f>
        <v>0</v>
      </c>
      <c r="AE234" s="99">
        <f t="shared" si="192"/>
        <v>0</v>
      </c>
      <c r="AF234" s="99">
        <f t="shared" si="193"/>
        <v>0</v>
      </c>
      <c r="AG234" s="99">
        <f t="shared" si="194"/>
        <v>0.36</v>
      </c>
      <c r="AH234" s="54"/>
      <c r="AI234" s="50">
        <f>+IF(AH234=CONTROLES!$C$50,CONTROLES!$D$50,CONTROLES!$D$51)</f>
        <v>0</v>
      </c>
      <c r="AJ234" s="182"/>
      <c r="AK234" s="182">
        <f>+IF(AJ234=CONTROLES!$C$52,CONTROLES!$D$52,CONTROLES!$D$53)</f>
        <v>0</v>
      </c>
      <c r="AL234" s="182"/>
      <c r="AM234" s="182">
        <f>+IF(AL234=CONTROLES!$C$54,CONTROLES!$D$54,CONTROLES!$D$55)</f>
        <v>0</v>
      </c>
      <c r="AN234" s="183" t="str">
        <f t="shared" si="173"/>
        <v>Tipo Control</v>
      </c>
      <c r="AO234" s="183" t="str">
        <f>+IF(AN234=CONTROLES!$F$54,CONTROLES!$G$54,CONTROLES!$G$55)</f>
        <v>Detectar</v>
      </c>
      <c r="AP234" s="182">
        <f>+IF(AO234=CONTROLES!$C$56,CONTROLES!$D$56,IF(AO234=CONTROLES!$C$57,CONTROLES!$D$57,CONTROLES!$D$58))</f>
        <v>10</v>
      </c>
      <c r="AQ234" s="182"/>
      <c r="AR234" s="182">
        <f>+IF(AQ234=CONTROLES!$C$59,CONTROLES!$D$59,CONTROLES!$D$60)</f>
        <v>0</v>
      </c>
      <c r="AS234" s="182"/>
      <c r="AT234" s="182">
        <f>+IF(AS234=CONTROLES!$C$61,CONTROLES!$D$61,CONTROLES!$D$62)</f>
        <v>0</v>
      </c>
      <c r="AU234" s="182"/>
      <c r="AV234" s="50">
        <f>+IF(AU234=CONTROLES!$C$63,CONTROLES!$D$63,IF(AU234=CONTROLES!$C$64,CONTROLES!$D$64,CONTROLES!$D$65))</f>
        <v>0</v>
      </c>
      <c r="AW234" s="50">
        <f t="shared" si="169"/>
        <v>10</v>
      </c>
      <c r="AX234" s="50" t="str">
        <f t="shared" si="195"/>
        <v>Débil</v>
      </c>
      <c r="AY234" s="254"/>
      <c r="AZ234" s="254"/>
      <c r="BA234" s="254"/>
      <c r="BB234" s="254"/>
      <c r="BC234" s="255"/>
      <c r="BD234" s="257"/>
      <c r="BE234" s="246"/>
      <c r="BF234" s="134"/>
      <c r="BG234" s="134"/>
      <c r="BH234" s="189"/>
      <c r="BI234" s="134"/>
      <c r="BJ234" s="134"/>
      <c r="BK234" s="134"/>
      <c r="BL234" s="134"/>
      <c r="BM234" s="190" t="s">
        <v>234</v>
      </c>
      <c r="BN234" s="243"/>
      <c r="BO234" s="141"/>
      <c r="BP234" s="137"/>
      <c r="BQ234" s="137"/>
      <c r="BR234" s="137"/>
      <c r="BS234" s="135"/>
      <c r="BT234" s="135"/>
      <c r="BU234" s="135"/>
      <c r="BV234" s="135"/>
      <c r="BW234" s="135"/>
      <c r="BX234" s="141"/>
      <c r="BY234" s="137"/>
      <c r="BZ234" s="137"/>
      <c r="CA234" s="137"/>
      <c r="CB234" s="135"/>
      <c r="CC234" s="135"/>
      <c r="CD234" s="135"/>
      <c r="CE234" s="135"/>
      <c r="CF234" s="135"/>
      <c r="CG234" s="141"/>
      <c r="CH234" s="137"/>
      <c r="CI234" s="137"/>
      <c r="CJ234" s="137"/>
      <c r="CK234" s="135"/>
      <c r="CL234" s="135"/>
      <c r="CM234" s="135"/>
      <c r="CN234" s="135"/>
      <c r="CO234" s="135"/>
      <c r="CP234" s="141"/>
      <c r="CQ234" s="137"/>
      <c r="CR234" s="137"/>
      <c r="CS234" s="137"/>
      <c r="CT234" s="135"/>
      <c r="CU234" s="135"/>
      <c r="CV234" s="135"/>
      <c r="CW234" s="135"/>
      <c r="CX234" s="135"/>
      <c r="CY234" s="141"/>
      <c r="CZ234" s="137"/>
      <c r="DA234" s="137"/>
      <c r="DB234" s="137"/>
      <c r="DC234" s="135"/>
      <c r="DD234" s="135"/>
      <c r="DE234" s="135"/>
      <c r="DF234" s="135"/>
      <c r="DG234" s="135"/>
      <c r="DH234" s="141"/>
      <c r="DI234" s="137"/>
      <c r="DJ234" s="137"/>
      <c r="DK234" s="137"/>
      <c r="DL234" s="135"/>
      <c r="DM234" s="135"/>
      <c r="DN234" s="135"/>
      <c r="DO234" s="135"/>
      <c r="DP234" s="135"/>
      <c r="DQ234" s="141"/>
      <c r="DR234" s="137"/>
      <c r="DS234" s="137"/>
      <c r="DT234" s="137"/>
      <c r="DU234" s="135"/>
      <c r="DV234" s="135"/>
      <c r="DW234" s="135"/>
      <c r="DX234" s="135"/>
      <c r="DY234" s="135"/>
      <c r="DZ234" s="141"/>
      <c r="EA234" s="137"/>
      <c r="EB234" s="137"/>
      <c r="EC234" s="137"/>
      <c r="ED234" s="135"/>
      <c r="EE234" s="135"/>
      <c r="EF234" s="135"/>
      <c r="EG234" s="135"/>
      <c r="EH234" s="135"/>
      <c r="EI234" s="141"/>
      <c r="EJ234" s="137"/>
      <c r="EK234" s="137"/>
      <c r="EL234" s="137"/>
      <c r="EM234" s="135"/>
      <c r="EN234" s="135"/>
      <c r="EO234" s="135"/>
      <c r="EP234" s="135"/>
      <c r="EQ234" s="135"/>
      <c r="ER234" s="141"/>
      <c r="ES234" s="137"/>
      <c r="ET234" s="137"/>
      <c r="EU234" s="137"/>
      <c r="EV234" s="135"/>
      <c r="EW234" s="135"/>
      <c r="EX234" s="135"/>
      <c r="EY234" s="135"/>
      <c r="EZ234" s="135"/>
      <c r="FA234" s="141"/>
      <c r="FB234" s="137"/>
      <c r="FC234" s="137"/>
      <c r="FD234" s="137"/>
      <c r="FE234" s="135"/>
      <c r="FF234" s="135"/>
      <c r="FG234" s="135"/>
      <c r="FH234" s="135"/>
      <c r="FI234" s="135"/>
      <c r="FJ234" s="141"/>
      <c r="FK234" s="137"/>
      <c r="FL234" s="137"/>
      <c r="FM234" s="137"/>
      <c r="FN234" s="135"/>
      <c r="FO234" s="135"/>
      <c r="FP234" s="135"/>
      <c r="FQ234" s="135"/>
      <c r="FR234" s="135"/>
      <c r="FS234" s="135"/>
      <c r="FT234" s="141"/>
      <c r="FU234" s="157"/>
      <c r="FV234" s="157"/>
      <c r="FW234" s="157"/>
      <c r="FX234" s="135"/>
      <c r="FY234" s="157"/>
      <c r="FZ234" s="135"/>
      <c r="GA234" s="135"/>
      <c r="GB234" s="157"/>
      <c r="GC234" s="157"/>
      <c r="GD234" s="157"/>
      <c r="GE234" s="157"/>
      <c r="GF234" s="157"/>
      <c r="GG234" s="141"/>
      <c r="GH234" s="157"/>
      <c r="GI234" s="157"/>
      <c r="GJ234" s="157"/>
      <c r="GK234" s="135"/>
      <c r="GL234" s="157"/>
      <c r="GM234" s="135"/>
      <c r="GN234" s="135"/>
      <c r="GO234" s="157"/>
      <c r="GP234" s="157"/>
      <c r="GQ234" s="157"/>
      <c r="GR234" s="157"/>
      <c r="GS234" s="157"/>
      <c r="GT234" s="141"/>
      <c r="GU234" s="157"/>
      <c r="GV234" s="157"/>
      <c r="GW234" s="157"/>
      <c r="GX234" s="135"/>
      <c r="GY234" s="157"/>
      <c r="GZ234" s="135"/>
      <c r="HA234" s="135"/>
      <c r="HB234" s="157"/>
      <c r="HC234" s="157"/>
      <c r="HD234" s="157"/>
      <c r="HE234" s="157"/>
    </row>
    <row r="235" spans="1:213" ht="57" x14ac:dyDescent="0.2">
      <c r="A235" s="274"/>
      <c r="B235" s="277"/>
      <c r="C235" s="280"/>
      <c r="D235" s="280"/>
      <c r="E235" s="277"/>
      <c r="F235" s="289"/>
      <c r="G235" s="289"/>
      <c r="H235" s="289"/>
      <c r="I235" s="277"/>
      <c r="J235" s="282"/>
      <c r="K235" s="259"/>
      <c r="L235" s="262"/>
      <c r="M235" s="265"/>
      <c r="N235" s="259"/>
      <c r="O235" s="268"/>
      <c r="P235" s="268"/>
      <c r="Q235" s="271"/>
      <c r="R235" s="173"/>
      <c r="S235" s="174"/>
      <c r="T235" s="203">
        <f>VLOOKUP(U235,FORMULAS!$A$15:$B$18,2,0)</f>
        <v>0</v>
      </c>
      <c r="U235" s="54" t="s">
        <v>157</v>
      </c>
      <c r="V235" s="55">
        <f>+IF(U235='Tabla Valoración controles'!$D$4,'Tabla Valoración controles'!$F$4,IF('208-PLA-Ft-78 Mapa Gestión'!U235='Tabla Valoración controles'!$D$5,'Tabla Valoración controles'!$F$5,IF(U235=FORMULAS!$A$10,0,'Tabla Valoración controles'!$F$6)))</f>
        <v>0</v>
      </c>
      <c r="W235" s="54"/>
      <c r="X235" s="56">
        <f>+IF(W235='Tabla Valoración controles'!$D$7,'Tabla Valoración controles'!$F$7,IF(U235=FORMULAS!$A$10,0,'Tabla Valoración controles'!$F$8))</f>
        <v>0</v>
      </c>
      <c r="Y235" s="54"/>
      <c r="Z235" s="55">
        <f>+IF(Y235='Tabla Valoración controles'!$D$9,'Tabla Valoración controles'!$F$9,IF(U235=FORMULAS!$A$10,0,'Tabla Valoración controles'!$F$10))</f>
        <v>0</v>
      </c>
      <c r="AA235" s="54"/>
      <c r="AB235" s="55">
        <f>+IF(AA235='Tabla Valoración controles'!$D$9,'Tabla Valoración controles'!$F$9,IF(W235=FORMULAS!$A$10,0,'Tabla Valoración controles'!$F$10))</f>
        <v>0</v>
      </c>
      <c r="AC235" s="54"/>
      <c r="AD235" s="55">
        <f>+IF(AC235='Tabla Valoración controles'!$D$13,'Tabla Valoración controles'!$F$13,'Tabla Valoración controles'!$F$14)</f>
        <v>0</v>
      </c>
      <c r="AE235" s="99">
        <f t="shared" si="192"/>
        <v>0</v>
      </c>
      <c r="AF235" s="99">
        <f t="shared" si="193"/>
        <v>0</v>
      </c>
      <c r="AG235" s="99">
        <f t="shared" si="194"/>
        <v>0.36</v>
      </c>
      <c r="AH235" s="54"/>
      <c r="AI235" s="50">
        <f>+IF(AH235=CONTROLES!$C$50,CONTROLES!$D$50,CONTROLES!$D$51)</f>
        <v>0</v>
      </c>
      <c r="AJ235" s="182"/>
      <c r="AK235" s="182">
        <f>+IF(AJ235=CONTROLES!$C$52,CONTROLES!$D$52,CONTROLES!$D$53)</f>
        <v>0</v>
      </c>
      <c r="AL235" s="182"/>
      <c r="AM235" s="182">
        <f>+IF(AL235=CONTROLES!$C$54,CONTROLES!$D$54,CONTROLES!$D$55)</f>
        <v>0</v>
      </c>
      <c r="AN235" s="183" t="str">
        <f t="shared" si="173"/>
        <v>Tipo Control</v>
      </c>
      <c r="AO235" s="183" t="str">
        <f>+IF(AN235=CONTROLES!$F$54,CONTROLES!$G$54,CONTROLES!$G$55)</f>
        <v>Detectar</v>
      </c>
      <c r="AP235" s="182">
        <f>+IF(AO235=CONTROLES!$C$56,CONTROLES!$D$56,IF(AO235=CONTROLES!$C$57,CONTROLES!$D$57,CONTROLES!$D$58))</f>
        <v>10</v>
      </c>
      <c r="AQ235" s="182"/>
      <c r="AR235" s="182">
        <f>+IF(AQ235=CONTROLES!$C$59,CONTROLES!$D$59,CONTROLES!$D$60)</f>
        <v>0</v>
      </c>
      <c r="AS235" s="182"/>
      <c r="AT235" s="182">
        <f>+IF(AS235=CONTROLES!$C$61,CONTROLES!$D$61,CONTROLES!$D$62)</f>
        <v>0</v>
      </c>
      <c r="AU235" s="182"/>
      <c r="AV235" s="50">
        <f>+IF(AU235=CONTROLES!$C$63,CONTROLES!$D$63,IF(AU235=CONTROLES!$C$64,CONTROLES!$D$64,CONTROLES!$D$65))</f>
        <v>0</v>
      </c>
      <c r="AW235" s="50">
        <f t="shared" si="169"/>
        <v>10</v>
      </c>
      <c r="AX235" s="50" t="str">
        <f t="shared" si="195"/>
        <v>Débil</v>
      </c>
      <c r="AY235" s="254"/>
      <c r="AZ235" s="254"/>
      <c r="BA235" s="254"/>
      <c r="BB235" s="254"/>
      <c r="BC235" s="255"/>
      <c r="BD235" s="257"/>
      <c r="BE235" s="246"/>
      <c r="BF235" s="134"/>
      <c r="BG235" s="134"/>
      <c r="BH235" s="189"/>
      <c r="BI235" s="134"/>
      <c r="BJ235" s="134"/>
      <c r="BK235" s="134"/>
      <c r="BL235" s="134"/>
      <c r="BM235" s="190" t="s">
        <v>234</v>
      </c>
      <c r="BN235" s="243"/>
      <c r="BO235" s="141"/>
      <c r="BP235" s="137"/>
      <c r="BQ235" s="137"/>
      <c r="BR235" s="137"/>
      <c r="BS235" s="135"/>
      <c r="BT235" s="135"/>
      <c r="BU235" s="135"/>
      <c r="BV235" s="135"/>
      <c r="BW235" s="135"/>
      <c r="BX235" s="141"/>
      <c r="BY235" s="137"/>
      <c r="BZ235" s="137"/>
      <c r="CA235" s="137"/>
      <c r="CB235" s="135"/>
      <c r="CC235" s="135"/>
      <c r="CD235" s="135"/>
      <c r="CE235" s="135"/>
      <c r="CF235" s="135"/>
      <c r="CG235" s="141"/>
      <c r="CH235" s="137"/>
      <c r="CI235" s="137"/>
      <c r="CJ235" s="137"/>
      <c r="CK235" s="135"/>
      <c r="CL235" s="135"/>
      <c r="CM235" s="135"/>
      <c r="CN235" s="135"/>
      <c r="CO235" s="135"/>
      <c r="CP235" s="141"/>
      <c r="CQ235" s="137"/>
      <c r="CR235" s="137"/>
      <c r="CS235" s="137"/>
      <c r="CT235" s="135"/>
      <c r="CU235" s="135"/>
      <c r="CV235" s="135"/>
      <c r="CW235" s="135"/>
      <c r="CX235" s="135"/>
      <c r="CY235" s="141"/>
      <c r="CZ235" s="137"/>
      <c r="DA235" s="137"/>
      <c r="DB235" s="137"/>
      <c r="DC235" s="135"/>
      <c r="DD235" s="135"/>
      <c r="DE235" s="135"/>
      <c r="DF235" s="135"/>
      <c r="DG235" s="135"/>
      <c r="DH235" s="141"/>
      <c r="DI235" s="137"/>
      <c r="DJ235" s="137"/>
      <c r="DK235" s="137"/>
      <c r="DL235" s="135"/>
      <c r="DM235" s="135"/>
      <c r="DN235" s="135"/>
      <c r="DO235" s="135"/>
      <c r="DP235" s="135"/>
      <c r="DQ235" s="141"/>
      <c r="DR235" s="137"/>
      <c r="DS235" s="137"/>
      <c r="DT235" s="137"/>
      <c r="DU235" s="135"/>
      <c r="DV235" s="135"/>
      <c r="DW235" s="135"/>
      <c r="DX235" s="135"/>
      <c r="DY235" s="135"/>
      <c r="DZ235" s="141"/>
      <c r="EA235" s="137"/>
      <c r="EB235" s="137"/>
      <c r="EC235" s="137"/>
      <c r="ED235" s="135"/>
      <c r="EE235" s="135"/>
      <c r="EF235" s="135"/>
      <c r="EG235" s="135"/>
      <c r="EH235" s="135"/>
      <c r="EI235" s="141"/>
      <c r="EJ235" s="137"/>
      <c r="EK235" s="137"/>
      <c r="EL235" s="137"/>
      <c r="EM235" s="135"/>
      <c r="EN235" s="135"/>
      <c r="EO235" s="135"/>
      <c r="EP235" s="135"/>
      <c r="EQ235" s="135"/>
      <c r="ER235" s="141"/>
      <c r="ES235" s="137"/>
      <c r="ET235" s="137"/>
      <c r="EU235" s="137"/>
      <c r="EV235" s="135"/>
      <c r="EW235" s="135"/>
      <c r="EX235" s="135"/>
      <c r="EY235" s="135"/>
      <c r="EZ235" s="135"/>
      <c r="FA235" s="141"/>
      <c r="FB235" s="137"/>
      <c r="FC235" s="137"/>
      <c r="FD235" s="137"/>
      <c r="FE235" s="135"/>
      <c r="FF235" s="135"/>
      <c r="FG235" s="135"/>
      <c r="FH235" s="135"/>
      <c r="FI235" s="135"/>
      <c r="FJ235" s="141"/>
      <c r="FK235" s="137"/>
      <c r="FL235" s="137"/>
      <c r="FM235" s="137"/>
      <c r="FN235" s="135"/>
      <c r="FO235" s="135"/>
      <c r="FP235" s="135"/>
      <c r="FQ235" s="135"/>
      <c r="FR235" s="135"/>
      <c r="FS235" s="135"/>
      <c r="FT235" s="141"/>
      <c r="FU235" s="157"/>
      <c r="FV235" s="157"/>
      <c r="FW235" s="157"/>
      <c r="FX235" s="135"/>
      <c r="FY235" s="157"/>
      <c r="FZ235" s="135"/>
      <c r="GA235" s="135"/>
      <c r="GB235" s="157"/>
      <c r="GC235" s="157"/>
      <c r="GD235" s="157"/>
      <c r="GE235" s="157"/>
      <c r="GF235" s="157"/>
      <c r="GG235" s="141"/>
      <c r="GH235" s="157"/>
      <c r="GI235" s="157"/>
      <c r="GJ235" s="157"/>
      <c r="GK235" s="135"/>
      <c r="GL235" s="157"/>
      <c r="GM235" s="135"/>
      <c r="GN235" s="135"/>
      <c r="GO235" s="157"/>
      <c r="GP235" s="157"/>
      <c r="GQ235" s="157"/>
      <c r="GR235" s="157"/>
      <c r="GS235" s="157"/>
      <c r="GT235" s="141"/>
      <c r="GU235" s="157"/>
      <c r="GV235" s="157"/>
      <c r="GW235" s="157"/>
      <c r="GX235" s="135"/>
      <c r="GY235" s="157"/>
      <c r="GZ235" s="135"/>
      <c r="HA235" s="135"/>
      <c r="HB235" s="157"/>
      <c r="HC235" s="157"/>
      <c r="HD235" s="157"/>
      <c r="HE235" s="157"/>
    </row>
    <row r="236" spans="1:213" ht="57" x14ac:dyDescent="0.2">
      <c r="A236" s="274"/>
      <c r="B236" s="277"/>
      <c r="C236" s="280"/>
      <c r="D236" s="280"/>
      <c r="E236" s="277"/>
      <c r="F236" s="289"/>
      <c r="G236" s="289"/>
      <c r="H236" s="289"/>
      <c r="I236" s="277"/>
      <c r="J236" s="282"/>
      <c r="K236" s="259"/>
      <c r="L236" s="262"/>
      <c r="M236" s="265"/>
      <c r="N236" s="259"/>
      <c r="O236" s="268"/>
      <c r="P236" s="268"/>
      <c r="Q236" s="271"/>
      <c r="R236" s="173"/>
      <c r="S236" s="174"/>
      <c r="T236" s="203">
        <f>VLOOKUP(U236,FORMULAS!$A$15:$B$18,2,0)</f>
        <v>0</v>
      </c>
      <c r="U236" s="54" t="s">
        <v>157</v>
      </c>
      <c r="V236" s="55">
        <f>+IF(U236='Tabla Valoración controles'!$D$4,'Tabla Valoración controles'!$F$4,IF('208-PLA-Ft-78 Mapa Gestión'!U236='Tabla Valoración controles'!$D$5,'Tabla Valoración controles'!$F$5,IF(U236=FORMULAS!$A$10,0,'Tabla Valoración controles'!$F$6)))</f>
        <v>0</v>
      </c>
      <c r="W236" s="54"/>
      <c r="X236" s="56">
        <f>+IF(W236='Tabla Valoración controles'!$D$7,'Tabla Valoración controles'!$F$7,IF(U236=FORMULAS!$A$10,0,'Tabla Valoración controles'!$F$8))</f>
        <v>0</v>
      </c>
      <c r="Y236" s="54"/>
      <c r="Z236" s="55">
        <f>+IF(Y236='Tabla Valoración controles'!$D$9,'Tabla Valoración controles'!$F$9,IF(U236=FORMULAS!$A$10,0,'Tabla Valoración controles'!$F$10))</f>
        <v>0</v>
      </c>
      <c r="AA236" s="54"/>
      <c r="AB236" s="55">
        <f>+IF(AA236='Tabla Valoración controles'!$D$9,'Tabla Valoración controles'!$F$9,IF(W236=FORMULAS!$A$10,0,'Tabla Valoración controles'!$F$10))</f>
        <v>0</v>
      </c>
      <c r="AC236" s="54"/>
      <c r="AD236" s="55">
        <f>+IF(AC236='Tabla Valoración controles'!$D$13,'Tabla Valoración controles'!$F$13,'Tabla Valoración controles'!$F$14)</f>
        <v>0</v>
      </c>
      <c r="AE236" s="99">
        <f t="shared" si="192"/>
        <v>0</v>
      </c>
      <c r="AF236" s="99">
        <f t="shared" si="193"/>
        <v>0</v>
      </c>
      <c r="AG236" s="99">
        <f t="shared" si="194"/>
        <v>0.36</v>
      </c>
      <c r="AH236" s="54"/>
      <c r="AI236" s="50">
        <f>+IF(AH236=CONTROLES!$C$50,CONTROLES!$D$50,CONTROLES!$D$51)</f>
        <v>0</v>
      </c>
      <c r="AJ236" s="182"/>
      <c r="AK236" s="182">
        <f>+IF(AJ236=CONTROLES!$C$52,CONTROLES!$D$52,CONTROLES!$D$53)</f>
        <v>0</v>
      </c>
      <c r="AL236" s="182"/>
      <c r="AM236" s="182">
        <f>+IF(AL236=CONTROLES!$C$54,CONTROLES!$D$54,CONTROLES!$D$55)</f>
        <v>0</v>
      </c>
      <c r="AN236" s="183" t="str">
        <f t="shared" si="173"/>
        <v>Tipo Control</v>
      </c>
      <c r="AO236" s="183" t="str">
        <f>+IF(AN236=CONTROLES!$F$54,CONTROLES!$G$54,CONTROLES!$G$55)</f>
        <v>Detectar</v>
      </c>
      <c r="AP236" s="182">
        <f>+IF(AO236=CONTROLES!$C$56,CONTROLES!$D$56,IF(AO236=CONTROLES!$C$57,CONTROLES!$D$57,CONTROLES!$D$58))</f>
        <v>10</v>
      </c>
      <c r="AQ236" s="182"/>
      <c r="AR236" s="182">
        <f>+IF(AQ236=CONTROLES!$C$59,CONTROLES!$D$59,CONTROLES!$D$60)</f>
        <v>0</v>
      </c>
      <c r="AS236" s="182"/>
      <c r="AT236" s="182">
        <f>+IF(AS236=CONTROLES!$C$61,CONTROLES!$D$61,CONTROLES!$D$62)</f>
        <v>0</v>
      </c>
      <c r="AU236" s="182"/>
      <c r="AV236" s="50">
        <f>+IF(AU236=CONTROLES!$C$63,CONTROLES!$D$63,IF(AU236=CONTROLES!$C$64,CONTROLES!$D$64,CONTROLES!$D$65))</f>
        <v>0</v>
      </c>
      <c r="AW236" s="50">
        <f t="shared" si="169"/>
        <v>10</v>
      </c>
      <c r="AX236" s="50" t="str">
        <f t="shared" si="195"/>
        <v>Débil</v>
      </c>
      <c r="AY236" s="254"/>
      <c r="AZ236" s="254"/>
      <c r="BA236" s="254"/>
      <c r="BB236" s="254"/>
      <c r="BC236" s="255"/>
      <c r="BD236" s="257"/>
      <c r="BE236" s="246"/>
      <c r="BF236" s="134"/>
      <c r="BG236" s="134"/>
      <c r="BH236" s="189"/>
      <c r="BI236" s="134"/>
      <c r="BJ236" s="134"/>
      <c r="BK236" s="134"/>
      <c r="BL236" s="134"/>
      <c r="BM236" s="190" t="s">
        <v>234</v>
      </c>
      <c r="BN236" s="243"/>
      <c r="BO236" s="141"/>
      <c r="BP236" s="137"/>
      <c r="BQ236" s="137"/>
      <c r="BR236" s="137"/>
      <c r="BS236" s="135"/>
      <c r="BT236" s="135"/>
      <c r="BU236" s="135"/>
      <c r="BV236" s="135"/>
      <c r="BW236" s="135"/>
      <c r="BX236" s="141"/>
      <c r="BY236" s="137"/>
      <c r="BZ236" s="137"/>
      <c r="CA236" s="137"/>
      <c r="CB236" s="135"/>
      <c r="CC236" s="135"/>
      <c r="CD236" s="135"/>
      <c r="CE236" s="135"/>
      <c r="CF236" s="135"/>
      <c r="CG236" s="141"/>
      <c r="CH236" s="137"/>
      <c r="CI236" s="137"/>
      <c r="CJ236" s="137"/>
      <c r="CK236" s="135"/>
      <c r="CL236" s="135"/>
      <c r="CM236" s="135"/>
      <c r="CN236" s="135"/>
      <c r="CO236" s="135"/>
      <c r="CP236" s="141"/>
      <c r="CQ236" s="137"/>
      <c r="CR236" s="137"/>
      <c r="CS236" s="137"/>
      <c r="CT236" s="135"/>
      <c r="CU236" s="135"/>
      <c r="CV236" s="135"/>
      <c r="CW236" s="135"/>
      <c r="CX236" s="135"/>
      <c r="CY236" s="141"/>
      <c r="CZ236" s="137"/>
      <c r="DA236" s="137"/>
      <c r="DB236" s="137"/>
      <c r="DC236" s="135"/>
      <c r="DD236" s="135"/>
      <c r="DE236" s="135"/>
      <c r="DF236" s="135"/>
      <c r="DG236" s="135"/>
      <c r="DH236" s="141"/>
      <c r="DI236" s="137"/>
      <c r="DJ236" s="137"/>
      <c r="DK236" s="137"/>
      <c r="DL236" s="135"/>
      <c r="DM236" s="135"/>
      <c r="DN236" s="135"/>
      <c r="DO236" s="135"/>
      <c r="DP236" s="135"/>
      <c r="DQ236" s="141"/>
      <c r="DR236" s="137"/>
      <c r="DS236" s="137"/>
      <c r="DT236" s="137"/>
      <c r="DU236" s="135"/>
      <c r="DV236" s="135"/>
      <c r="DW236" s="135"/>
      <c r="DX236" s="135"/>
      <c r="DY236" s="135"/>
      <c r="DZ236" s="141"/>
      <c r="EA236" s="137"/>
      <c r="EB236" s="137"/>
      <c r="EC236" s="137"/>
      <c r="ED236" s="135"/>
      <c r="EE236" s="135"/>
      <c r="EF236" s="135"/>
      <c r="EG236" s="135"/>
      <c r="EH236" s="135"/>
      <c r="EI236" s="141"/>
      <c r="EJ236" s="137"/>
      <c r="EK236" s="137"/>
      <c r="EL236" s="137"/>
      <c r="EM236" s="135"/>
      <c r="EN236" s="135"/>
      <c r="EO236" s="135"/>
      <c r="EP236" s="135"/>
      <c r="EQ236" s="135"/>
      <c r="ER236" s="141"/>
      <c r="ES236" s="137"/>
      <c r="ET236" s="137"/>
      <c r="EU236" s="137"/>
      <c r="EV236" s="135"/>
      <c r="EW236" s="135"/>
      <c r="EX236" s="135"/>
      <c r="EY236" s="135"/>
      <c r="EZ236" s="135"/>
      <c r="FA236" s="141"/>
      <c r="FB236" s="137"/>
      <c r="FC236" s="137"/>
      <c r="FD236" s="137"/>
      <c r="FE236" s="135"/>
      <c r="FF236" s="135"/>
      <c r="FG236" s="135"/>
      <c r="FH236" s="135"/>
      <c r="FI236" s="135"/>
      <c r="FJ236" s="141"/>
      <c r="FK236" s="137"/>
      <c r="FL236" s="137"/>
      <c r="FM236" s="137"/>
      <c r="FN236" s="135"/>
      <c r="FO236" s="135"/>
      <c r="FP236" s="135"/>
      <c r="FQ236" s="135"/>
      <c r="FR236" s="135"/>
      <c r="FS236" s="135"/>
      <c r="FT236" s="141"/>
      <c r="FU236" s="157"/>
      <c r="FV236" s="157"/>
      <c r="FW236" s="157"/>
      <c r="FX236" s="135"/>
      <c r="FY236" s="157"/>
      <c r="FZ236" s="135"/>
      <c r="GA236" s="135"/>
      <c r="GB236" s="157"/>
      <c r="GC236" s="157"/>
      <c r="GD236" s="157"/>
      <c r="GE236" s="157"/>
      <c r="GF236" s="157"/>
      <c r="GG236" s="141"/>
      <c r="GH236" s="157"/>
      <c r="GI236" s="157"/>
      <c r="GJ236" s="157"/>
      <c r="GK236" s="135"/>
      <c r="GL236" s="157"/>
      <c r="GM236" s="135"/>
      <c r="GN236" s="135"/>
      <c r="GO236" s="157"/>
      <c r="GP236" s="157"/>
      <c r="GQ236" s="157"/>
      <c r="GR236" s="157"/>
      <c r="GS236" s="157"/>
      <c r="GT236" s="141"/>
      <c r="GU236" s="157"/>
      <c r="GV236" s="157"/>
      <c r="GW236" s="157"/>
      <c r="GX236" s="135"/>
      <c r="GY236" s="157"/>
      <c r="GZ236" s="135"/>
      <c r="HA236" s="135"/>
      <c r="HB236" s="157"/>
      <c r="HC236" s="157"/>
      <c r="HD236" s="157"/>
      <c r="HE236" s="157"/>
    </row>
    <row r="237" spans="1:213" ht="57" x14ac:dyDescent="0.2">
      <c r="A237" s="275"/>
      <c r="B237" s="278"/>
      <c r="C237" s="281"/>
      <c r="D237" s="281"/>
      <c r="E237" s="278"/>
      <c r="F237" s="289"/>
      <c r="G237" s="289"/>
      <c r="H237" s="289"/>
      <c r="I237" s="278"/>
      <c r="J237" s="282"/>
      <c r="K237" s="260"/>
      <c r="L237" s="263"/>
      <c r="M237" s="266"/>
      <c r="N237" s="260"/>
      <c r="O237" s="269"/>
      <c r="P237" s="269"/>
      <c r="Q237" s="272"/>
      <c r="R237" s="173"/>
      <c r="S237" s="174"/>
      <c r="T237" s="203">
        <f>VLOOKUP(U237,FORMULAS!$A$15:$B$18,2,0)</f>
        <v>0</v>
      </c>
      <c r="U237" s="54" t="s">
        <v>157</v>
      </c>
      <c r="V237" s="55">
        <f>+IF(U237='Tabla Valoración controles'!$D$4,'Tabla Valoración controles'!$F$4,IF('208-PLA-Ft-78 Mapa Gestión'!U237='Tabla Valoración controles'!$D$5,'Tabla Valoración controles'!$F$5,IF(U237=FORMULAS!$A$10,0,'Tabla Valoración controles'!$F$6)))</f>
        <v>0</v>
      </c>
      <c r="W237" s="54"/>
      <c r="X237" s="56">
        <f>+IF(W237='Tabla Valoración controles'!$D$7,'Tabla Valoración controles'!$F$7,IF(U237=FORMULAS!$A$10,0,'Tabla Valoración controles'!$F$8))</f>
        <v>0</v>
      </c>
      <c r="Y237" s="54"/>
      <c r="Z237" s="55">
        <f>+IF(Y237='Tabla Valoración controles'!$D$9,'Tabla Valoración controles'!$F$9,IF(U237=FORMULAS!$A$10,0,'Tabla Valoración controles'!$F$10))</f>
        <v>0</v>
      </c>
      <c r="AA237" s="54"/>
      <c r="AB237" s="55">
        <f>+IF(AA237='Tabla Valoración controles'!$D$9,'Tabla Valoración controles'!$F$9,IF(W237=FORMULAS!$A$10,0,'Tabla Valoración controles'!$F$10))</f>
        <v>0</v>
      </c>
      <c r="AC237" s="54"/>
      <c r="AD237" s="55">
        <f>+IF(AC237='Tabla Valoración controles'!$D$13,'Tabla Valoración controles'!$F$13,'Tabla Valoración controles'!$F$14)</f>
        <v>0</v>
      </c>
      <c r="AE237" s="99">
        <f t="shared" si="192"/>
        <v>0</v>
      </c>
      <c r="AF237" s="99">
        <f t="shared" si="193"/>
        <v>0</v>
      </c>
      <c r="AG237" s="99">
        <f t="shared" si="194"/>
        <v>0.36</v>
      </c>
      <c r="AH237" s="54"/>
      <c r="AI237" s="50">
        <f>+IF(AH237=CONTROLES!$C$50,CONTROLES!$D$50,CONTROLES!$D$51)</f>
        <v>0</v>
      </c>
      <c r="AJ237" s="182"/>
      <c r="AK237" s="182">
        <f>+IF(AJ237=CONTROLES!$C$52,CONTROLES!$D$52,CONTROLES!$D$53)</f>
        <v>0</v>
      </c>
      <c r="AL237" s="182"/>
      <c r="AM237" s="182">
        <f>+IF(AL237=CONTROLES!$C$54,CONTROLES!$D$54,CONTROLES!$D$55)</f>
        <v>0</v>
      </c>
      <c r="AN237" s="183" t="str">
        <f t="shared" si="173"/>
        <v>Tipo Control</v>
      </c>
      <c r="AO237" s="183" t="str">
        <f>+IF(AN237=CONTROLES!$F$54,CONTROLES!$G$54,CONTROLES!$G$55)</f>
        <v>Detectar</v>
      </c>
      <c r="AP237" s="182">
        <f>+IF(AO237=CONTROLES!$C$56,CONTROLES!$D$56,IF(AO237=CONTROLES!$C$57,CONTROLES!$D$57,CONTROLES!$D$58))</f>
        <v>10</v>
      </c>
      <c r="AQ237" s="182"/>
      <c r="AR237" s="182">
        <f>+IF(AQ237=CONTROLES!$C$59,CONTROLES!$D$59,CONTROLES!$D$60)</f>
        <v>0</v>
      </c>
      <c r="AS237" s="182"/>
      <c r="AT237" s="182">
        <f>+IF(AS237=CONTROLES!$C$61,CONTROLES!$D$61,CONTROLES!$D$62)</f>
        <v>0</v>
      </c>
      <c r="AU237" s="182"/>
      <c r="AV237" s="50">
        <f>+IF(AU237=CONTROLES!$C$63,CONTROLES!$D$63,IF(AU237=CONTROLES!$C$64,CONTROLES!$D$64,CONTROLES!$D$65))</f>
        <v>0</v>
      </c>
      <c r="AW237" s="50">
        <f t="shared" si="169"/>
        <v>10</v>
      </c>
      <c r="AX237" s="50" t="str">
        <f t="shared" si="195"/>
        <v>Débil</v>
      </c>
      <c r="AY237" s="254"/>
      <c r="AZ237" s="254"/>
      <c r="BA237" s="254"/>
      <c r="BB237" s="254"/>
      <c r="BC237" s="255"/>
      <c r="BD237" s="257"/>
      <c r="BE237" s="247"/>
      <c r="BF237" s="134"/>
      <c r="BG237" s="134"/>
      <c r="BH237" s="189"/>
      <c r="BI237" s="134"/>
      <c r="BJ237" s="134"/>
      <c r="BK237" s="134"/>
      <c r="BL237" s="134"/>
      <c r="BM237" s="190" t="s">
        <v>234</v>
      </c>
      <c r="BN237" s="243"/>
      <c r="BO237" s="141"/>
      <c r="BP237" s="137"/>
      <c r="BQ237" s="137"/>
      <c r="BR237" s="137"/>
      <c r="BS237" s="135"/>
      <c r="BT237" s="135"/>
      <c r="BU237" s="135"/>
      <c r="BV237" s="135"/>
      <c r="BW237" s="135"/>
      <c r="BX237" s="141"/>
      <c r="BY237" s="137"/>
      <c r="BZ237" s="137"/>
      <c r="CA237" s="137"/>
      <c r="CB237" s="135"/>
      <c r="CC237" s="135"/>
      <c r="CD237" s="135"/>
      <c r="CE237" s="135"/>
      <c r="CF237" s="135"/>
      <c r="CG237" s="141"/>
      <c r="CH237" s="137"/>
      <c r="CI237" s="137"/>
      <c r="CJ237" s="137"/>
      <c r="CK237" s="135"/>
      <c r="CL237" s="135"/>
      <c r="CM237" s="135"/>
      <c r="CN237" s="135"/>
      <c r="CO237" s="135"/>
      <c r="CP237" s="141"/>
      <c r="CQ237" s="137"/>
      <c r="CR237" s="137"/>
      <c r="CS237" s="137"/>
      <c r="CT237" s="135"/>
      <c r="CU237" s="135"/>
      <c r="CV237" s="135"/>
      <c r="CW237" s="135"/>
      <c r="CX237" s="135"/>
      <c r="CY237" s="141"/>
      <c r="CZ237" s="137"/>
      <c r="DA237" s="137"/>
      <c r="DB237" s="137"/>
      <c r="DC237" s="135"/>
      <c r="DD237" s="135"/>
      <c r="DE237" s="135"/>
      <c r="DF237" s="135"/>
      <c r="DG237" s="135"/>
      <c r="DH237" s="141"/>
      <c r="DI237" s="137"/>
      <c r="DJ237" s="137"/>
      <c r="DK237" s="137"/>
      <c r="DL237" s="135"/>
      <c r="DM237" s="135"/>
      <c r="DN237" s="135"/>
      <c r="DO237" s="135"/>
      <c r="DP237" s="135"/>
      <c r="DQ237" s="141"/>
      <c r="DR237" s="137"/>
      <c r="DS237" s="137"/>
      <c r="DT237" s="137"/>
      <c r="DU237" s="135"/>
      <c r="DV237" s="135"/>
      <c r="DW237" s="135"/>
      <c r="DX237" s="135"/>
      <c r="DY237" s="135"/>
      <c r="DZ237" s="141"/>
      <c r="EA237" s="137"/>
      <c r="EB237" s="137"/>
      <c r="EC237" s="137"/>
      <c r="ED237" s="135"/>
      <c r="EE237" s="135"/>
      <c r="EF237" s="135"/>
      <c r="EG237" s="135"/>
      <c r="EH237" s="135"/>
      <c r="EI237" s="141"/>
      <c r="EJ237" s="137"/>
      <c r="EK237" s="137"/>
      <c r="EL237" s="137"/>
      <c r="EM237" s="135"/>
      <c r="EN237" s="135"/>
      <c r="EO237" s="135"/>
      <c r="EP237" s="135"/>
      <c r="EQ237" s="135"/>
      <c r="ER237" s="141"/>
      <c r="ES237" s="137"/>
      <c r="ET237" s="137"/>
      <c r="EU237" s="137"/>
      <c r="EV237" s="135"/>
      <c r="EW237" s="135"/>
      <c r="EX237" s="135"/>
      <c r="EY237" s="135"/>
      <c r="EZ237" s="135"/>
      <c r="FA237" s="141"/>
      <c r="FB237" s="137"/>
      <c r="FC237" s="137"/>
      <c r="FD237" s="137"/>
      <c r="FE237" s="135"/>
      <c r="FF237" s="135"/>
      <c r="FG237" s="135"/>
      <c r="FH237" s="135"/>
      <c r="FI237" s="135"/>
      <c r="FJ237" s="141"/>
      <c r="FK237" s="137"/>
      <c r="FL237" s="137"/>
      <c r="FM237" s="137"/>
      <c r="FN237" s="135"/>
      <c r="FO237" s="135"/>
      <c r="FP237" s="135"/>
      <c r="FQ237" s="135"/>
      <c r="FR237" s="135"/>
      <c r="FS237" s="135"/>
      <c r="FT237" s="141"/>
      <c r="FU237" s="157"/>
      <c r="FV237" s="157"/>
      <c r="FW237" s="157"/>
      <c r="FX237" s="135"/>
      <c r="FY237" s="157"/>
      <c r="FZ237" s="135"/>
      <c r="GA237" s="135"/>
      <c r="GB237" s="157"/>
      <c r="GC237" s="157"/>
      <c r="GD237" s="157"/>
      <c r="GE237" s="157"/>
      <c r="GF237" s="157"/>
      <c r="GG237" s="141"/>
      <c r="GH237" s="157"/>
      <c r="GI237" s="157"/>
      <c r="GJ237" s="157"/>
      <c r="GK237" s="135"/>
      <c r="GL237" s="157"/>
      <c r="GM237" s="135"/>
      <c r="GN237" s="135"/>
      <c r="GO237" s="157"/>
      <c r="GP237" s="157"/>
      <c r="GQ237" s="157"/>
      <c r="GR237" s="157"/>
      <c r="GS237" s="157"/>
      <c r="GT237" s="141"/>
      <c r="GU237" s="157"/>
      <c r="GV237" s="157"/>
      <c r="GW237" s="157"/>
      <c r="GX237" s="135"/>
      <c r="GY237" s="157"/>
      <c r="GZ237" s="135"/>
      <c r="HA237" s="135"/>
      <c r="HB237" s="157"/>
      <c r="HC237" s="157"/>
      <c r="HD237" s="157"/>
      <c r="HE237" s="157"/>
    </row>
    <row r="238" spans="1:213" ht="118.5" customHeight="1" x14ac:dyDescent="0.2">
      <c r="A238" s="273">
        <v>39</v>
      </c>
      <c r="B238" s="276" t="s">
        <v>175</v>
      </c>
      <c r="C238" s="279" t="str">
        <f>VLOOKUP(B238,FORMULAS!$A$30:$B$52,2,0)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38" s="279" t="str">
        <f>VLOOKUP(B238,FORMULAS!$A$30:$C$46,3,0)</f>
        <v xml:space="preserve">Subdirector Administrativo </v>
      </c>
      <c r="E238" s="276" t="s">
        <v>113</v>
      </c>
      <c r="F238" s="289" t="s">
        <v>466</v>
      </c>
      <c r="G238" s="289" t="s">
        <v>467</v>
      </c>
      <c r="H238" s="289" t="s">
        <v>468</v>
      </c>
      <c r="I238" s="276" t="s">
        <v>259</v>
      </c>
      <c r="J238" s="282">
        <v>1600</v>
      </c>
      <c r="K238" s="258" t="str">
        <f>+IF(L238=FORMULAS!$N$2,FORMULAS!$O$2,IF('208-PLA-Ft-78 Mapa Gestión'!L238:L243=FORMULAS!$N$3,FORMULAS!$O$3,IF('208-PLA-Ft-78 Mapa Gestión'!L238:L243=FORMULAS!$N$4,FORMULAS!$O$4,IF('208-PLA-Ft-78 Mapa Gestión'!L238:L243=FORMULAS!$N$5,FORMULAS!$O$5,IF('208-PLA-Ft-78 Mapa Gestión'!L238:L243=FORMULAS!$N$6,FORMULAS!$O$6)))))</f>
        <v>Alta</v>
      </c>
      <c r="L238" s="261">
        <f>+IF(J238&lt;=FORMULAS!$M$2,FORMULAS!$N$2,IF('208-PLA-Ft-78 Mapa Gestión'!J238&lt;=FORMULAS!$M$3,FORMULAS!$N$3,IF('208-PLA-Ft-78 Mapa Gestión'!J238&lt;=FORMULAS!$M$4,FORMULAS!$N$4,IF('208-PLA-Ft-78 Mapa Gestión'!J238&lt;=FORMULAS!$M$5,FORMULAS!$N$5,FORMULAS!$N$6))))</f>
        <v>0.8</v>
      </c>
      <c r="M238" s="264" t="s">
        <v>260</v>
      </c>
      <c r="N238" s="258" t="str">
        <f>+IF(M238=FORMULAS!$H$2,FORMULAS!$I$2,IF('208-PLA-Ft-78 Mapa Gestión'!M238:M243=FORMULAS!$H$3,FORMULAS!$I$3,IF('208-PLA-Ft-78 Mapa Gestión'!M238:M243=FORMULAS!$H$4,FORMULAS!$I$4,IF('208-PLA-Ft-78 Mapa Gestión'!M238:M243=FORMULAS!$H$5,FORMULAS!$I$5,IF('208-PLA-Ft-78 Mapa Gestión'!M238:M243=FORMULAS!$H$6,FORMULAS!$I$6,IF('208-PLA-Ft-78 Mapa Gestión'!M238:M243=FORMULAS!$H$7,FORMULAS!$I$7,IF('208-PLA-Ft-78 Mapa Gestión'!M238:M243=FORMULAS!$H$8,FORMULAS!$I$8,IF('208-PLA-Ft-78 Mapa Gestión'!M238:M243=FORMULAS!$H$9,FORMULAS!$I$9,IF('208-PLA-Ft-78 Mapa Gestión'!M238:M243=FORMULAS!$H$10,FORMULAS!$I$10,IF('208-PLA-Ft-78 Mapa Gestión'!M238:M243=FORMULAS!$H$11,FORMULAS!$I$11))))))))))</f>
        <v>Menor</v>
      </c>
      <c r="O238" s="267">
        <f>VLOOKUP(N238,FORMULAS!$I$1:$J$6,2,0)</f>
        <v>0.4</v>
      </c>
      <c r="P238" s="267" t="str">
        <f t="shared" ref="P238" si="199">CONCATENATE(N238,K238)</f>
        <v>MenorAlta</v>
      </c>
      <c r="Q238" s="270" t="str">
        <f>VLOOKUP(P238,FORMULAS!$K$17:$L$42,2,0)</f>
        <v>Moderado</v>
      </c>
      <c r="R238" s="173">
        <v>1</v>
      </c>
      <c r="S238" s="174" t="s">
        <v>529</v>
      </c>
      <c r="T238" s="203" t="str">
        <f>VLOOKUP(U238,FORMULAS!$A$15:$B$18,2,0)</f>
        <v>Probabilidad</v>
      </c>
      <c r="U238" s="54" t="s">
        <v>14</v>
      </c>
      <c r="V238" s="55">
        <f>+IF(U238='Tabla Valoración controles'!$D$4,'Tabla Valoración controles'!$F$4,IF('208-PLA-Ft-78 Mapa Gestión'!U238='Tabla Valoración controles'!$D$5,'Tabla Valoración controles'!$F$5,IF(U238=FORMULAS!$A$10,0,'Tabla Valoración controles'!$F$6)))</f>
        <v>0.15</v>
      </c>
      <c r="W238" s="54" t="s">
        <v>8</v>
      </c>
      <c r="X238" s="56">
        <f>+IF(W238='Tabla Valoración controles'!$D$7,'Tabla Valoración controles'!$F$7,IF(U238=FORMULAS!$A$10,0,'Tabla Valoración controles'!$F$8))</f>
        <v>0.15</v>
      </c>
      <c r="Y238" s="54" t="s">
        <v>18</v>
      </c>
      <c r="Z238" s="55">
        <f>+IF(Y238='Tabla Valoración controles'!$D$9,'Tabla Valoración controles'!$F$9,IF(U238=FORMULAS!$A$10,0,'Tabla Valoración controles'!$F$10))</f>
        <v>0</v>
      </c>
      <c r="AA238" s="54" t="s">
        <v>21</v>
      </c>
      <c r="AB238" s="55">
        <f>+IF(AA238='Tabla Valoración controles'!$D$9,'Tabla Valoración controles'!$F$9,IF(W238=FORMULAS!$A$10,0,'Tabla Valoración controles'!$F$10))</f>
        <v>0</v>
      </c>
      <c r="AC238" s="54" t="s">
        <v>100</v>
      </c>
      <c r="AD238" s="55">
        <f>+IF(AC238='Tabla Valoración controles'!$D$13,'Tabla Valoración controles'!$F$13,'Tabla Valoración controles'!$F$14)</f>
        <v>0</v>
      </c>
      <c r="AE238" s="99">
        <f t="shared" si="192"/>
        <v>0.3</v>
      </c>
      <c r="AF238" s="99">
        <f t="shared" si="193"/>
        <v>0</v>
      </c>
      <c r="AG238" s="99">
        <f t="shared" si="194"/>
        <v>0.36</v>
      </c>
      <c r="AH238" s="54" t="s">
        <v>349</v>
      </c>
      <c r="AI238" s="50">
        <f>+IF(AH238=CONTROLES!$C$50,CONTROLES!$D$50,CONTROLES!$D$51)</f>
        <v>15</v>
      </c>
      <c r="AJ238" s="182" t="s">
        <v>355</v>
      </c>
      <c r="AK238" s="182">
        <f>+IF(AJ238=CONTROLES!$C$52,CONTROLES!$D$52,CONTROLES!$D$53)</f>
        <v>15</v>
      </c>
      <c r="AL238" s="182" t="s">
        <v>358</v>
      </c>
      <c r="AM238" s="182">
        <f>+IF(AL238=CONTROLES!$C$54,CONTROLES!$D$54,CONTROLES!$D$55)</f>
        <v>15</v>
      </c>
      <c r="AN238" s="183" t="str">
        <f t="shared" si="173"/>
        <v>Detectivo</v>
      </c>
      <c r="AO238" s="183" t="str">
        <f>+IF(AN238=CONTROLES!$F$54,CONTROLES!$G$54,CONTROLES!$G$55)</f>
        <v>Detectar</v>
      </c>
      <c r="AP238" s="182">
        <f>+IF(AO238=CONTROLES!$C$56,CONTROLES!$D$56,IF(AO238=CONTROLES!$C$57,CONTROLES!$D$57,CONTROLES!$D$58))</f>
        <v>10</v>
      </c>
      <c r="AQ238" s="182" t="s">
        <v>365</v>
      </c>
      <c r="AR238" s="182">
        <f>+IF(AQ238=CONTROLES!$C$59,CONTROLES!$D$59,CONTROLES!$D$60)</f>
        <v>15</v>
      </c>
      <c r="AS238" s="182" t="s">
        <v>368</v>
      </c>
      <c r="AT238" s="182">
        <f>+IF(AS238=CONTROLES!$C$61,CONTROLES!$D$61,CONTROLES!$D$62)</f>
        <v>15</v>
      </c>
      <c r="AU238" s="182" t="s">
        <v>371</v>
      </c>
      <c r="AV238" s="50">
        <f>+IF(AU238=CONTROLES!$C$63,CONTROLES!$D$63,IF(AU238=CONTROLES!$C$64,CONTROLES!$D$64,CONTROLES!$D$65))</f>
        <v>10</v>
      </c>
      <c r="AW238" s="50">
        <f t="shared" si="169"/>
        <v>95</v>
      </c>
      <c r="AX238" s="50" t="str">
        <f t="shared" si="195"/>
        <v>Moderado</v>
      </c>
      <c r="AY238" s="253">
        <f>+AG243</f>
        <v>0.36</v>
      </c>
      <c r="AZ238" s="253" t="str">
        <f>+IF(AY238&lt;=FORMULAS!$N$2,FORMULAS!$O$2,IF(AY238&lt;=FORMULAS!$N$3,FORMULAS!$O$3,IF(AY238&lt;=FORMULAS!$N$4,FORMULAS!$O$4,IF(AY238&lt;=FORMULAS!$N$5,FORMULAS!$O$5,FORMULAS!O234))))</f>
        <v>Baja</v>
      </c>
      <c r="BA238" s="253" t="str">
        <f>+IF(T238=FORMULAS!$A$9,AG243,'208-PLA-Ft-78 Mapa Gestión'!N238:N243)</f>
        <v>Menor</v>
      </c>
      <c r="BB238" s="253">
        <f>+IF(T238=FORMULAS!B237,'208-PLA-Ft-78 Mapa Gestión'!AG243,'208-PLA-Ft-78 Mapa Gestión'!O238:O243)</f>
        <v>0.4</v>
      </c>
      <c r="BC238" s="255" t="str">
        <f t="shared" ref="BC238" si="200">CONCATENATE(BA238,AZ238)</f>
        <v>MenorBaja</v>
      </c>
      <c r="BD238" s="256" t="str">
        <f>VLOOKUP(BC238,FORMULAS!$K$17:$L$42,2,0)</f>
        <v>Moderado</v>
      </c>
      <c r="BE238" s="245" t="s">
        <v>163</v>
      </c>
      <c r="BF238" s="137" t="s">
        <v>604</v>
      </c>
      <c r="BG238" s="137" t="s">
        <v>572</v>
      </c>
      <c r="BH238" s="189" t="s">
        <v>322</v>
      </c>
      <c r="BI238" s="192">
        <v>44927</v>
      </c>
      <c r="BJ238" s="192">
        <v>45291</v>
      </c>
      <c r="BK238" s="137" t="s">
        <v>713</v>
      </c>
      <c r="BL238" s="137" t="s">
        <v>714</v>
      </c>
      <c r="BM238" s="190" t="s">
        <v>236</v>
      </c>
      <c r="BN238" s="243"/>
      <c r="BO238" s="141"/>
      <c r="BP238" s="132"/>
      <c r="BQ238" s="132"/>
      <c r="BR238" s="132"/>
      <c r="BS238" s="132"/>
      <c r="BT238" s="132"/>
      <c r="BU238" s="132"/>
      <c r="BV238" s="132"/>
      <c r="BW238" s="132"/>
      <c r="BX238" s="141"/>
      <c r="BY238" s="132"/>
      <c r="BZ238" s="132"/>
      <c r="CA238" s="132"/>
      <c r="CB238" s="132"/>
      <c r="CC238" s="132"/>
      <c r="CD238" s="132"/>
      <c r="CE238" s="132"/>
      <c r="CF238" s="132"/>
      <c r="CG238" s="141"/>
      <c r="CH238" s="132"/>
      <c r="CI238" s="132"/>
      <c r="CJ238" s="132"/>
      <c r="CK238" s="132"/>
      <c r="CL238" s="132"/>
      <c r="CM238" s="132"/>
      <c r="CN238" s="132"/>
      <c r="CO238" s="132"/>
      <c r="CP238" s="141"/>
      <c r="CQ238" s="132"/>
      <c r="CR238" s="132"/>
      <c r="CS238" s="132"/>
      <c r="CT238" s="132"/>
      <c r="CU238" s="132"/>
      <c r="CV238" s="132"/>
      <c r="CW238" s="132"/>
      <c r="CX238" s="132"/>
      <c r="CY238" s="141"/>
      <c r="CZ238" s="132"/>
      <c r="DA238" s="132"/>
      <c r="DB238" s="132"/>
      <c r="DC238" s="132"/>
      <c r="DD238" s="132"/>
      <c r="DE238" s="132"/>
      <c r="DF238" s="132"/>
      <c r="DG238" s="132"/>
      <c r="DH238" s="141"/>
      <c r="DI238" s="132"/>
      <c r="DJ238" s="132"/>
      <c r="DK238" s="132"/>
      <c r="DL238" s="132"/>
      <c r="DM238" s="132"/>
      <c r="DN238" s="132"/>
      <c r="DO238" s="132"/>
      <c r="DP238" s="132"/>
      <c r="DQ238" s="141"/>
      <c r="DR238" s="132"/>
      <c r="DS238" s="132"/>
      <c r="DT238" s="132"/>
      <c r="DU238" s="132"/>
      <c r="DV238" s="132"/>
      <c r="DW238" s="132"/>
      <c r="DX238" s="132"/>
      <c r="DY238" s="132"/>
      <c r="DZ238" s="141"/>
      <c r="EA238" s="132"/>
      <c r="EB238" s="132"/>
      <c r="EC238" s="132"/>
      <c r="ED238" s="132"/>
      <c r="EE238" s="132"/>
      <c r="EF238" s="132"/>
      <c r="EG238" s="132"/>
      <c r="EH238" s="132"/>
      <c r="EI238" s="141"/>
      <c r="EJ238" s="132"/>
      <c r="EK238" s="132"/>
      <c r="EL238" s="132"/>
      <c r="EM238" s="132"/>
      <c r="EN238" s="132"/>
      <c r="EO238" s="132"/>
      <c r="EP238" s="132"/>
      <c r="EQ238" s="132"/>
      <c r="ER238" s="141"/>
      <c r="ES238" s="132"/>
      <c r="ET238" s="132"/>
      <c r="EU238" s="132"/>
      <c r="EV238" s="132"/>
      <c r="EW238" s="132"/>
      <c r="EX238" s="132"/>
      <c r="EY238" s="132"/>
      <c r="EZ238" s="132"/>
      <c r="FA238" s="141"/>
      <c r="FB238" s="132"/>
      <c r="FC238" s="132"/>
      <c r="FD238" s="132"/>
      <c r="FE238" s="132"/>
      <c r="FF238" s="132"/>
      <c r="FG238" s="132"/>
      <c r="FH238" s="132"/>
      <c r="FI238" s="132"/>
      <c r="FJ238" s="141"/>
      <c r="FK238" s="132"/>
      <c r="FL238" s="132"/>
      <c r="FM238" s="132"/>
      <c r="FN238" s="132"/>
      <c r="FO238" s="132"/>
      <c r="FP238" s="132"/>
      <c r="FQ238" s="132"/>
      <c r="FR238" s="132"/>
      <c r="FS238" s="132"/>
      <c r="FT238" s="141"/>
      <c r="FU238" s="157"/>
      <c r="FV238" s="157"/>
      <c r="FW238" s="157"/>
      <c r="FX238" s="135"/>
      <c r="FY238" s="157"/>
      <c r="FZ238" s="132"/>
      <c r="GA238" s="132"/>
      <c r="GB238" s="157"/>
      <c r="GC238" s="157"/>
      <c r="GD238" s="157"/>
      <c r="GE238" s="157"/>
      <c r="GF238" s="157"/>
      <c r="GG238" s="141"/>
      <c r="GH238" s="157"/>
      <c r="GI238" s="157"/>
      <c r="GJ238" s="157"/>
      <c r="GK238" s="135"/>
      <c r="GL238" s="157"/>
      <c r="GM238" s="132"/>
      <c r="GN238" s="132"/>
      <c r="GO238" s="157"/>
      <c r="GP238" s="157"/>
      <c r="GQ238" s="157"/>
      <c r="GR238" s="157"/>
      <c r="GS238" s="157"/>
      <c r="GT238" s="141"/>
      <c r="GU238" s="157"/>
      <c r="GV238" s="157"/>
      <c r="GW238" s="157"/>
      <c r="GX238" s="135"/>
      <c r="GY238" s="157"/>
      <c r="GZ238" s="132"/>
      <c r="HA238" s="132"/>
      <c r="HB238" s="157"/>
      <c r="HC238" s="157"/>
      <c r="HD238" s="157"/>
      <c r="HE238" s="157"/>
    </row>
    <row r="239" spans="1:213" ht="140.25" customHeight="1" x14ac:dyDescent="0.2">
      <c r="A239" s="274"/>
      <c r="B239" s="277"/>
      <c r="C239" s="280"/>
      <c r="D239" s="280"/>
      <c r="E239" s="277"/>
      <c r="F239" s="289"/>
      <c r="G239" s="289"/>
      <c r="H239" s="289"/>
      <c r="I239" s="277"/>
      <c r="J239" s="282"/>
      <c r="K239" s="259"/>
      <c r="L239" s="262"/>
      <c r="M239" s="265"/>
      <c r="N239" s="259"/>
      <c r="O239" s="268"/>
      <c r="P239" s="268"/>
      <c r="Q239" s="271"/>
      <c r="R239" s="173"/>
      <c r="S239" s="174"/>
      <c r="T239" s="203">
        <f>VLOOKUP(U239,FORMULAS!$A$15:$B$18,2,0)</f>
        <v>0</v>
      </c>
      <c r="U239" s="54" t="s">
        <v>157</v>
      </c>
      <c r="V239" s="55">
        <f>+IF(U239='Tabla Valoración controles'!$D$4,'Tabla Valoración controles'!$F$4,IF('208-PLA-Ft-78 Mapa Gestión'!U239='Tabla Valoración controles'!$D$5,'Tabla Valoración controles'!$F$5,IF(U239=FORMULAS!$A$10,0,'Tabla Valoración controles'!$F$6)))</f>
        <v>0</v>
      </c>
      <c r="W239" s="54"/>
      <c r="X239" s="56">
        <f>+IF(W239='Tabla Valoración controles'!$D$7,'Tabla Valoración controles'!$F$7,IF(U239=FORMULAS!$A$10,0,'Tabla Valoración controles'!$F$8))</f>
        <v>0</v>
      </c>
      <c r="Y239" s="54"/>
      <c r="Z239" s="55">
        <f>+IF(Y239='Tabla Valoración controles'!$D$9,'Tabla Valoración controles'!$F$9,IF(U239=FORMULAS!$A$10,0,'Tabla Valoración controles'!$F$10))</f>
        <v>0</v>
      </c>
      <c r="AA239" s="54"/>
      <c r="AB239" s="55">
        <f>+IF(AA239='Tabla Valoración controles'!$D$9,'Tabla Valoración controles'!$F$9,IF(W239=FORMULAS!$A$10,0,'Tabla Valoración controles'!$F$10))</f>
        <v>0</v>
      </c>
      <c r="AC239" s="54"/>
      <c r="AD239" s="55">
        <f>+IF(AC239='Tabla Valoración controles'!$D$13,'Tabla Valoración controles'!$F$13,'Tabla Valoración controles'!$F$14)</f>
        <v>0</v>
      </c>
      <c r="AE239" s="99">
        <f t="shared" si="192"/>
        <v>0</v>
      </c>
      <c r="AF239" s="99">
        <f t="shared" si="193"/>
        <v>0</v>
      </c>
      <c r="AG239" s="99">
        <f t="shared" si="194"/>
        <v>0.36</v>
      </c>
      <c r="AH239" s="54"/>
      <c r="AI239" s="50">
        <f>+IF(AH239=CONTROLES!$C$50,CONTROLES!$D$50,CONTROLES!$D$51)</f>
        <v>0</v>
      </c>
      <c r="AJ239" s="182"/>
      <c r="AK239" s="182">
        <f>+IF(AJ239=CONTROLES!$C$52,CONTROLES!$D$52,CONTROLES!$D$53)</f>
        <v>0</v>
      </c>
      <c r="AL239" s="182"/>
      <c r="AM239" s="182">
        <f>+IF(AL239=CONTROLES!$C$54,CONTROLES!$D$54,CONTROLES!$D$55)</f>
        <v>0</v>
      </c>
      <c r="AN239" s="183" t="str">
        <f t="shared" si="173"/>
        <v>Tipo Control</v>
      </c>
      <c r="AO239" s="183" t="str">
        <f>+IF(AN239=CONTROLES!$F$54,CONTROLES!$G$54,CONTROLES!$G$55)</f>
        <v>Detectar</v>
      </c>
      <c r="AP239" s="182">
        <f>+IF(AO239=CONTROLES!$C$56,CONTROLES!$D$56,IF(AO239=CONTROLES!$C$57,CONTROLES!$D$57,CONTROLES!$D$58))</f>
        <v>10</v>
      </c>
      <c r="AQ239" s="182"/>
      <c r="AR239" s="182">
        <f>+IF(AQ239=CONTROLES!$C$59,CONTROLES!$D$59,CONTROLES!$D$60)</f>
        <v>0</v>
      </c>
      <c r="AS239" s="182"/>
      <c r="AT239" s="182">
        <f>+IF(AS239=CONTROLES!$C$61,CONTROLES!$D$61,CONTROLES!$D$62)</f>
        <v>0</v>
      </c>
      <c r="AU239" s="182"/>
      <c r="AV239" s="50">
        <f>+IF(AU239=CONTROLES!$C$63,CONTROLES!$D$63,IF(AU239=CONTROLES!$C$64,CONTROLES!$D$64,CONTROLES!$D$65))</f>
        <v>0</v>
      </c>
      <c r="AW239" s="50">
        <f t="shared" si="169"/>
        <v>10</v>
      </c>
      <c r="AX239" s="50" t="str">
        <f t="shared" si="195"/>
        <v>Débil</v>
      </c>
      <c r="AY239" s="254"/>
      <c r="AZ239" s="254"/>
      <c r="BA239" s="254"/>
      <c r="BB239" s="254"/>
      <c r="BC239" s="255"/>
      <c r="BD239" s="257"/>
      <c r="BE239" s="246"/>
      <c r="BF239" s="137" t="s">
        <v>605</v>
      </c>
      <c r="BG239" s="137" t="s">
        <v>572</v>
      </c>
      <c r="BH239" s="189" t="s">
        <v>325</v>
      </c>
      <c r="BI239" s="192">
        <v>44927</v>
      </c>
      <c r="BJ239" s="192">
        <v>45137</v>
      </c>
      <c r="BK239" s="137" t="s">
        <v>715</v>
      </c>
      <c r="BL239" s="137" t="s">
        <v>716</v>
      </c>
      <c r="BM239" s="190" t="s">
        <v>236</v>
      </c>
      <c r="BN239" s="243"/>
      <c r="BO239" s="141"/>
      <c r="BP239" s="132"/>
      <c r="BQ239" s="132"/>
      <c r="BR239" s="132"/>
      <c r="BS239" s="132"/>
      <c r="BT239" s="132"/>
      <c r="BU239" s="132"/>
      <c r="BV239" s="132"/>
      <c r="BW239" s="132"/>
      <c r="BX239" s="141"/>
      <c r="BY239" s="132"/>
      <c r="BZ239" s="132"/>
      <c r="CA239" s="132"/>
      <c r="CB239" s="132"/>
      <c r="CC239" s="132"/>
      <c r="CD239" s="132"/>
      <c r="CE239" s="132"/>
      <c r="CF239" s="132"/>
      <c r="CG239" s="141"/>
      <c r="CH239" s="132"/>
      <c r="CI239" s="132"/>
      <c r="CJ239" s="132"/>
      <c r="CK239" s="132"/>
      <c r="CL239" s="132"/>
      <c r="CM239" s="132"/>
      <c r="CN239" s="132"/>
      <c r="CO239" s="132"/>
      <c r="CP239" s="141"/>
      <c r="CQ239" s="132"/>
      <c r="CR239" s="132"/>
      <c r="CS239" s="132"/>
      <c r="CT239" s="132"/>
      <c r="CU239" s="132"/>
      <c r="CV239" s="132"/>
      <c r="CW239" s="132"/>
      <c r="CX239" s="132"/>
      <c r="CY239" s="141"/>
      <c r="CZ239" s="132"/>
      <c r="DA239" s="132"/>
      <c r="DB239" s="132"/>
      <c r="DC239" s="132"/>
      <c r="DD239" s="132"/>
      <c r="DE239" s="132"/>
      <c r="DF239" s="132"/>
      <c r="DG239" s="132"/>
      <c r="DH239" s="141"/>
      <c r="DI239" s="132"/>
      <c r="DJ239" s="132"/>
      <c r="DK239" s="132"/>
      <c r="DL239" s="132"/>
      <c r="DM239" s="132"/>
      <c r="DN239" s="132"/>
      <c r="DO239" s="132"/>
      <c r="DP239" s="132"/>
      <c r="DQ239" s="141"/>
      <c r="DR239" s="132"/>
      <c r="DS239" s="132"/>
      <c r="DT239" s="132"/>
      <c r="DU239" s="132"/>
      <c r="DV239" s="132"/>
      <c r="DW239" s="132"/>
      <c r="DX239" s="132"/>
      <c r="DY239" s="132"/>
      <c r="DZ239" s="141"/>
      <c r="EA239" s="132"/>
      <c r="EB239" s="132"/>
      <c r="EC239" s="132"/>
      <c r="ED239" s="132"/>
      <c r="EE239" s="132"/>
      <c r="EF239" s="132"/>
      <c r="EG239" s="132"/>
      <c r="EH239" s="132"/>
      <c r="EI239" s="141"/>
      <c r="EJ239" s="132"/>
      <c r="EK239" s="132"/>
      <c r="EL239" s="132"/>
      <c r="EM239" s="132"/>
      <c r="EN239" s="132"/>
      <c r="EO239" s="132"/>
      <c r="EP239" s="132"/>
      <c r="EQ239" s="132"/>
      <c r="ER239" s="141"/>
      <c r="ES239" s="132"/>
      <c r="ET239" s="132"/>
      <c r="EU239" s="132"/>
      <c r="EV239" s="132"/>
      <c r="EW239" s="132"/>
      <c r="EX239" s="132"/>
      <c r="EY239" s="132"/>
      <c r="EZ239" s="132"/>
      <c r="FA239" s="141"/>
      <c r="FB239" s="132"/>
      <c r="FC239" s="132"/>
      <c r="FD239" s="132"/>
      <c r="FE239" s="132"/>
      <c r="FF239" s="132"/>
      <c r="FG239" s="132"/>
      <c r="FH239" s="132"/>
      <c r="FI239" s="132"/>
      <c r="FJ239" s="141"/>
      <c r="FK239" s="132"/>
      <c r="FL239" s="132"/>
      <c r="FM239" s="132"/>
      <c r="FN239" s="132"/>
      <c r="FO239" s="132"/>
      <c r="FP239" s="132"/>
      <c r="FQ239" s="132"/>
      <c r="FR239" s="132"/>
      <c r="FS239" s="132"/>
      <c r="FT239" s="141"/>
      <c r="FU239" s="157"/>
      <c r="FV239" s="157"/>
      <c r="FW239" s="157"/>
      <c r="FX239" s="135"/>
      <c r="FY239" s="157"/>
      <c r="FZ239" s="132"/>
      <c r="GA239" s="132"/>
      <c r="GB239" s="157"/>
      <c r="GC239" s="157"/>
      <c r="GD239" s="157"/>
      <c r="GE239" s="157"/>
      <c r="GF239" s="157"/>
      <c r="GG239" s="141"/>
      <c r="GH239" s="157"/>
      <c r="GI239" s="157"/>
      <c r="GJ239" s="157"/>
      <c r="GK239" s="135"/>
      <c r="GL239" s="157"/>
      <c r="GM239" s="132"/>
      <c r="GN239" s="132"/>
      <c r="GO239" s="157"/>
      <c r="GP239" s="157"/>
      <c r="GQ239" s="157"/>
      <c r="GR239" s="157"/>
      <c r="GS239" s="157"/>
      <c r="GT239" s="141"/>
      <c r="GU239" s="157"/>
      <c r="GV239" s="157"/>
      <c r="GW239" s="157"/>
      <c r="GX239" s="135"/>
      <c r="GY239" s="157"/>
      <c r="GZ239" s="132"/>
      <c r="HA239" s="132"/>
      <c r="HB239" s="157"/>
      <c r="HC239" s="157"/>
      <c r="HD239" s="157"/>
      <c r="HE239" s="157"/>
    </row>
    <row r="240" spans="1:213" ht="57" x14ac:dyDescent="0.2">
      <c r="A240" s="274"/>
      <c r="B240" s="277"/>
      <c r="C240" s="280"/>
      <c r="D240" s="280"/>
      <c r="E240" s="277"/>
      <c r="F240" s="289"/>
      <c r="G240" s="289"/>
      <c r="H240" s="289"/>
      <c r="I240" s="277"/>
      <c r="J240" s="282"/>
      <c r="K240" s="259"/>
      <c r="L240" s="262"/>
      <c r="M240" s="265"/>
      <c r="N240" s="259"/>
      <c r="O240" s="268"/>
      <c r="P240" s="268"/>
      <c r="Q240" s="271"/>
      <c r="R240" s="173"/>
      <c r="S240" s="174"/>
      <c r="T240" s="203">
        <f>VLOOKUP(U240,FORMULAS!$A$15:$B$18,2,0)</f>
        <v>0</v>
      </c>
      <c r="U240" s="54" t="s">
        <v>157</v>
      </c>
      <c r="V240" s="55">
        <f>+IF(U240='Tabla Valoración controles'!$D$4,'Tabla Valoración controles'!$F$4,IF('208-PLA-Ft-78 Mapa Gestión'!U240='Tabla Valoración controles'!$D$5,'Tabla Valoración controles'!$F$5,IF(U240=FORMULAS!$A$10,0,'Tabla Valoración controles'!$F$6)))</f>
        <v>0</v>
      </c>
      <c r="W240" s="54"/>
      <c r="X240" s="56">
        <f>+IF(W240='Tabla Valoración controles'!$D$7,'Tabla Valoración controles'!$F$7,IF(U240=FORMULAS!$A$10,0,'Tabla Valoración controles'!$F$8))</f>
        <v>0</v>
      </c>
      <c r="Y240" s="54"/>
      <c r="Z240" s="55">
        <f>+IF(Y240='Tabla Valoración controles'!$D$9,'Tabla Valoración controles'!$F$9,IF(U240=FORMULAS!$A$10,0,'Tabla Valoración controles'!$F$10))</f>
        <v>0</v>
      </c>
      <c r="AA240" s="54"/>
      <c r="AB240" s="55">
        <f>+IF(AA240='Tabla Valoración controles'!$D$9,'Tabla Valoración controles'!$F$9,IF(W240=FORMULAS!$A$10,0,'Tabla Valoración controles'!$F$10))</f>
        <v>0</v>
      </c>
      <c r="AC240" s="54"/>
      <c r="AD240" s="55">
        <f>+IF(AC240='Tabla Valoración controles'!$D$13,'Tabla Valoración controles'!$F$13,'Tabla Valoración controles'!$F$14)</f>
        <v>0</v>
      </c>
      <c r="AE240" s="99">
        <f t="shared" si="192"/>
        <v>0</v>
      </c>
      <c r="AF240" s="99">
        <f t="shared" si="193"/>
        <v>0</v>
      </c>
      <c r="AG240" s="99">
        <f t="shared" si="194"/>
        <v>0.36</v>
      </c>
      <c r="AH240" s="54"/>
      <c r="AI240" s="50">
        <f>+IF(AH240=CONTROLES!$C$50,CONTROLES!$D$50,CONTROLES!$D$51)</f>
        <v>0</v>
      </c>
      <c r="AJ240" s="182"/>
      <c r="AK240" s="182">
        <f>+IF(AJ240=CONTROLES!$C$52,CONTROLES!$D$52,CONTROLES!$D$53)</f>
        <v>0</v>
      </c>
      <c r="AL240" s="182"/>
      <c r="AM240" s="182">
        <f>+IF(AL240=CONTROLES!$C$54,CONTROLES!$D$54,CONTROLES!$D$55)</f>
        <v>0</v>
      </c>
      <c r="AN240" s="183" t="str">
        <f t="shared" si="173"/>
        <v>Tipo Control</v>
      </c>
      <c r="AO240" s="183" t="str">
        <f>+IF(AN240=CONTROLES!$F$54,CONTROLES!$G$54,CONTROLES!$G$55)</f>
        <v>Detectar</v>
      </c>
      <c r="AP240" s="182">
        <f>+IF(AO240=CONTROLES!$C$56,CONTROLES!$D$56,IF(AO240=CONTROLES!$C$57,CONTROLES!$D$57,CONTROLES!$D$58))</f>
        <v>10</v>
      </c>
      <c r="AQ240" s="182"/>
      <c r="AR240" s="182">
        <f>+IF(AQ240=CONTROLES!$C$59,CONTROLES!$D$59,CONTROLES!$D$60)</f>
        <v>0</v>
      </c>
      <c r="AS240" s="182"/>
      <c r="AT240" s="182">
        <f>+IF(AS240=CONTROLES!$C$61,CONTROLES!$D$61,CONTROLES!$D$62)</f>
        <v>0</v>
      </c>
      <c r="AU240" s="182"/>
      <c r="AV240" s="50">
        <f>+IF(AU240=CONTROLES!$C$63,CONTROLES!$D$63,IF(AU240=CONTROLES!$C$64,CONTROLES!$D$64,CONTROLES!$D$65))</f>
        <v>0</v>
      </c>
      <c r="AW240" s="50">
        <f t="shared" si="169"/>
        <v>10</v>
      </c>
      <c r="AX240" s="50" t="str">
        <f t="shared" si="195"/>
        <v>Débil</v>
      </c>
      <c r="AY240" s="254"/>
      <c r="AZ240" s="254"/>
      <c r="BA240" s="254"/>
      <c r="BB240" s="254"/>
      <c r="BC240" s="255"/>
      <c r="BD240" s="257"/>
      <c r="BE240" s="246"/>
      <c r="BF240" s="134"/>
      <c r="BG240" s="134"/>
      <c r="BH240" s="189"/>
      <c r="BI240" s="134"/>
      <c r="BJ240" s="134"/>
      <c r="BK240" s="134"/>
      <c r="BL240" s="134"/>
      <c r="BM240" s="190" t="s">
        <v>234</v>
      </c>
      <c r="BN240" s="243"/>
      <c r="BO240" s="141"/>
      <c r="BP240" s="137"/>
      <c r="BQ240" s="137"/>
      <c r="BR240" s="137"/>
      <c r="BS240" s="135"/>
      <c r="BT240" s="135"/>
      <c r="BU240" s="135"/>
      <c r="BV240" s="135"/>
      <c r="BW240" s="135"/>
      <c r="BX240" s="141"/>
      <c r="BY240" s="137"/>
      <c r="BZ240" s="137"/>
      <c r="CA240" s="137"/>
      <c r="CB240" s="135"/>
      <c r="CC240" s="135"/>
      <c r="CD240" s="135"/>
      <c r="CE240" s="135"/>
      <c r="CF240" s="135"/>
      <c r="CG240" s="141"/>
      <c r="CH240" s="137"/>
      <c r="CI240" s="137"/>
      <c r="CJ240" s="137"/>
      <c r="CK240" s="135"/>
      <c r="CL240" s="135"/>
      <c r="CM240" s="135"/>
      <c r="CN240" s="135"/>
      <c r="CO240" s="135"/>
      <c r="CP240" s="141"/>
      <c r="CQ240" s="137"/>
      <c r="CR240" s="137"/>
      <c r="CS240" s="137"/>
      <c r="CT240" s="135"/>
      <c r="CU240" s="135"/>
      <c r="CV240" s="135"/>
      <c r="CW240" s="135"/>
      <c r="CX240" s="135"/>
      <c r="CY240" s="141"/>
      <c r="CZ240" s="137"/>
      <c r="DA240" s="137"/>
      <c r="DB240" s="137"/>
      <c r="DC240" s="135"/>
      <c r="DD240" s="135"/>
      <c r="DE240" s="135"/>
      <c r="DF240" s="135"/>
      <c r="DG240" s="135"/>
      <c r="DH240" s="141"/>
      <c r="DI240" s="137"/>
      <c r="DJ240" s="137"/>
      <c r="DK240" s="137"/>
      <c r="DL240" s="135"/>
      <c r="DM240" s="135"/>
      <c r="DN240" s="135"/>
      <c r="DO240" s="135"/>
      <c r="DP240" s="135"/>
      <c r="DQ240" s="141"/>
      <c r="DR240" s="137"/>
      <c r="DS240" s="137"/>
      <c r="DT240" s="137"/>
      <c r="DU240" s="135"/>
      <c r="DV240" s="135"/>
      <c r="DW240" s="135"/>
      <c r="DX240" s="135"/>
      <c r="DY240" s="135"/>
      <c r="DZ240" s="141"/>
      <c r="EA240" s="137"/>
      <c r="EB240" s="137"/>
      <c r="EC240" s="137"/>
      <c r="ED240" s="135"/>
      <c r="EE240" s="135"/>
      <c r="EF240" s="135"/>
      <c r="EG240" s="135"/>
      <c r="EH240" s="135"/>
      <c r="EI240" s="141"/>
      <c r="EJ240" s="137"/>
      <c r="EK240" s="137"/>
      <c r="EL240" s="137"/>
      <c r="EM240" s="135"/>
      <c r="EN240" s="135"/>
      <c r="EO240" s="135"/>
      <c r="EP240" s="135"/>
      <c r="EQ240" s="135"/>
      <c r="ER240" s="141"/>
      <c r="ES240" s="137"/>
      <c r="ET240" s="137"/>
      <c r="EU240" s="137"/>
      <c r="EV240" s="135"/>
      <c r="EW240" s="135"/>
      <c r="EX240" s="135"/>
      <c r="EY240" s="135"/>
      <c r="EZ240" s="135"/>
      <c r="FA240" s="141"/>
      <c r="FB240" s="137"/>
      <c r="FC240" s="137"/>
      <c r="FD240" s="137"/>
      <c r="FE240" s="135"/>
      <c r="FF240" s="135"/>
      <c r="FG240" s="135"/>
      <c r="FH240" s="135"/>
      <c r="FI240" s="135"/>
      <c r="FJ240" s="141"/>
      <c r="FK240" s="137"/>
      <c r="FL240" s="137"/>
      <c r="FM240" s="137"/>
      <c r="FN240" s="135"/>
      <c r="FO240" s="135"/>
      <c r="FP240" s="135"/>
      <c r="FQ240" s="135"/>
      <c r="FR240" s="135"/>
      <c r="FS240" s="135"/>
      <c r="FT240" s="141"/>
      <c r="FU240" s="157"/>
      <c r="FV240" s="157"/>
      <c r="FW240" s="157"/>
      <c r="FX240" s="135"/>
      <c r="FY240" s="157"/>
      <c r="FZ240" s="135"/>
      <c r="GA240" s="135"/>
      <c r="GB240" s="157"/>
      <c r="GC240" s="157"/>
      <c r="GD240" s="157"/>
      <c r="GE240" s="157"/>
      <c r="GF240" s="157"/>
      <c r="GG240" s="141"/>
      <c r="GH240" s="157"/>
      <c r="GI240" s="157"/>
      <c r="GJ240" s="157"/>
      <c r="GK240" s="135"/>
      <c r="GL240" s="157"/>
      <c r="GM240" s="135"/>
      <c r="GN240" s="135"/>
      <c r="GO240" s="157"/>
      <c r="GP240" s="157"/>
      <c r="GQ240" s="157"/>
      <c r="GR240" s="157"/>
      <c r="GS240" s="157"/>
      <c r="GT240" s="141"/>
      <c r="GU240" s="157"/>
      <c r="GV240" s="157"/>
      <c r="GW240" s="157"/>
      <c r="GX240" s="135"/>
      <c r="GY240" s="157"/>
      <c r="GZ240" s="135"/>
      <c r="HA240" s="135"/>
      <c r="HB240" s="157"/>
      <c r="HC240" s="157"/>
      <c r="HD240" s="157"/>
      <c r="HE240" s="157"/>
    </row>
    <row r="241" spans="1:213" ht="57" x14ac:dyDescent="0.2">
      <c r="A241" s="274"/>
      <c r="B241" s="277"/>
      <c r="C241" s="280"/>
      <c r="D241" s="280"/>
      <c r="E241" s="277"/>
      <c r="F241" s="289"/>
      <c r="G241" s="289"/>
      <c r="H241" s="289"/>
      <c r="I241" s="277"/>
      <c r="J241" s="282"/>
      <c r="K241" s="259"/>
      <c r="L241" s="262"/>
      <c r="M241" s="265"/>
      <c r="N241" s="259"/>
      <c r="O241" s="268"/>
      <c r="P241" s="268"/>
      <c r="Q241" s="271"/>
      <c r="R241" s="173"/>
      <c r="S241" s="174"/>
      <c r="T241" s="203">
        <f>VLOOKUP(U241,FORMULAS!$A$15:$B$18,2,0)</f>
        <v>0</v>
      </c>
      <c r="U241" s="54" t="s">
        <v>157</v>
      </c>
      <c r="V241" s="55">
        <f>+IF(U241='Tabla Valoración controles'!$D$4,'Tabla Valoración controles'!$F$4,IF('208-PLA-Ft-78 Mapa Gestión'!U241='Tabla Valoración controles'!$D$5,'Tabla Valoración controles'!$F$5,IF(U241=FORMULAS!$A$10,0,'Tabla Valoración controles'!$F$6)))</f>
        <v>0</v>
      </c>
      <c r="W241" s="54"/>
      <c r="X241" s="56">
        <f>+IF(W241='Tabla Valoración controles'!$D$7,'Tabla Valoración controles'!$F$7,IF(U241=FORMULAS!$A$10,0,'Tabla Valoración controles'!$F$8))</f>
        <v>0</v>
      </c>
      <c r="Y241" s="54"/>
      <c r="Z241" s="55">
        <f>+IF(Y241='Tabla Valoración controles'!$D$9,'Tabla Valoración controles'!$F$9,IF(U241=FORMULAS!$A$10,0,'Tabla Valoración controles'!$F$10))</f>
        <v>0</v>
      </c>
      <c r="AA241" s="54"/>
      <c r="AB241" s="55">
        <f>+IF(AA241='Tabla Valoración controles'!$D$9,'Tabla Valoración controles'!$F$9,IF(W241=FORMULAS!$A$10,0,'Tabla Valoración controles'!$F$10))</f>
        <v>0</v>
      </c>
      <c r="AC241" s="54"/>
      <c r="AD241" s="55">
        <f>+IF(AC241='Tabla Valoración controles'!$D$13,'Tabla Valoración controles'!$F$13,'Tabla Valoración controles'!$F$14)</f>
        <v>0</v>
      </c>
      <c r="AE241" s="99">
        <f t="shared" si="192"/>
        <v>0</v>
      </c>
      <c r="AF241" s="99">
        <f t="shared" si="193"/>
        <v>0</v>
      </c>
      <c r="AG241" s="99">
        <f t="shared" si="194"/>
        <v>0.36</v>
      </c>
      <c r="AH241" s="54"/>
      <c r="AI241" s="50">
        <f>+IF(AH241=CONTROLES!$C$50,CONTROLES!$D$50,CONTROLES!$D$51)</f>
        <v>0</v>
      </c>
      <c r="AJ241" s="182"/>
      <c r="AK241" s="182">
        <f>+IF(AJ241=CONTROLES!$C$52,CONTROLES!$D$52,CONTROLES!$D$53)</f>
        <v>0</v>
      </c>
      <c r="AL241" s="182"/>
      <c r="AM241" s="182">
        <f>+IF(AL241=CONTROLES!$C$54,CONTROLES!$D$54,CONTROLES!$D$55)</f>
        <v>0</v>
      </c>
      <c r="AN241" s="183" t="str">
        <f t="shared" si="173"/>
        <v>Tipo Control</v>
      </c>
      <c r="AO241" s="183" t="str">
        <f>+IF(AN241=CONTROLES!$F$54,CONTROLES!$G$54,CONTROLES!$G$55)</f>
        <v>Detectar</v>
      </c>
      <c r="AP241" s="182">
        <f>+IF(AO241=CONTROLES!$C$56,CONTROLES!$D$56,IF(AO241=CONTROLES!$C$57,CONTROLES!$D$57,CONTROLES!$D$58))</f>
        <v>10</v>
      </c>
      <c r="AQ241" s="182"/>
      <c r="AR241" s="182">
        <f>+IF(AQ241=CONTROLES!$C$59,CONTROLES!$D$59,CONTROLES!$D$60)</f>
        <v>0</v>
      </c>
      <c r="AS241" s="182"/>
      <c r="AT241" s="182">
        <f>+IF(AS241=CONTROLES!$C$61,CONTROLES!$D$61,CONTROLES!$D$62)</f>
        <v>0</v>
      </c>
      <c r="AU241" s="182"/>
      <c r="AV241" s="50">
        <f>+IF(AU241=CONTROLES!$C$63,CONTROLES!$D$63,IF(AU241=CONTROLES!$C$64,CONTROLES!$D$64,CONTROLES!$D$65))</f>
        <v>0</v>
      </c>
      <c r="AW241" s="50">
        <f t="shared" si="169"/>
        <v>10</v>
      </c>
      <c r="AX241" s="50" t="str">
        <f t="shared" si="195"/>
        <v>Débil</v>
      </c>
      <c r="AY241" s="254"/>
      <c r="AZ241" s="254"/>
      <c r="BA241" s="254"/>
      <c r="BB241" s="254"/>
      <c r="BC241" s="255"/>
      <c r="BD241" s="257"/>
      <c r="BE241" s="246"/>
      <c r="BF241" s="134"/>
      <c r="BG241" s="134"/>
      <c r="BH241" s="189"/>
      <c r="BI241" s="134"/>
      <c r="BJ241" s="134"/>
      <c r="BK241" s="134"/>
      <c r="BL241" s="134"/>
      <c r="BM241" s="190" t="s">
        <v>234</v>
      </c>
      <c r="BN241" s="243"/>
      <c r="BO241" s="141"/>
      <c r="BP241" s="137"/>
      <c r="BQ241" s="137"/>
      <c r="BR241" s="137"/>
      <c r="BS241" s="135"/>
      <c r="BT241" s="135"/>
      <c r="BU241" s="135"/>
      <c r="BV241" s="135"/>
      <c r="BW241" s="135"/>
      <c r="BX241" s="141"/>
      <c r="BY241" s="137"/>
      <c r="BZ241" s="137"/>
      <c r="CA241" s="137"/>
      <c r="CB241" s="135"/>
      <c r="CC241" s="135"/>
      <c r="CD241" s="135"/>
      <c r="CE241" s="135"/>
      <c r="CF241" s="135"/>
      <c r="CG241" s="141"/>
      <c r="CH241" s="137"/>
      <c r="CI241" s="137"/>
      <c r="CJ241" s="137"/>
      <c r="CK241" s="135"/>
      <c r="CL241" s="135"/>
      <c r="CM241" s="135"/>
      <c r="CN241" s="135"/>
      <c r="CO241" s="135"/>
      <c r="CP241" s="141"/>
      <c r="CQ241" s="137"/>
      <c r="CR241" s="137"/>
      <c r="CS241" s="137"/>
      <c r="CT241" s="135"/>
      <c r="CU241" s="135"/>
      <c r="CV241" s="135"/>
      <c r="CW241" s="135"/>
      <c r="CX241" s="135"/>
      <c r="CY241" s="141"/>
      <c r="CZ241" s="137"/>
      <c r="DA241" s="137"/>
      <c r="DB241" s="137"/>
      <c r="DC241" s="135"/>
      <c r="DD241" s="135"/>
      <c r="DE241" s="135"/>
      <c r="DF241" s="135"/>
      <c r="DG241" s="135"/>
      <c r="DH241" s="141"/>
      <c r="DI241" s="137"/>
      <c r="DJ241" s="137"/>
      <c r="DK241" s="137"/>
      <c r="DL241" s="135"/>
      <c r="DM241" s="135"/>
      <c r="DN241" s="135"/>
      <c r="DO241" s="135"/>
      <c r="DP241" s="135"/>
      <c r="DQ241" s="141"/>
      <c r="DR241" s="137"/>
      <c r="DS241" s="137"/>
      <c r="DT241" s="137"/>
      <c r="DU241" s="135"/>
      <c r="DV241" s="135"/>
      <c r="DW241" s="135"/>
      <c r="DX241" s="135"/>
      <c r="DY241" s="135"/>
      <c r="DZ241" s="141"/>
      <c r="EA241" s="137"/>
      <c r="EB241" s="137"/>
      <c r="EC241" s="137"/>
      <c r="ED241" s="135"/>
      <c r="EE241" s="135"/>
      <c r="EF241" s="135"/>
      <c r="EG241" s="135"/>
      <c r="EH241" s="135"/>
      <c r="EI241" s="141"/>
      <c r="EJ241" s="137"/>
      <c r="EK241" s="137"/>
      <c r="EL241" s="137"/>
      <c r="EM241" s="135"/>
      <c r="EN241" s="135"/>
      <c r="EO241" s="135"/>
      <c r="EP241" s="135"/>
      <c r="EQ241" s="135"/>
      <c r="ER241" s="141"/>
      <c r="ES241" s="137"/>
      <c r="ET241" s="137"/>
      <c r="EU241" s="137"/>
      <c r="EV241" s="135"/>
      <c r="EW241" s="135"/>
      <c r="EX241" s="135"/>
      <c r="EY241" s="135"/>
      <c r="EZ241" s="135"/>
      <c r="FA241" s="141"/>
      <c r="FB241" s="137"/>
      <c r="FC241" s="137"/>
      <c r="FD241" s="137"/>
      <c r="FE241" s="135"/>
      <c r="FF241" s="135"/>
      <c r="FG241" s="135"/>
      <c r="FH241" s="135"/>
      <c r="FI241" s="135"/>
      <c r="FJ241" s="141"/>
      <c r="FK241" s="137"/>
      <c r="FL241" s="137"/>
      <c r="FM241" s="137"/>
      <c r="FN241" s="135"/>
      <c r="FO241" s="135"/>
      <c r="FP241" s="135"/>
      <c r="FQ241" s="135"/>
      <c r="FR241" s="135"/>
      <c r="FS241" s="135"/>
      <c r="FT241" s="141"/>
      <c r="FU241" s="157"/>
      <c r="FV241" s="157"/>
      <c r="FW241" s="157"/>
      <c r="FX241" s="135"/>
      <c r="FY241" s="157"/>
      <c r="FZ241" s="135"/>
      <c r="GA241" s="135"/>
      <c r="GB241" s="157"/>
      <c r="GC241" s="157"/>
      <c r="GD241" s="157"/>
      <c r="GE241" s="157"/>
      <c r="GF241" s="157"/>
      <c r="GG241" s="141"/>
      <c r="GH241" s="157"/>
      <c r="GI241" s="157"/>
      <c r="GJ241" s="157"/>
      <c r="GK241" s="135"/>
      <c r="GL241" s="157"/>
      <c r="GM241" s="135"/>
      <c r="GN241" s="135"/>
      <c r="GO241" s="157"/>
      <c r="GP241" s="157"/>
      <c r="GQ241" s="157"/>
      <c r="GR241" s="157"/>
      <c r="GS241" s="157"/>
      <c r="GT241" s="141"/>
      <c r="GU241" s="157"/>
      <c r="GV241" s="157"/>
      <c r="GW241" s="157"/>
      <c r="GX241" s="135"/>
      <c r="GY241" s="157"/>
      <c r="GZ241" s="135"/>
      <c r="HA241" s="135"/>
      <c r="HB241" s="157"/>
      <c r="HC241" s="157"/>
      <c r="HD241" s="157"/>
      <c r="HE241" s="157"/>
    </row>
    <row r="242" spans="1:213" ht="57" x14ac:dyDescent="0.2">
      <c r="A242" s="274"/>
      <c r="B242" s="277"/>
      <c r="C242" s="280"/>
      <c r="D242" s="280"/>
      <c r="E242" s="277"/>
      <c r="F242" s="289"/>
      <c r="G242" s="289"/>
      <c r="H242" s="289"/>
      <c r="I242" s="277"/>
      <c r="J242" s="282"/>
      <c r="K242" s="259"/>
      <c r="L242" s="262"/>
      <c r="M242" s="265"/>
      <c r="N242" s="259"/>
      <c r="O242" s="268"/>
      <c r="P242" s="268"/>
      <c r="Q242" s="271"/>
      <c r="R242" s="173"/>
      <c r="S242" s="174"/>
      <c r="T242" s="203">
        <f>VLOOKUP(U242,FORMULAS!$A$15:$B$18,2,0)</f>
        <v>0</v>
      </c>
      <c r="U242" s="54" t="s">
        <v>157</v>
      </c>
      <c r="V242" s="55">
        <f>+IF(U242='Tabla Valoración controles'!$D$4,'Tabla Valoración controles'!$F$4,IF('208-PLA-Ft-78 Mapa Gestión'!U242='Tabla Valoración controles'!$D$5,'Tabla Valoración controles'!$F$5,IF(U242=FORMULAS!$A$10,0,'Tabla Valoración controles'!$F$6)))</f>
        <v>0</v>
      </c>
      <c r="W242" s="54"/>
      <c r="X242" s="56">
        <f>+IF(W242='Tabla Valoración controles'!$D$7,'Tabla Valoración controles'!$F$7,IF(U242=FORMULAS!$A$10,0,'Tabla Valoración controles'!$F$8))</f>
        <v>0</v>
      </c>
      <c r="Y242" s="54"/>
      <c r="Z242" s="55">
        <f>+IF(Y242='Tabla Valoración controles'!$D$9,'Tabla Valoración controles'!$F$9,IF(U242=FORMULAS!$A$10,0,'Tabla Valoración controles'!$F$10))</f>
        <v>0</v>
      </c>
      <c r="AA242" s="54"/>
      <c r="AB242" s="55">
        <f>+IF(AA242='Tabla Valoración controles'!$D$9,'Tabla Valoración controles'!$F$9,IF(W242=FORMULAS!$A$10,0,'Tabla Valoración controles'!$F$10))</f>
        <v>0</v>
      </c>
      <c r="AC242" s="54"/>
      <c r="AD242" s="55">
        <f>+IF(AC242='Tabla Valoración controles'!$D$13,'Tabla Valoración controles'!$F$13,'Tabla Valoración controles'!$F$14)</f>
        <v>0</v>
      </c>
      <c r="AE242" s="99">
        <f t="shared" si="192"/>
        <v>0</v>
      </c>
      <c r="AF242" s="99">
        <f t="shared" si="193"/>
        <v>0</v>
      </c>
      <c r="AG242" s="99">
        <f t="shared" si="194"/>
        <v>0.36</v>
      </c>
      <c r="AH242" s="54"/>
      <c r="AI242" s="50">
        <f>+IF(AH242=CONTROLES!$C$50,CONTROLES!$D$50,CONTROLES!$D$51)</f>
        <v>0</v>
      </c>
      <c r="AJ242" s="182"/>
      <c r="AK242" s="182">
        <f>+IF(AJ242=CONTROLES!$C$52,CONTROLES!$D$52,CONTROLES!$D$53)</f>
        <v>0</v>
      </c>
      <c r="AL242" s="182"/>
      <c r="AM242" s="182">
        <f>+IF(AL242=CONTROLES!$C$54,CONTROLES!$D$54,CONTROLES!$D$55)</f>
        <v>0</v>
      </c>
      <c r="AN242" s="183" t="str">
        <f t="shared" si="173"/>
        <v>Tipo Control</v>
      </c>
      <c r="AO242" s="183" t="str">
        <f>+IF(AN242=CONTROLES!$F$54,CONTROLES!$G$54,CONTROLES!$G$55)</f>
        <v>Detectar</v>
      </c>
      <c r="AP242" s="182">
        <f>+IF(AO242=CONTROLES!$C$56,CONTROLES!$D$56,IF(AO242=CONTROLES!$C$57,CONTROLES!$D$57,CONTROLES!$D$58))</f>
        <v>10</v>
      </c>
      <c r="AQ242" s="182"/>
      <c r="AR242" s="182">
        <f>+IF(AQ242=CONTROLES!$C$59,CONTROLES!$D$59,CONTROLES!$D$60)</f>
        <v>0</v>
      </c>
      <c r="AS242" s="182"/>
      <c r="AT242" s="182">
        <f>+IF(AS242=CONTROLES!$C$61,CONTROLES!$D$61,CONTROLES!$D$62)</f>
        <v>0</v>
      </c>
      <c r="AU242" s="182"/>
      <c r="AV242" s="50">
        <f>+IF(AU242=CONTROLES!$C$63,CONTROLES!$D$63,IF(AU242=CONTROLES!$C$64,CONTROLES!$D$64,CONTROLES!$D$65))</f>
        <v>0</v>
      </c>
      <c r="AW242" s="50">
        <f t="shared" si="169"/>
        <v>10</v>
      </c>
      <c r="AX242" s="50" t="str">
        <f t="shared" si="195"/>
        <v>Débil</v>
      </c>
      <c r="AY242" s="254"/>
      <c r="AZ242" s="254"/>
      <c r="BA242" s="254"/>
      <c r="BB242" s="254"/>
      <c r="BC242" s="255"/>
      <c r="BD242" s="257"/>
      <c r="BE242" s="246"/>
      <c r="BF242" s="134"/>
      <c r="BG242" s="134"/>
      <c r="BH242" s="189"/>
      <c r="BI242" s="134"/>
      <c r="BJ242" s="134"/>
      <c r="BK242" s="134"/>
      <c r="BL242" s="134"/>
      <c r="BM242" s="190" t="s">
        <v>234</v>
      </c>
      <c r="BN242" s="243"/>
      <c r="BO242" s="141"/>
      <c r="BP242" s="137"/>
      <c r="BQ242" s="137"/>
      <c r="BR242" s="137"/>
      <c r="BS242" s="135"/>
      <c r="BT242" s="135"/>
      <c r="BU242" s="135"/>
      <c r="BV242" s="135"/>
      <c r="BW242" s="135"/>
      <c r="BX242" s="141"/>
      <c r="BY242" s="137"/>
      <c r="BZ242" s="137"/>
      <c r="CA242" s="137"/>
      <c r="CB242" s="135"/>
      <c r="CC242" s="135"/>
      <c r="CD242" s="135"/>
      <c r="CE242" s="135"/>
      <c r="CF242" s="135"/>
      <c r="CG242" s="141"/>
      <c r="CH242" s="137"/>
      <c r="CI242" s="137"/>
      <c r="CJ242" s="137"/>
      <c r="CK242" s="135"/>
      <c r="CL242" s="135"/>
      <c r="CM242" s="135"/>
      <c r="CN242" s="135"/>
      <c r="CO242" s="135"/>
      <c r="CP242" s="141"/>
      <c r="CQ242" s="137"/>
      <c r="CR242" s="137"/>
      <c r="CS242" s="137"/>
      <c r="CT242" s="135"/>
      <c r="CU242" s="135"/>
      <c r="CV242" s="135"/>
      <c r="CW242" s="135"/>
      <c r="CX242" s="135"/>
      <c r="CY242" s="141"/>
      <c r="CZ242" s="137"/>
      <c r="DA242" s="137"/>
      <c r="DB242" s="137"/>
      <c r="DC242" s="135"/>
      <c r="DD242" s="135"/>
      <c r="DE242" s="135"/>
      <c r="DF242" s="135"/>
      <c r="DG242" s="135"/>
      <c r="DH242" s="141"/>
      <c r="DI242" s="137"/>
      <c r="DJ242" s="137"/>
      <c r="DK242" s="137"/>
      <c r="DL242" s="135"/>
      <c r="DM242" s="135"/>
      <c r="DN242" s="135"/>
      <c r="DO242" s="135"/>
      <c r="DP242" s="135"/>
      <c r="DQ242" s="141"/>
      <c r="DR242" s="137"/>
      <c r="DS242" s="137"/>
      <c r="DT242" s="137"/>
      <c r="DU242" s="135"/>
      <c r="DV242" s="135"/>
      <c r="DW242" s="135"/>
      <c r="DX242" s="135"/>
      <c r="DY242" s="135"/>
      <c r="DZ242" s="141"/>
      <c r="EA242" s="137"/>
      <c r="EB242" s="137"/>
      <c r="EC242" s="137"/>
      <c r="ED242" s="135"/>
      <c r="EE242" s="135"/>
      <c r="EF242" s="135"/>
      <c r="EG242" s="135"/>
      <c r="EH242" s="135"/>
      <c r="EI242" s="141"/>
      <c r="EJ242" s="137"/>
      <c r="EK242" s="137"/>
      <c r="EL242" s="137"/>
      <c r="EM242" s="135"/>
      <c r="EN242" s="135"/>
      <c r="EO242" s="135"/>
      <c r="EP242" s="135"/>
      <c r="EQ242" s="135"/>
      <c r="ER242" s="141"/>
      <c r="ES242" s="137"/>
      <c r="ET242" s="137"/>
      <c r="EU242" s="137"/>
      <c r="EV242" s="135"/>
      <c r="EW242" s="135"/>
      <c r="EX242" s="135"/>
      <c r="EY242" s="135"/>
      <c r="EZ242" s="135"/>
      <c r="FA242" s="141"/>
      <c r="FB242" s="137"/>
      <c r="FC242" s="137"/>
      <c r="FD242" s="137"/>
      <c r="FE242" s="135"/>
      <c r="FF242" s="135"/>
      <c r="FG242" s="135"/>
      <c r="FH242" s="135"/>
      <c r="FI242" s="135"/>
      <c r="FJ242" s="141"/>
      <c r="FK242" s="137"/>
      <c r="FL242" s="137"/>
      <c r="FM242" s="137"/>
      <c r="FN242" s="135"/>
      <c r="FO242" s="135"/>
      <c r="FP242" s="135"/>
      <c r="FQ242" s="135"/>
      <c r="FR242" s="135"/>
      <c r="FS242" s="135"/>
      <c r="FT242" s="141"/>
      <c r="FU242" s="157"/>
      <c r="FV242" s="157"/>
      <c r="FW242" s="157"/>
      <c r="FX242" s="135"/>
      <c r="FY242" s="157"/>
      <c r="FZ242" s="135"/>
      <c r="GA242" s="135"/>
      <c r="GB242" s="157"/>
      <c r="GC242" s="157"/>
      <c r="GD242" s="157"/>
      <c r="GE242" s="157"/>
      <c r="GF242" s="157"/>
      <c r="GG242" s="141"/>
      <c r="GH242" s="157"/>
      <c r="GI242" s="157"/>
      <c r="GJ242" s="157"/>
      <c r="GK242" s="135"/>
      <c r="GL242" s="157"/>
      <c r="GM242" s="135"/>
      <c r="GN242" s="135"/>
      <c r="GO242" s="157"/>
      <c r="GP242" s="157"/>
      <c r="GQ242" s="157"/>
      <c r="GR242" s="157"/>
      <c r="GS242" s="157"/>
      <c r="GT242" s="141"/>
      <c r="GU242" s="157"/>
      <c r="GV242" s="157"/>
      <c r="GW242" s="157"/>
      <c r="GX242" s="135"/>
      <c r="GY242" s="157"/>
      <c r="GZ242" s="135"/>
      <c r="HA242" s="135"/>
      <c r="HB242" s="157"/>
      <c r="HC242" s="157"/>
      <c r="HD242" s="157"/>
      <c r="HE242" s="157"/>
    </row>
    <row r="243" spans="1:213" ht="57" x14ac:dyDescent="0.2">
      <c r="A243" s="275"/>
      <c r="B243" s="278"/>
      <c r="C243" s="281"/>
      <c r="D243" s="281"/>
      <c r="E243" s="278"/>
      <c r="F243" s="289"/>
      <c r="G243" s="289"/>
      <c r="H243" s="289"/>
      <c r="I243" s="278"/>
      <c r="J243" s="282"/>
      <c r="K243" s="260"/>
      <c r="L243" s="263"/>
      <c r="M243" s="266"/>
      <c r="N243" s="260"/>
      <c r="O243" s="269"/>
      <c r="P243" s="269"/>
      <c r="Q243" s="272"/>
      <c r="R243" s="173"/>
      <c r="S243" s="174"/>
      <c r="T243" s="203">
        <f>VLOOKUP(U243,FORMULAS!$A$15:$B$18,2,0)</f>
        <v>0</v>
      </c>
      <c r="U243" s="54" t="s">
        <v>157</v>
      </c>
      <c r="V243" s="55">
        <f>+IF(U243='Tabla Valoración controles'!$D$4,'Tabla Valoración controles'!$F$4,IF('208-PLA-Ft-78 Mapa Gestión'!U243='Tabla Valoración controles'!$D$5,'Tabla Valoración controles'!$F$5,IF(U243=FORMULAS!$A$10,0,'Tabla Valoración controles'!$F$6)))</f>
        <v>0</v>
      </c>
      <c r="W243" s="54"/>
      <c r="X243" s="56">
        <f>+IF(W243='Tabla Valoración controles'!$D$7,'Tabla Valoración controles'!$F$7,IF(U243=FORMULAS!$A$10,0,'Tabla Valoración controles'!$F$8))</f>
        <v>0</v>
      </c>
      <c r="Y243" s="54"/>
      <c r="Z243" s="55">
        <f>+IF(Y243='Tabla Valoración controles'!$D$9,'Tabla Valoración controles'!$F$9,IF(U243=FORMULAS!$A$10,0,'Tabla Valoración controles'!$F$10))</f>
        <v>0</v>
      </c>
      <c r="AA243" s="54"/>
      <c r="AB243" s="55">
        <f>+IF(AA243='Tabla Valoración controles'!$D$9,'Tabla Valoración controles'!$F$9,IF(W243=FORMULAS!$A$10,0,'Tabla Valoración controles'!$F$10))</f>
        <v>0</v>
      </c>
      <c r="AC243" s="54"/>
      <c r="AD243" s="55">
        <f>+IF(AC243='Tabla Valoración controles'!$D$13,'Tabla Valoración controles'!$F$13,'Tabla Valoración controles'!$F$14)</f>
        <v>0</v>
      </c>
      <c r="AE243" s="99">
        <f t="shared" si="192"/>
        <v>0</v>
      </c>
      <c r="AF243" s="99">
        <f t="shared" si="193"/>
        <v>0</v>
      </c>
      <c r="AG243" s="99">
        <f t="shared" si="194"/>
        <v>0.36</v>
      </c>
      <c r="AH243" s="54"/>
      <c r="AI243" s="50">
        <f>+IF(AH243=CONTROLES!$C$50,CONTROLES!$D$50,CONTROLES!$D$51)</f>
        <v>0</v>
      </c>
      <c r="AJ243" s="182"/>
      <c r="AK243" s="182">
        <f>+IF(AJ243=CONTROLES!$C$52,CONTROLES!$D$52,CONTROLES!$D$53)</f>
        <v>0</v>
      </c>
      <c r="AL243" s="182"/>
      <c r="AM243" s="182">
        <f>+IF(AL243=CONTROLES!$C$54,CONTROLES!$D$54,CONTROLES!$D$55)</f>
        <v>0</v>
      </c>
      <c r="AN243" s="183" t="str">
        <f t="shared" si="173"/>
        <v>Tipo Control</v>
      </c>
      <c r="AO243" s="183" t="str">
        <f>+IF(AN243=CONTROLES!$F$54,CONTROLES!$G$54,CONTROLES!$G$55)</f>
        <v>Detectar</v>
      </c>
      <c r="AP243" s="182">
        <f>+IF(AO243=CONTROLES!$C$56,CONTROLES!$D$56,IF(AO243=CONTROLES!$C$57,CONTROLES!$D$57,CONTROLES!$D$58))</f>
        <v>10</v>
      </c>
      <c r="AQ243" s="182"/>
      <c r="AR243" s="182">
        <f>+IF(AQ243=CONTROLES!$C$59,CONTROLES!$D$59,CONTROLES!$D$60)</f>
        <v>0</v>
      </c>
      <c r="AS243" s="182"/>
      <c r="AT243" s="182">
        <f>+IF(AS243=CONTROLES!$C$61,CONTROLES!$D$61,CONTROLES!$D$62)</f>
        <v>0</v>
      </c>
      <c r="AU243" s="182"/>
      <c r="AV243" s="50">
        <f>+IF(AU243=CONTROLES!$C$63,CONTROLES!$D$63,IF(AU243=CONTROLES!$C$64,CONTROLES!$D$64,CONTROLES!$D$65))</f>
        <v>0</v>
      </c>
      <c r="AW243" s="50">
        <f t="shared" si="169"/>
        <v>10</v>
      </c>
      <c r="AX243" s="50" t="str">
        <f t="shared" si="195"/>
        <v>Débil</v>
      </c>
      <c r="AY243" s="254"/>
      <c r="AZ243" s="254"/>
      <c r="BA243" s="254"/>
      <c r="BB243" s="254"/>
      <c r="BC243" s="255"/>
      <c r="BD243" s="257"/>
      <c r="BE243" s="247"/>
      <c r="BF243" s="134"/>
      <c r="BG243" s="134"/>
      <c r="BH243" s="189"/>
      <c r="BI243" s="134"/>
      <c r="BJ243" s="134"/>
      <c r="BK243" s="134"/>
      <c r="BL243" s="134"/>
      <c r="BM243" s="190" t="s">
        <v>234</v>
      </c>
      <c r="BN243" s="243"/>
      <c r="BO243" s="141"/>
      <c r="BP243" s="137"/>
      <c r="BQ243" s="137"/>
      <c r="BR243" s="137"/>
      <c r="BS243" s="135"/>
      <c r="BT243" s="135"/>
      <c r="BU243" s="135"/>
      <c r="BV243" s="135"/>
      <c r="BW243" s="135"/>
      <c r="BX243" s="141"/>
      <c r="BY243" s="137"/>
      <c r="BZ243" s="137"/>
      <c r="CA243" s="137"/>
      <c r="CB243" s="135"/>
      <c r="CC243" s="135"/>
      <c r="CD243" s="135"/>
      <c r="CE243" s="135"/>
      <c r="CF243" s="135"/>
      <c r="CG243" s="141"/>
      <c r="CH243" s="137"/>
      <c r="CI243" s="137"/>
      <c r="CJ243" s="137"/>
      <c r="CK243" s="135"/>
      <c r="CL243" s="135"/>
      <c r="CM243" s="135"/>
      <c r="CN243" s="135"/>
      <c r="CO243" s="135"/>
      <c r="CP243" s="141"/>
      <c r="CQ243" s="137"/>
      <c r="CR243" s="137"/>
      <c r="CS243" s="137"/>
      <c r="CT243" s="135"/>
      <c r="CU243" s="135"/>
      <c r="CV243" s="135"/>
      <c r="CW243" s="135"/>
      <c r="CX243" s="135"/>
      <c r="CY243" s="141"/>
      <c r="CZ243" s="137"/>
      <c r="DA243" s="137"/>
      <c r="DB243" s="137"/>
      <c r="DC243" s="135"/>
      <c r="DD243" s="135"/>
      <c r="DE243" s="135"/>
      <c r="DF243" s="135"/>
      <c r="DG243" s="135"/>
      <c r="DH243" s="141"/>
      <c r="DI243" s="137"/>
      <c r="DJ243" s="137"/>
      <c r="DK243" s="137"/>
      <c r="DL243" s="135"/>
      <c r="DM243" s="135"/>
      <c r="DN243" s="135"/>
      <c r="DO243" s="135"/>
      <c r="DP243" s="135"/>
      <c r="DQ243" s="141"/>
      <c r="DR243" s="137"/>
      <c r="DS243" s="137"/>
      <c r="DT243" s="137"/>
      <c r="DU243" s="135"/>
      <c r="DV243" s="135"/>
      <c r="DW243" s="135"/>
      <c r="DX243" s="135"/>
      <c r="DY243" s="135"/>
      <c r="DZ243" s="141"/>
      <c r="EA243" s="137"/>
      <c r="EB243" s="137"/>
      <c r="EC243" s="137"/>
      <c r="ED243" s="135"/>
      <c r="EE243" s="135"/>
      <c r="EF243" s="135"/>
      <c r="EG243" s="135"/>
      <c r="EH243" s="135"/>
      <c r="EI243" s="141"/>
      <c r="EJ243" s="137"/>
      <c r="EK243" s="137"/>
      <c r="EL243" s="137"/>
      <c r="EM243" s="135"/>
      <c r="EN243" s="135"/>
      <c r="EO243" s="135"/>
      <c r="EP243" s="135"/>
      <c r="EQ243" s="135"/>
      <c r="ER243" s="141"/>
      <c r="ES243" s="137"/>
      <c r="ET243" s="137"/>
      <c r="EU243" s="137"/>
      <c r="EV243" s="135"/>
      <c r="EW243" s="135"/>
      <c r="EX243" s="135"/>
      <c r="EY243" s="135"/>
      <c r="EZ243" s="135"/>
      <c r="FA243" s="141"/>
      <c r="FB243" s="137"/>
      <c r="FC243" s="137"/>
      <c r="FD243" s="137"/>
      <c r="FE243" s="135"/>
      <c r="FF243" s="135"/>
      <c r="FG243" s="135"/>
      <c r="FH243" s="135"/>
      <c r="FI243" s="135"/>
      <c r="FJ243" s="141"/>
      <c r="FK243" s="137"/>
      <c r="FL243" s="137"/>
      <c r="FM243" s="137"/>
      <c r="FN243" s="135"/>
      <c r="FO243" s="135"/>
      <c r="FP243" s="135"/>
      <c r="FQ243" s="135"/>
      <c r="FR243" s="135"/>
      <c r="FS243" s="135"/>
      <c r="FT243" s="141"/>
      <c r="FU243" s="157"/>
      <c r="FV243" s="157"/>
      <c r="FW243" s="157"/>
      <c r="FX243" s="135"/>
      <c r="FY243" s="157"/>
      <c r="FZ243" s="135"/>
      <c r="GA243" s="135"/>
      <c r="GB243" s="157"/>
      <c r="GC243" s="157"/>
      <c r="GD243" s="157"/>
      <c r="GE243" s="157"/>
      <c r="GF243" s="157"/>
      <c r="GG243" s="141"/>
      <c r="GH243" s="157"/>
      <c r="GI243" s="157"/>
      <c r="GJ243" s="157"/>
      <c r="GK243" s="135"/>
      <c r="GL243" s="157"/>
      <c r="GM243" s="135"/>
      <c r="GN243" s="135"/>
      <c r="GO243" s="157"/>
      <c r="GP243" s="157"/>
      <c r="GQ243" s="157"/>
      <c r="GR243" s="157"/>
      <c r="GS243" s="157"/>
      <c r="GT243" s="141"/>
      <c r="GU243" s="157"/>
      <c r="GV243" s="157"/>
      <c r="GW243" s="157"/>
      <c r="GX243" s="135"/>
      <c r="GY243" s="157"/>
      <c r="GZ243" s="135"/>
      <c r="HA243" s="135"/>
      <c r="HB243" s="157"/>
      <c r="HC243" s="157"/>
      <c r="HD243" s="157"/>
      <c r="HE243" s="157"/>
    </row>
    <row r="244" spans="1:213" ht="117" customHeight="1" x14ac:dyDescent="0.2">
      <c r="A244" s="273">
        <v>40</v>
      </c>
      <c r="B244" s="276" t="s">
        <v>265</v>
      </c>
      <c r="C244" s="279" t="str">
        <f>VLOOKUP(B244,FORMULAS!$A$30:$B$52,2,0)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279" t="str">
        <f>VLOOKUP(B244,FORMULAS!$A$30:$C$46,3,0)</f>
        <v>Director de Reasentamientos</v>
      </c>
      <c r="E244" s="276" t="s">
        <v>258</v>
      </c>
      <c r="F244" s="289" t="s">
        <v>469</v>
      </c>
      <c r="G244" s="289" t="s">
        <v>470</v>
      </c>
      <c r="H244" s="290" t="s">
        <v>755</v>
      </c>
      <c r="I244" s="276" t="s">
        <v>259</v>
      </c>
      <c r="J244" s="282">
        <v>1900</v>
      </c>
      <c r="K244" s="258" t="str">
        <f>+IF(L244=FORMULAS!$N$2,FORMULAS!$O$2,IF('208-PLA-Ft-78 Mapa Gestión'!L244:L249=FORMULAS!$N$3,FORMULAS!$O$3,IF('208-PLA-Ft-78 Mapa Gestión'!L244:L249=FORMULAS!$N$4,FORMULAS!$O$4,IF('208-PLA-Ft-78 Mapa Gestión'!L244:L249=FORMULAS!$N$5,FORMULAS!$O$5,IF('208-PLA-Ft-78 Mapa Gestión'!L244:L249=FORMULAS!$N$6,FORMULAS!$O$6)))))</f>
        <v>Alta</v>
      </c>
      <c r="L244" s="261">
        <f>+IF(J244&lt;=FORMULAS!$M$2,FORMULAS!$N$2,IF('208-PLA-Ft-78 Mapa Gestión'!J244&lt;=FORMULAS!$M$3,FORMULAS!$N$3,IF('208-PLA-Ft-78 Mapa Gestión'!J244&lt;=FORMULAS!$M$4,FORMULAS!$N$4,IF('208-PLA-Ft-78 Mapa Gestión'!J244&lt;=FORMULAS!$M$5,FORMULAS!$N$5,FORMULAS!$N$6))))</f>
        <v>0.8</v>
      </c>
      <c r="M244" s="264" t="s">
        <v>91</v>
      </c>
      <c r="N244" s="258" t="str">
        <f>+IF(M244=FORMULAS!$H$2,FORMULAS!$I$2,IF('208-PLA-Ft-78 Mapa Gestión'!M244:M249=FORMULAS!$H$3,FORMULAS!$I$3,IF('208-PLA-Ft-78 Mapa Gestión'!M244:M249=FORMULAS!$H$4,FORMULAS!$I$4,IF('208-PLA-Ft-78 Mapa Gestión'!M244:M249=FORMULAS!$H$5,FORMULAS!$I$5,IF('208-PLA-Ft-78 Mapa Gestión'!M244:M249=FORMULAS!$H$6,FORMULAS!$I$6,IF('208-PLA-Ft-78 Mapa Gestión'!M244:M249=FORMULAS!$H$7,FORMULAS!$I$7,IF('208-PLA-Ft-78 Mapa Gestión'!M244:M249=FORMULAS!$H$8,FORMULAS!$I$8,IF('208-PLA-Ft-78 Mapa Gestión'!M244:M249=FORMULAS!$H$9,FORMULAS!$I$9,IF('208-PLA-Ft-78 Mapa Gestión'!M244:M249=FORMULAS!$H$10,FORMULAS!$I$10,IF('208-PLA-Ft-78 Mapa Gestión'!M244:M249=FORMULAS!$H$11,FORMULAS!$I$11))))))))))</f>
        <v>Moderado</v>
      </c>
      <c r="O244" s="267">
        <f>VLOOKUP(N244,FORMULAS!$I$1:$J$6,2,0)</f>
        <v>0.6</v>
      </c>
      <c r="P244" s="267" t="str">
        <f t="shared" ref="P244" si="201">CONCATENATE(N244,K244)</f>
        <v>ModeradoAlta</v>
      </c>
      <c r="Q244" s="270" t="str">
        <f>VLOOKUP(P244,FORMULAS!$K$17:$L$42,2,0)</f>
        <v>Alto</v>
      </c>
      <c r="R244" s="173">
        <v>1</v>
      </c>
      <c r="S244" s="174" t="s">
        <v>530</v>
      </c>
      <c r="T244" s="203" t="str">
        <f>VLOOKUP(U244,FORMULAS!$A$15:$B$18,2,0)</f>
        <v>Probabilidad</v>
      </c>
      <c r="U244" s="54" t="s">
        <v>13</v>
      </c>
      <c r="V244" s="55">
        <f>+IF(U244='Tabla Valoración controles'!$D$4,'Tabla Valoración controles'!$F$4,IF('208-PLA-Ft-78 Mapa Gestión'!U244='Tabla Valoración controles'!$D$5,'Tabla Valoración controles'!$F$5,IF(U244=FORMULAS!$A$10,0,'Tabla Valoración controles'!$F$6)))</f>
        <v>0.25</v>
      </c>
      <c r="W244" s="54" t="s">
        <v>8</v>
      </c>
      <c r="X244" s="56">
        <f>+IF(W244='Tabla Valoración controles'!$D$7,'Tabla Valoración controles'!$F$7,IF(U244=FORMULAS!$A$10,0,'Tabla Valoración controles'!$F$8))</f>
        <v>0.15</v>
      </c>
      <c r="Y244" s="54" t="s">
        <v>18</v>
      </c>
      <c r="Z244" s="55">
        <f>+IF(Y244='Tabla Valoración controles'!$D$9,'Tabla Valoración controles'!$F$9,IF(U244=FORMULAS!$A$10,0,'Tabla Valoración controles'!$F$10))</f>
        <v>0</v>
      </c>
      <c r="AA244" s="54" t="s">
        <v>21</v>
      </c>
      <c r="AB244" s="55">
        <f>+IF(AA244='Tabla Valoración controles'!$D$9,'Tabla Valoración controles'!$F$9,IF(W244=FORMULAS!$A$10,0,'Tabla Valoración controles'!$F$10))</f>
        <v>0</v>
      </c>
      <c r="AC244" s="54" t="s">
        <v>100</v>
      </c>
      <c r="AD244" s="55">
        <f>+IF(AC244='Tabla Valoración controles'!$D$13,'Tabla Valoración controles'!$F$13,'Tabla Valoración controles'!$F$14)</f>
        <v>0</v>
      </c>
      <c r="AE244" s="99">
        <f t="shared" si="192"/>
        <v>0.4</v>
      </c>
      <c r="AF244" s="99">
        <f t="shared" si="193"/>
        <v>0</v>
      </c>
      <c r="AG244" s="99">
        <f t="shared" si="194"/>
        <v>0.36</v>
      </c>
      <c r="AH244" s="54" t="s">
        <v>349</v>
      </c>
      <c r="AI244" s="50">
        <f>+IF(AH244=CONTROLES!$C$50,CONTROLES!$D$50,CONTROLES!$D$51)</f>
        <v>15</v>
      </c>
      <c r="AJ244" s="182" t="s">
        <v>355</v>
      </c>
      <c r="AK244" s="182">
        <f>+IF(AJ244=CONTROLES!$C$52,CONTROLES!$D$52,CONTROLES!$D$53)</f>
        <v>15</v>
      </c>
      <c r="AL244" s="182" t="s">
        <v>358</v>
      </c>
      <c r="AM244" s="182">
        <f>+IF(AL244=CONTROLES!$C$54,CONTROLES!$D$54,CONTROLES!$D$55)</f>
        <v>15</v>
      </c>
      <c r="AN244" s="183" t="str">
        <f t="shared" si="173"/>
        <v>Preventivo</v>
      </c>
      <c r="AO244" s="183" t="str">
        <f>+IF(AN244=CONTROLES!$F$54,CONTROLES!$G$54,CONTROLES!$G$55)</f>
        <v>Prevenir</v>
      </c>
      <c r="AP244" s="182">
        <f>+IF(AO244=CONTROLES!$C$56,CONTROLES!$D$56,IF(AO244=CONTROLES!$C$57,CONTROLES!$D$57,CONTROLES!$D$58))</f>
        <v>15</v>
      </c>
      <c r="AQ244" s="182" t="s">
        <v>365</v>
      </c>
      <c r="AR244" s="182">
        <f>+IF(AQ244=CONTROLES!$C$59,CONTROLES!$D$59,CONTROLES!$D$60)</f>
        <v>15</v>
      </c>
      <c r="AS244" s="182" t="s">
        <v>368</v>
      </c>
      <c r="AT244" s="182">
        <f>+IF(AS244=CONTROLES!$C$61,CONTROLES!$D$61,CONTROLES!$D$62)</f>
        <v>15</v>
      </c>
      <c r="AU244" s="182" t="s">
        <v>371</v>
      </c>
      <c r="AV244" s="50">
        <f>+IF(AU244=CONTROLES!$C$63,CONTROLES!$D$63,IF(AU244=CONTROLES!$C$64,CONTROLES!$D$64,CONTROLES!$D$65))</f>
        <v>10</v>
      </c>
      <c r="AW244" s="50">
        <f t="shared" si="169"/>
        <v>100</v>
      </c>
      <c r="AX244" s="50" t="str">
        <f t="shared" si="195"/>
        <v>Fuerte</v>
      </c>
      <c r="AY244" s="253">
        <f>+AG249</f>
        <v>0.36</v>
      </c>
      <c r="AZ244" s="253" t="str">
        <f>+IF(AY244&lt;=FORMULAS!$N$2,FORMULAS!$O$2,IF(AY244&lt;=FORMULAS!$N$3,FORMULAS!$O$3,IF(AY244&lt;=FORMULAS!$N$4,FORMULAS!$O$4,IF(AY244&lt;=FORMULAS!$N$5,FORMULAS!$O$5,FORMULAS!O240))))</f>
        <v>Baja</v>
      </c>
      <c r="BA244" s="253" t="str">
        <f>+IF(T244=FORMULAS!$A$9,AG249,'208-PLA-Ft-78 Mapa Gestión'!N244:N249)</f>
        <v>Moderado</v>
      </c>
      <c r="BB244" s="253">
        <f>+IF(T244=FORMULAS!B243,'208-PLA-Ft-78 Mapa Gestión'!AG249,'208-PLA-Ft-78 Mapa Gestión'!O244:O249)</f>
        <v>0.6</v>
      </c>
      <c r="BC244" s="255" t="str">
        <f t="shared" ref="BC244" si="202">CONCATENATE(BA244,AZ244)</f>
        <v>ModeradoBaja</v>
      </c>
      <c r="BD244" s="256" t="str">
        <f>VLOOKUP(BC244,FORMULAS!$K$17:$L$42,2,0)</f>
        <v>Moderado</v>
      </c>
      <c r="BE244" s="245" t="s">
        <v>163</v>
      </c>
      <c r="BF244" s="137" t="s">
        <v>606</v>
      </c>
      <c r="BG244" s="137" t="s">
        <v>543</v>
      </c>
      <c r="BH244" s="189" t="s">
        <v>322</v>
      </c>
      <c r="BI244" s="192">
        <v>44958</v>
      </c>
      <c r="BJ244" s="192">
        <v>45260</v>
      </c>
      <c r="BK244" s="192" t="s">
        <v>618</v>
      </c>
      <c r="BL244" s="137" t="s">
        <v>620</v>
      </c>
      <c r="BM244" s="190" t="s">
        <v>236</v>
      </c>
      <c r="BN244" s="244" t="s">
        <v>622</v>
      </c>
      <c r="BO244" s="131"/>
      <c r="BP244" s="137"/>
      <c r="BQ244" s="137"/>
      <c r="BR244" s="137"/>
      <c r="BS244" s="137"/>
      <c r="BT244" s="137"/>
      <c r="BU244" s="137"/>
      <c r="BV244" s="137"/>
      <c r="BW244" s="137"/>
      <c r="BX244" s="131"/>
      <c r="BY244" s="137"/>
      <c r="BZ244" s="137"/>
      <c r="CA244" s="137"/>
      <c r="CB244" s="137"/>
      <c r="CC244" s="137"/>
      <c r="CD244" s="137"/>
      <c r="CE244" s="137"/>
      <c r="CF244" s="137"/>
      <c r="CG244" s="131"/>
      <c r="CH244" s="137"/>
      <c r="CI244" s="137"/>
      <c r="CJ244" s="137"/>
      <c r="CK244" s="137"/>
      <c r="CL244" s="137"/>
      <c r="CM244" s="137"/>
      <c r="CN244" s="137"/>
      <c r="CO244" s="137"/>
      <c r="CP244" s="131"/>
      <c r="CQ244" s="137"/>
      <c r="CR244" s="137"/>
      <c r="CS244" s="137"/>
      <c r="CT244" s="137"/>
      <c r="CU244" s="137"/>
      <c r="CV244" s="137"/>
      <c r="CW244" s="137"/>
      <c r="CX244" s="137"/>
      <c r="CY244" s="131"/>
      <c r="CZ244" s="137"/>
      <c r="DA244" s="137"/>
      <c r="DB244" s="137"/>
      <c r="DC244" s="137"/>
      <c r="DD244" s="137"/>
      <c r="DE244" s="137"/>
      <c r="DF244" s="137"/>
      <c r="DG244" s="137"/>
      <c r="DH244" s="131"/>
      <c r="DI244" s="137"/>
      <c r="DJ244" s="137"/>
      <c r="DK244" s="137"/>
      <c r="DL244" s="137"/>
      <c r="DM244" s="137"/>
      <c r="DN244" s="137"/>
      <c r="DO244" s="137"/>
      <c r="DP244" s="137"/>
      <c r="DQ244" s="131"/>
      <c r="DR244" s="137"/>
      <c r="DS244" s="137"/>
      <c r="DT244" s="137"/>
      <c r="DU244" s="137"/>
      <c r="DV244" s="137"/>
      <c r="DW244" s="137"/>
      <c r="DX244" s="137"/>
      <c r="DY244" s="137"/>
      <c r="DZ244" s="131"/>
      <c r="EA244" s="137"/>
      <c r="EB244" s="137"/>
      <c r="EC244" s="137"/>
      <c r="ED244" s="137"/>
      <c r="EE244" s="137"/>
      <c r="EF244" s="137"/>
      <c r="EG244" s="137"/>
      <c r="EH244" s="137"/>
      <c r="EI244" s="131"/>
      <c r="EJ244" s="137"/>
      <c r="EK244" s="137"/>
      <c r="EL244" s="137"/>
      <c r="EM244" s="137"/>
      <c r="EN244" s="137"/>
      <c r="EO244" s="137"/>
      <c r="EP244" s="137"/>
      <c r="EQ244" s="137"/>
      <c r="ER244" s="131"/>
      <c r="ES244" s="137"/>
      <c r="ET244" s="137"/>
      <c r="EU244" s="137"/>
      <c r="EV244" s="137"/>
      <c r="EW244" s="137"/>
      <c r="EX244" s="137"/>
      <c r="EY244" s="137"/>
      <c r="EZ244" s="137"/>
      <c r="FA244" s="131"/>
      <c r="FB244" s="137"/>
      <c r="FC244" s="137"/>
      <c r="FD244" s="137"/>
      <c r="FE244" s="137"/>
      <c r="FF244" s="137"/>
      <c r="FG244" s="137"/>
      <c r="FH244" s="137"/>
      <c r="FI244" s="137"/>
      <c r="FJ244" s="131"/>
      <c r="FK244" s="137"/>
      <c r="FL244" s="137"/>
      <c r="FM244" s="137"/>
      <c r="FN244" s="137"/>
      <c r="FO244" s="137"/>
      <c r="FP244" s="137"/>
      <c r="FQ244" s="137"/>
      <c r="FR244" s="137"/>
      <c r="FS244" s="137"/>
      <c r="FT244" s="131"/>
      <c r="FU244" s="157"/>
      <c r="FV244" s="157"/>
      <c r="FW244" s="157"/>
      <c r="FX244" s="135"/>
      <c r="FY244" s="157"/>
      <c r="FZ244" s="137"/>
      <c r="GA244" s="137"/>
      <c r="GB244" s="157"/>
      <c r="GC244" s="157"/>
      <c r="GD244" s="157"/>
      <c r="GE244" s="157"/>
      <c r="GF244" s="157"/>
      <c r="GG244" s="131"/>
      <c r="GH244" s="157"/>
      <c r="GI244" s="157"/>
      <c r="GJ244" s="157"/>
      <c r="GK244" s="135"/>
      <c r="GL244" s="157"/>
      <c r="GM244" s="137"/>
      <c r="GN244" s="137"/>
      <c r="GO244" s="157"/>
      <c r="GP244" s="157"/>
      <c r="GQ244" s="157"/>
      <c r="GR244" s="157"/>
      <c r="GS244" s="157"/>
      <c r="GT244" s="131"/>
      <c r="GU244" s="157"/>
      <c r="GV244" s="157"/>
      <c r="GW244" s="157"/>
      <c r="GX244" s="135"/>
      <c r="GY244" s="157"/>
      <c r="GZ244" s="137"/>
      <c r="HA244" s="137"/>
      <c r="HB244" s="157"/>
      <c r="HC244" s="157"/>
      <c r="HD244" s="157"/>
      <c r="HE244" s="157"/>
    </row>
    <row r="245" spans="1:213" ht="57" x14ac:dyDescent="0.2">
      <c r="A245" s="274"/>
      <c r="B245" s="277"/>
      <c r="C245" s="280"/>
      <c r="D245" s="280"/>
      <c r="E245" s="277"/>
      <c r="F245" s="289"/>
      <c r="G245" s="289"/>
      <c r="H245" s="290"/>
      <c r="I245" s="277"/>
      <c r="J245" s="282"/>
      <c r="K245" s="259"/>
      <c r="L245" s="262"/>
      <c r="M245" s="265"/>
      <c r="N245" s="259"/>
      <c r="O245" s="268"/>
      <c r="P245" s="268"/>
      <c r="Q245" s="271"/>
      <c r="R245" s="173"/>
      <c r="S245" s="174"/>
      <c r="T245" s="203">
        <f>VLOOKUP(U245,FORMULAS!$A$15:$B$18,2,0)</f>
        <v>0</v>
      </c>
      <c r="U245" s="54" t="s">
        <v>157</v>
      </c>
      <c r="V245" s="55">
        <f>+IF(U245='Tabla Valoración controles'!$D$4,'Tabla Valoración controles'!$F$4,IF('208-PLA-Ft-78 Mapa Gestión'!U245='Tabla Valoración controles'!$D$5,'Tabla Valoración controles'!$F$5,IF(U245=FORMULAS!$A$10,0,'Tabla Valoración controles'!$F$6)))</f>
        <v>0</v>
      </c>
      <c r="W245" s="54"/>
      <c r="X245" s="56">
        <f>+IF(W245='Tabla Valoración controles'!$D$7,'Tabla Valoración controles'!$F$7,IF(U245=FORMULAS!$A$10,0,'Tabla Valoración controles'!$F$8))</f>
        <v>0</v>
      </c>
      <c r="Y245" s="54"/>
      <c r="Z245" s="55">
        <f>+IF(Y245='Tabla Valoración controles'!$D$9,'Tabla Valoración controles'!$F$9,IF(U245=FORMULAS!$A$10,0,'Tabla Valoración controles'!$F$10))</f>
        <v>0</v>
      </c>
      <c r="AA245" s="54"/>
      <c r="AB245" s="55">
        <f>+IF(AA245='Tabla Valoración controles'!$D$9,'Tabla Valoración controles'!$F$9,IF(W245=FORMULAS!$A$10,0,'Tabla Valoración controles'!$F$10))</f>
        <v>0</v>
      </c>
      <c r="AC245" s="54"/>
      <c r="AD245" s="55">
        <f>+IF(AC245='Tabla Valoración controles'!$D$13,'Tabla Valoración controles'!$F$13,'Tabla Valoración controles'!$F$14)</f>
        <v>0</v>
      </c>
      <c r="AE245" s="99">
        <f t="shared" si="192"/>
        <v>0</v>
      </c>
      <c r="AF245" s="99">
        <f t="shared" si="193"/>
        <v>0</v>
      </c>
      <c r="AG245" s="99">
        <f t="shared" si="194"/>
        <v>0.36</v>
      </c>
      <c r="AH245" s="54"/>
      <c r="AI245" s="50">
        <f>+IF(AH245=CONTROLES!$C$50,CONTROLES!$D$50,CONTROLES!$D$51)</f>
        <v>0</v>
      </c>
      <c r="AJ245" s="182"/>
      <c r="AK245" s="182">
        <f>+IF(AJ245=CONTROLES!$C$52,CONTROLES!$D$52,CONTROLES!$D$53)</f>
        <v>0</v>
      </c>
      <c r="AL245" s="182"/>
      <c r="AM245" s="182">
        <f>+IF(AL245=CONTROLES!$C$54,CONTROLES!$D$54,CONTROLES!$D$55)</f>
        <v>0</v>
      </c>
      <c r="AN245" s="183" t="str">
        <f t="shared" si="173"/>
        <v>Tipo Control</v>
      </c>
      <c r="AO245" s="183" t="str">
        <f>+IF(AN245=CONTROLES!$F$54,CONTROLES!$G$54,CONTROLES!$G$55)</f>
        <v>Detectar</v>
      </c>
      <c r="AP245" s="182">
        <f>+IF(AO245=CONTROLES!$C$56,CONTROLES!$D$56,IF(AO245=CONTROLES!$C$57,CONTROLES!$D$57,CONTROLES!$D$58))</f>
        <v>10</v>
      </c>
      <c r="AQ245" s="182"/>
      <c r="AR245" s="182">
        <f>+IF(AQ245=CONTROLES!$C$59,CONTROLES!$D$59,CONTROLES!$D$60)</f>
        <v>0</v>
      </c>
      <c r="AS245" s="182"/>
      <c r="AT245" s="182">
        <f>+IF(AS245=CONTROLES!$C$61,CONTROLES!$D$61,CONTROLES!$D$62)</f>
        <v>0</v>
      </c>
      <c r="AU245" s="182"/>
      <c r="AV245" s="50">
        <f>+IF(AU245=CONTROLES!$C$63,CONTROLES!$D$63,IF(AU245=CONTROLES!$C$64,CONTROLES!$D$64,CONTROLES!$D$65))</f>
        <v>0</v>
      </c>
      <c r="AW245" s="50">
        <f t="shared" si="169"/>
        <v>10</v>
      </c>
      <c r="AX245" s="50" t="str">
        <f t="shared" si="195"/>
        <v>Débil</v>
      </c>
      <c r="AY245" s="254"/>
      <c r="AZ245" s="254"/>
      <c r="BA245" s="254"/>
      <c r="BB245" s="254"/>
      <c r="BC245" s="255"/>
      <c r="BD245" s="257"/>
      <c r="BE245" s="246"/>
      <c r="BF245" s="137"/>
      <c r="BG245" s="137"/>
      <c r="BH245" s="189"/>
      <c r="BI245" s="192"/>
      <c r="BJ245" s="192"/>
      <c r="BK245" s="192"/>
      <c r="BL245" s="137"/>
      <c r="BM245" s="190" t="s">
        <v>234</v>
      </c>
      <c r="BN245" s="244"/>
      <c r="BO245" s="131"/>
      <c r="BP245" s="137"/>
      <c r="BQ245" s="137"/>
      <c r="BR245" s="137"/>
      <c r="BS245" s="135"/>
      <c r="BT245" s="135"/>
      <c r="BU245" s="135"/>
      <c r="BV245" s="135"/>
      <c r="BW245" s="135"/>
      <c r="BX245" s="131"/>
      <c r="BY245" s="137"/>
      <c r="BZ245" s="137"/>
      <c r="CA245" s="137"/>
      <c r="CB245" s="135"/>
      <c r="CC245" s="135"/>
      <c r="CD245" s="135"/>
      <c r="CE245" s="135"/>
      <c r="CF245" s="135"/>
      <c r="CG245" s="131"/>
      <c r="CH245" s="137"/>
      <c r="CI245" s="137"/>
      <c r="CJ245" s="137"/>
      <c r="CK245" s="135"/>
      <c r="CL245" s="135"/>
      <c r="CM245" s="135"/>
      <c r="CN245" s="135"/>
      <c r="CO245" s="135"/>
      <c r="CP245" s="131"/>
      <c r="CQ245" s="137"/>
      <c r="CR245" s="137"/>
      <c r="CS245" s="137"/>
      <c r="CT245" s="135"/>
      <c r="CU245" s="135"/>
      <c r="CV245" s="135"/>
      <c r="CW245" s="135"/>
      <c r="CX245" s="135"/>
      <c r="CY245" s="131"/>
      <c r="CZ245" s="137"/>
      <c r="DA245" s="137"/>
      <c r="DB245" s="137"/>
      <c r="DC245" s="135"/>
      <c r="DD245" s="135"/>
      <c r="DE245" s="135"/>
      <c r="DF245" s="135"/>
      <c r="DG245" s="135"/>
      <c r="DH245" s="131"/>
      <c r="DI245" s="137"/>
      <c r="DJ245" s="137"/>
      <c r="DK245" s="137"/>
      <c r="DL245" s="135"/>
      <c r="DM245" s="135"/>
      <c r="DN245" s="135"/>
      <c r="DO245" s="135"/>
      <c r="DP245" s="135"/>
      <c r="DQ245" s="131"/>
      <c r="DR245" s="137"/>
      <c r="DS245" s="137"/>
      <c r="DT245" s="137"/>
      <c r="DU245" s="135"/>
      <c r="DV245" s="135"/>
      <c r="DW245" s="135"/>
      <c r="DX245" s="135"/>
      <c r="DY245" s="135"/>
      <c r="DZ245" s="131"/>
      <c r="EA245" s="137"/>
      <c r="EB245" s="137"/>
      <c r="EC245" s="137"/>
      <c r="ED245" s="135"/>
      <c r="EE245" s="135"/>
      <c r="EF245" s="135"/>
      <c r="EG245" s="135"/>
      <c r="EH245" s="135"/>
      <c r="EI245" s="131"/>
      <c r="EJ245" s="137"/>
      <c r="EK245" s="137"/>
      <c r="EL245" s="137"/>
      <c r="EM245" s="135"/>
      <c r="EN245" s="135"/>
      <c r="EO245" s="135"/>
      <c r="EP245" s="135"/>
      <c r="EQ245" s="135"/>
      <c r="ER245" s="131"/>
      <c r="ES245" s="137"/>
      <c r="ET245" s="137"/>
      <c r="EU245" s="137"/>
      <c r="EV245" s="135"/>
      <c r="EW245" s="135"/>
      <c r="EX245" s="135"/>
      <c r="EY245" s="135"/>
      <c r="EZ245" s="135"/>
      <c r="FA245" s="131"/>
      <c r="FB245" s="137"/>
      <c r="FC245" s="137"/>
      <c r="FD245" s="137"/>
      <c r="FE245" s="135"/>
      <c r="FF245" s="135"/>
      <c r="FG245" s="135"/>
      <c r="FH245" s="135"/>
      <c r="FI245" s="135"/>
      <c r="FJ245" s="131"/>
      <c r="FK245" s="137"/>
      <c r="FL245" s="137"/>
      <c r="FM245" s="137"/>
      <c r="FN245" s="135"/>
      <c r="FO245" s="135"/>
      <c r="FP245" s="135"/>
      <c r="FQ245" s="135"/>
      <c r="FR245" s="135"/>
      <c r="FS245" s="135"/>
      <c r="FT245" s="131"/>
      <c r="FU245" s="157"/>
      <c r="FV245" s="157"/>
      <c r="FW245" s="157"/>
      <c r="FX245" s="135"/>
      <c r="FY245" s="157"/>
      <c r="FZ245" s="135"/>
      <c r="GA245" s="135"/>
      <c r="GB245" s="157"/>
      <c r="GC245" s="157"/>
      <c r="GD245" s="157"/>
      <c r="GE245" s="157"/>
      <c r="GF245" s="157"/>
      <c r="GG245" s="131"/>
      <c r="GH245" s="157"/>
      <c r="GI245" s="157"/>
      <c r="GJ245" s="157"/>
      <c r="GK245" s="135"/>
      <c r="GL245" s="157"/>
      <c r="GM245" s="135"/>
      <c r="GN245" s="135"/>
      <c r="GO245" s="157"/>
      <c r="GP245" s="157"/>
      <c r="GQ245" s="157"/>
      <c r="GR245" s="157"/>
      <c r="GS245" s="157"/>
      <c r="GT245" s="131"/>
      <c r="GU245" s="157"/>
      <c r="GV245" s="157"/>
      <c r="GW245" s="157"/>
      <c r="GX245" s="135"/>
      <c r="GY245" s="157"/>
      <c r="GZ245" s="135"/>
      <c r="HA245" s="135"/>
      <c r="HB245" s="157"/>
      <c r="HC245" s="157"/>
      <c r="HD245" s="157"/>
      <c r="HE245" s="157"/>
    </row>
    <row r="246" spans="1:213" ht="57" x14ac:dyDescent="0.2">
      <c r="A246" s="274"/>
      <c r="B246" s="277"/>
      <c r="C246" s="280"/>
      <c r="D246" s="280"/>
      <c r="E246" s="277"/>
      <c r="F246" s="289"/>
      <c r="G246" s="289"/>
      <c r="H246" s="290"/>
      <c r="I246" s="277"/>
      <c r="J246" s="282"/>
      <c r="K246" s="259"/>
      <c r="L246" s="262"/>
      <c r="M246" s="265"/>
      <c r="N246" s="259"/>
      <c r="O246" s="268"/>
      <c r="P246" s="268"/>
      <c r="Q246" s="271"/>
      <c r="R246" s="173"/>
      <c r="S246" s="174"/>
      <c r="T246" s="203">
        <f>VLOOKUP(U246,FORMULAS!$A$15:$B$18,2,0)</f>
        <v>0</v>
      </c>
      <c r="U246" s="54" t="s">
        <v>157</v>
      </c>
      <c r="V246" s="55">
        <f>+IF(U246='Tabla Valoración controles'!$D$4,'Tabla Valoración controles'!$F$4,IF('208-PLA-Ft-78 Mapa Gestión'!U246='Tabla Valoración controles'!$D$5,'Tabla Valoración controles'!$F$5,IF(U246=FORMULAS!$A$10,0,'Tabla Valoración controles'!$F$6)))</f>
        <v>0</v>
      </c>
      <c r="W246" s="54"/>
      <c r="X246" s="56">
        <f>+IF(W246='Tabla Valoración controles'!$D$7,'Tabla Valoración controles'!$F$7,IF(U246=FORMULAS!$A$10,0,'Tabla Valoración controles'!$F$8))</f>
        <v>0</v>
      </c>
      <c r="Y246" s="54"/>
      <c r="Z246" s="55">
        <f>+IF(Y246='Tabla Valoración controles'!$D$9,'Tabla Valoración controles'!$F$9,IF(U246=FORMULAS!$A$10,0,'Tabla Valoración controles'!$F$10))</f>
        <v>0</v>
      </c>
      <c r="AA246" s="54"/>
      <c r="AB246" s="55">
        <f>+IF(AA246='Tabla Valoración controles'!$D$9,'Tabla Valoración controles'!$F$9,IF(W246=FORMULAS!$A$10,0,'Tabla Valoración controles'!$F$10))</f>
        <v>0</v>
      </c>
      <c r="AC246" s="54"/>
      <c r="AD246" s="55">
        <f>+IF(AC246='Tabla Valoración controles'!$D$13,'Tabla Valoración controles'!$F$13,'Tabla Valoración controles'!$F$14)</f>
        <v>0</v>
      </c>
      <c r="AE246" s="99">
        <f t="shared" si="192"/>
        <v>0</v>
      </c>
      <c r="AF246" s="99">
        <f t="shared" si="193"/>
        <v>0</v>
      </c>
      <c r="AG246" s="99">
        <f t="shared" si="194"/>
        <v>0.36</v>
      </c>
      <c r="AH246" s="54"/>
      <c r="AI246" s="50">
        <f>+IF(AH246=CONTROLES!$C$50,CONTROLES!$D$50,CONTROLES!$D$51)</f>
        <v>0</v>
      </c>
      <c r="AJ246" s="182"/>
      <c r="AK246" s="182">
        <f>+IF(AJ246=CONTROLES!$C$52,CONTROLES!$D$52,CONTROLES!$D$53)</f>
        <v>0</v>
      </c>
      <c r="AL246" s="182"/>
      <c r="AM246" s="182">
        <f>+IF(AL246=CONTROLES!$C$54,CONTROLES!$D$54,CONTROLES!$D$55)</f>
        <v>0</v>
      </c>
      <c r="AN246" s="183" t="str">
        <f t="shared" si="173"/>
        <v>Tipo Control</v>
      </c>
      <c r="AO246" s="183" t="str">
        <f>+IF(AN246=CONTROLES!$F$54,CONTROLES!$G$54,CONTROLES!$G$55)</f>
        <v>Detectar</v>
      </c>
      <c r="AP246" s="182">
        <f>+IF(AO246=CONTROLES!$C$56,CONTROLES!$D$56,IF(AO246=CONTROLES!$C$57,CONTROLES!$D$57,CONTROLES!$D$58))</f>
        <v>10</v>
      </c>
      <c r="AQ246" s="182"/>
      <c r="AR246" s="182">
        <f>+IF(AQ246=CONTROLES!$C$59,CONTROLES!$D$59,CONTROLES!$D$60)</f>
        <v>0</v>
      </c>
      <c r="AS246" s="182"/>
      <c r="AT246" s="182">
        <f>+IF(AS246=CONTROLES!$C$61,CONTROLES!$D$61,CONTROLES!$D$62)</f>
        <v>0</v>
      </c>
      <c r="AU246" s="182"/>
      <c r="AV246" s="50">
        <f>+IF(AU246=CONTROLES!$C$63,CONTROLES!$D$63,IF(AU246=CONTROLES!$C$64,CONTROLES!$D$64,CONTROLES!$D$65))</f>
        <v>0</v>
      </c>
      <c r="AW246" s="50">
        <f t="shared" si="169"/>
        <v>10</v>
      </c>
      <c r="AX246" s="50" t="str">
        <f t="shared" si="195"/>
        <v>Débil</v>
      </c>
      <c r="AY246" s="254"/>
      <c r="AZ246" s="254"/>
      <c r="BA246" s="254"/>
      <c r="BB246" s="254"/>
      <c r="BC246" s="255"/>
      <c r="BD246" s="257"/>
      <c r="BE246" s="246"/>
      <c r="BF246" s="137"/>
      <c r="BG246" s="137"/>
      <c r="BH246" s="189"/>
      <c r="BI246" s="192"/>
      <c r="BJ246" s="192"/>
      <c r="BK246" s="192"/>
      <c r="BL246" s="137"/>
      <c r="BM246" s="190" t="s">
        <v>234</v>
      </c>
      <c r="BN246" s="244"/>
      <c r="BO246" s="131"/>
      <c r="BP246" s="137"/>
      <c r="BQ246" s="137"/>
      <c r="BR246" s="137"/>
      <c r="BS246" s="135"/>
      <c r="BT246" s="135"/>
      <c r="BU246" s="135"/>
      <c r="BV246" s="135"/>
      <c r="BW246" s="135"/>
      <c r="BX246" s="131"/>
      <c r="BY246" s="137"/>
      <c r="BZ246" s="137"/>
      <c r="CA246" s="137"/>
      <c r="CB246" s="135"/>
      <c r="CC246" s="135"/>
      <c r="CD246" s="135"/>
      <c r="CE246" s="135"/>
      <c r="CF246" s="135"/>
      <c r="CG246" s="131"/>
      <c r="CH246" s="137"/>
      <c r="CI246" s="137"/>
      <c r="CJ246" s="137"/>
      <c r="CK246" s="135"/>
      <c r="CL246" s="135"/>
      <c r="CM246" s="135"/>
      <c r="CN246" s="135"/>
      <c r="CO246" s="135"/>
      <c r="CP246" s="131"/>
      <c r="CQ246" s="137"/>
      <c r="CR246" s="137"/>
      <c r="CS246" s="137"/>
      <c r="CT246" s="135"/>
      <c r="CU246" s="135"/>
      <c r="CV246" s="135"/>
      <c r="CW246" s="135"/>
      <c r="CX246" s="135"/>
      <c r="CY246" s="131"/>
      <c r="CZ246" s="137"/>
      <c r="DA246" s="137"/>
      <c r="DB246" s="137"/>
      <c r="DC246" s="135"/>
      <c r="DD246" s="135"/>
      <c r="DE246" s="135"/>
      <c r="DF246" s="135"/>
      <c r="DG246" s="135"/>
      <c r="DH246" s="131"/>
      <c r="DI246" s="137"/>
      <c r="DJ246" s="137"/>
      <c r="DK246" s="137"/>
      <c r="DL246" s="135"/>
      <c r="DM246" s="135"/>
      <c r="DN246" s="135"/>
      <c r="DO246" s="135"/>
      <c r="DP246" s="135"/>
      <c r="DQ246" s="131"/>
      <c r="DR246" s="137"/>
      <c r="DS246" s="137"/>
      <c r="DT246" s="137"/>
      <c r="DU246" s="135"/>
      <c r="DV246" s="135"/>
      <c r="DW246" s="135"/>
      <c r="DX246" s="135"/>
      <c r="DY246" s="135"/>
      <c r="DZ246" s="131"/>
      <c r="EA246" s="137"/>
      <c r="EB246" s="137"/>
      <c r="EC246" s="137"/>
      <c r="ED246" s="135"/>
      <c r="EE246" s="135"/>
      <c r="EF246" s="135"/>
      <c r="EG246" s="135"/>
      <c r="EH246" s="135"/>
      <c r="EI246" s="131"/>
      <c r="EJ246" s="137"/>
      <c r="EK246" s="137"/>
      <c r="EL246" s="137"/>
      <c r="EM246" s="135"/>
      <c r="EN246" s="135"/>
      <c r="EO246" s="135"/>
      <c r="EP246" s="135"/>
      <c r="EQ246" s="135"/>
      <c r="ER246" s="131"/>
      <c r="ES246" s="137"/>
      <c r="ET246" s="137"/>
      <c r="EU246" s="137"/>
      <c r="EV246" s="135"/>
      <c r="EW246" s="135"/>
      <c r="EX246" s="135"/>
      <c r="EY246" s="135"/>
      <c r="EZ246" s="135"/>
      <c r="FA246" s="131"/>
      <c r="FB246" s="137"/>
      <c r="FC246" s="137"/>
      <c r="FD246" s="137"/>
      <c r="FE246" s="135"/>
      <c r="FF246" s="135"/>
      <c r="FG246" s="135"/>
      <c r="FH246" s="135"/>
      <c r="FI246" s="135"/>
      <c r="FJ246" s="131"/>
      <c r="FK246" s="137"/>
      <c r="FL246" s="137"/>
      <c r="FM246" s="137"/>
      <c r="FN246" s="135"/>
      <c r="FO246" s="135"/>
      <c r="FP246" s="135"/>
      <c r="FQ246" s="135"/>
      <c r="FR246" s="135"/>
      <c r="FS246" s="135"/>
      <c r="FT246" s="131"/>
      <c r="FU246" s="157"/>
      <c r="FV246" s="157"/>
      <c r="FW246" s="157"/>
      <c r="FX246" s="135"/>
      <c r="FY246" s="157"/>
      <c r="FZ246" s="135"/>
      <c r="GA246" s="135"/>
      <c r="GB246" s="157"/>
      <c r="GC246" s="157"/>
      <c r="GD246" s="157"/>
      <c r="GE246" s="157"/>
      <c r="GF246" s="157"/>
      <c r="GG246" s="131"/>
      <c r="GH246" s="157"/>
      <c r="GI246" s="157"/>
      <c r="GJ246" s="157"/>
      <c r="GK246" s="135"/>
      <c r="GL246" s="157"/>
      <c r="GM246" s="135"/>
      <c r="GN246" s="135"/>
      <c r="GO246" s="157"/>
      <c r="GP246" s="157"/>
      <c r="GQ246" s="157"/>
      <c r="GR246" s="157"/>
      <c r="GS246" s="157"/>
      <c r="GT246" s="131"/>
      <c r="GU246" s="157"/>
      <c r="GV246" s="157"/>
      <c r="GW246" s="157"/>
      <c r="GX246" s="135"/>
      <c r="GY246" s="157"/>
      <c r="GZ246" s="135"/>
      <c r="HA246" s="135"/>
      <c r="HB246" s="157"/>
      <c r="HC246" s="157"/>
      <c r="HD246" s="157"/>
      <c r="HE246" s="157"/>
    </row>
    <row r="247" spans="1:213" ht="57" x14ac:dyDescent="0.2">
      <c r="A247" s="274"/>
      <c r="B247" s="277"/>
      <c r="C247" s="280"/>
      <c r="D247" s="280"/>
      <c r="E247" s="277"/>
      <c r="F247" s="289"/>
      <c r="G247" s="289"/>
      <c r="H247" s="290"/>
      <c r="I247" s="277"/>
      <c r="J247" s="282"/>
      <c r="K247" s="259"/>
      <c r="L247" s="262"/>
      <c r="M247" s="265"/>
      <c r="N247" s="259"/>
      <c r="O247" s="268"/>
      <c r="P247" s="268"/>
      <c r="Q247" s="271"/>
      <c r="R247" s="173"/>
      <c r="S247" s="174"/>
      <c r="T247" s="203">
        <f>VLOOKUP(U247,FORMULAS!$A$15:$B$18,2,0)</f>
        <v>0</v>
      </c>
      <c r="U247" s="54" t="s">
        <v>157</v>
      </c>
      <c r="V247" s="55">
        <f>+IF(U247='Tabla Valoración controles'!$D$4,'Tabla Valoración controles'!$F$4,IF('208-PLA-Ft-78 Mapa Gestión'!U247='Tabla Valoración controles'!$D$5,'Tabla Valoración controles'!$F$5,IF(U247=FORMULAS!$A$10,0,'Tabla Valoración controles'!$F$6)))</f>
        <v>0</v>
      </c>
      <c r="W247" s="54"/>
      <c r="X247" s="56">
        <f>+IF(W247='Tabla Valoración controles'!$D$7,'Tabla Valoración controles'!$F$7,IF(U247=FORMULAS!$A$10,0,'Tabla Valoración controles'!$F$8))</f>
        <v>0</v>
      </c>
      <c r="Y247" s="54"/>
      <c r="Z247" s="55">
        <f>+IF(Y247='Tabla Valoración controles'!$D$9,'Tabla Valoración controles'!$F$9,IF(U247=FORMULAS!$A$10,0,'Tabla Valoración controles'!$F$10))</f>
        <v>0</v>
      </c>
      <c r="AA247" s="54"/>
      <c r="AB247" s="55">
        <f>+IF(AA247='Tabla Valoración controles'!$D$9,'Tabla Valoración controles'!$F$9,IF(W247=FORMULAS!$A$10,0,'Tabla Valoración controles'!$F$10))</f>
        <v>0</v>
      </c>
      <c r="AC247" s="54"/>
      <c r="AD247" s="55">
        <f>+IF(AC247='Tabla Valoración controles'!$D$13,'Tabla Valoración controles'!$F$13,'Tabla Valoración controles'!$F$14)</f>
        <v>0</v>
      </c>
      <c r="AE247" s="99">
        <f t="shared" si="192"/>
        <v>0</v>
      </c>
      <c r="AF247" s="99">
        <f t="shared" si="193"/>
        <v>0</v>
      </c>
      <c r="AG247" s="99">
        <f t="shared" si="194"/>
        <v>0.36</v>
      </c>
      <c r="AH247" s="54"/>
      <c r="AI247" s="50">
        <f>+IF(AH247=CONTROLES!$C$50,CONTROLES!$D$50,CONTROLES!$D$51)</f>
        <v>0</v>
      </c>
      <c r="AJ247" s="182"/>
      <c r="AK247" s="182">
        <f>+IF(AJ247=CONTROLES!$C$52,CONTROLES!$D$52,CONTROLES!$D$53)</f>
        <v>0</v>
      </c>
      <c r="AL247" s="182"/>
      <c r="AM247" s="182">
        <f>+IF(AL247=CONTROLES!$C$54,CONTROLES!$D$54,CONTROLES!$D$55)</f>
        <v>0</v>
      </c>
      <c r="AN247" s="183" t="str">
        <f t="shared" si="173"/>
        <v>Tipo Control</v>
      </c>
      <c r="AO247" s="183" t="str">
        <f>+IF(AN247=CONTROLES!$F$54,CONTROLES!$G$54,CONTROLES!$G$55)</f>
        <v>Detectar</v>
      </c>
      <c r="AP247" s="182">
        <f>+IF(AO247=CONTROLES!$C$56,CONTROLES!$D$56,IF(AO247=CONTROLES!$C$57,CONTROLES!$D$57,CONTROLES!$D$58))</f>
        <v>10</v>
      </c>
      <c r="AQ247" s="182"/>
      <c r="AR247" s="182">
        <f>+IF(AQ247=CONTROLES!$C$59,CONTROLES!$D$59,CONTROLES!$D$60)</f>
        <v>0</v>
      </c>
      <c r="AS247" s="182"/>
      <c r="AT247" s="182">
        <f>+IF(AS247=CONTROLES!$C$61,CONTROLES!$D$61,CONTROLES!$D$62)</f>
        <v>0</v>
      </c>
      <c r="AU247" s="182"/>
      <c r="AV247" s="50">
        <f>+IF(AU247=CONTROLES!$C$63,CONTROLES!$D$63,IF(AU247=CONTROLES!$C$64,CONTROLES!$D$64,CONTROLES!$D$65))</f>
        <v>0</v>
      </c>
      <c r="AW247" s="50">
        <f t="shared" si="169"/>
        <v>10</v>
      </c>
      <c r="AX247" s="50" t="str">
        <f t="shared" si="195"/>
        <v>Débil</v>
      </c>
      <c r="AY247" s="254"/>
      <c r="AZ247" s="254"/>
      <c r="BA247" s="254"/>
      <c r="BB247" s="254"/>
      <c r="BC247" s="255"/>
      <c r="BD247" s="257"/>
      <c r="BE247" s="246"/>
      <c r="BF247" s="137"/>
      <c r="BG247" s="137"/>
      <c r="BH247" s="189"/>
      <c r="BI247" s="192"/>
      <c r="BJ247" s="192"/>
      <c r="BK247" s="192"/>
      <c r="BL247" s="137"/>
      <c r="BM247" s="190" t="s">
        <v>234</v>
      </c>
      <c r="BN247" s="244"/>
      <c r="BO247" s="131"/>
      <c r="BP247" s="137"/>
      <c r="BQ247" s="137"/>
      <c r="BR247" s="137"/>
      <c r="BS247" s="135"/>
      <c r="BT247" s="135"/>
      <c r="BU247" s="135"/>
      <c r="BV247" s="135"/>
      <c r="BW247" s="135"/>
      <c r="BX247" s="131"/>
      <c r="BY247" s="137"/>
      <c r="BZ247" s="137"/>
      <c r="CA247" s="137"/>
      <c r="CB247" s="135"/>
      <c r="CC247" s="135"/>
      <c r="CD247" s="135"/>
      <c r="CE247" s="135"/>
      <c r="CF247" s="135"/>
      <c r="CG247" s="131"/>
      <c r="CH247" s="137"/>
      <c r="CI247" s="137"/>
      <c r="CJ247" s="137"/>
      <c r="CK247" s="135"/>
      <c r="CL247" s="135"/>
      <c r="CM247" s="135"/>
      <c r="CN247" s="135"/>
      <c r="CO247" s="135"/>
      <c r="CP247" s="131"/>
      <c r="CQ247" s="137"/>
      <c r="CR247" s="137"/>
      <c r="CS247" s="137"/>
      <c r="CT247" s="135"/>
      <c r="CU247" s="135"/>
      <c r="CV247" s="135"/>
      <c r="CW247" s="135"/>
      <c r="CX247" s="135"/>
      <c r="CY247" s="131"/>
      <c r="CZ247" s="137"/>
      <c r="DA247" s="137"/>
      <c r="DB247" s="137"/>
      <c r="DC247" s="135"/>
      <c r="DD247" s="135"/>
      <c r="DE247" s="135"/>
      <c r="DF247" s="135"/>
      <c r="DG247" s="135"/>
      <c r="DH247" s="131"/>
      <c r="DI247" s="137"/>
      <c r="DJ247" s="137"/>
      <c r="DK247" s="137"/>
      <c r="DL247" s="135"/>
      <c r="DM247" s="135"/>
      <c r="DN247" s="135"/>
      <c r="DO247" s="135"/>
      <c r="DP247" s="135"/>
      <c r="DQ247" s="131"/>
      <c r="DR247" s="137"/>
      <c r="DS247" s="137"/>
      <c r="DT247" s="137"/>
      <c r="DU247" s="135"/>
      <c r="DV247" s="135"/>
      <c r="DW247" s="135"/>
      <c r="DX247" s="135"/>
      <c r="DY247" s="135"/>
      <c r="DZ247" s="131"/>
      <c r="EA247" s="137"/>
      <c r="EB247" s="137"/>
      <c r="EC247" s="137"/>
      <c r="ED247" s="135"/>
      <c r="EE247" s="135"/>
      <c r="EF247" s="135"/>
      <c r="EG247" s="135"/>
      <c r="EH247" s="135"/>
      <c r="EI247" s="131"/>
      <c r="EJ247" s="137"/>
      <c r="EK247" s="137"/>
      <c r="EL247" s="137"/>
      <c r="EM247" s="135"/>
      <c r="EN247" s="135"/>
      <c r="EO247" s="135"/>
      <c r="EP247" s="135"/>
      <c r="EQ247" s="135"/>
      <c r="ER247" s="131"/>
      <c r="ES247" s="137"/>
      <c r="ET247" s="137"/>
      <c r="EU247" s="137"/>
      <c r="EV247" s="135"/>
      <c r="EW247" s="135"/>
      <c r="EX247" s="135"/>
      <c r="EY247" s="135"/>
      <c r="EZ247" s="135"/>
      <c r="FA247" s="131"/>
      <c r="FB247" s="137"/>
      <c r="FC247" s="137"/>
      <c r="FD247" s="137"/>
      <c r="FE247" s="135"/>
      <c r="FF247" s="135"/>
      <c r="FG247" s="135"/>
      <c r="FH247" s="135"/>
      <c r="FI247" s="135"/>
      <c r="FJ247" s="131"/>
      <c r="FK247" s="137"/>
      <c r="FL247" s="137"/>
      <c r="FM247" s="137"/>
      <c r="FN247" s="135"/>
      <c r="FO247" s="135"/>
      <c r="FP247" s="135"/>
      <c r="FQ247" s="135"/>
      <c r="FR247" s="135"/>
      <c r="FS247" s="135"/>
      <c r="FT247" s="131"/>
      <c r="FU247" s="157"/>
      <c r="FV247" s="157"/>
      <c r="FW247" s="157"/>
      <c r="FX247" s="135"/>
      <c r="FY247" s="157"/>
      <c r="FZ247" s="135"/>
      <c r="GA247" s="135"/>
      <c r="GB247" s="157"/>
      <c r="GC247" s="157"/>
      <c r="GD247" s="157"/>
      <c r="GE247" s="157"/>
      <c r="GF247" s="157"/>
      <c r="GG247" s="131"/>
      <c r="GH247" s="157"/>
      <c r="GI247" s="157"/>
      <c r="GJ247" s="157"/>
      <c r="GK247" s="135"/>
      <c r="GL247" s="157"/>
      <c r="GM247" s="135"/>
      <c r="GN247" s="135"/>
      <c r="GO247" s="157"/>
      <c r="GP247" s="157"/>
      <c r="GQ247" s="157"/>
      <c r="GR247" s="157"/>
      <c r="GS247" s="157"/>
      <c r="GT247" s="131"/>
      <c r="GU247" s="157"/>
      <c r="GV247" s="157"/>
      <c r="GW247" s="157"/>
      <c r="GX247" s="135"/>
      <c r="GY247" s="157"/>
      <c r="GZ247" s="135"/>
      <c r="HA247" s="135"/>
      <c r="HB247" s="157"/>
      <c r="HC247" s="157"/>
      <c r="HD247" s="157"/>
      <c r="HE247" s="157"/>
    </row>
    <row r="248" spans="1:213" ht="57" x14ac:dyDescent="0.2">
      <c r="A248" s="274"/>
      <c r="B248" s="277"/>
      <c r="C248" s="280"/>
      <c r="D248" s="280"/>
      <c r="E248" s="277"/>
      <c r="F248" s="289"/>
      <c r="G248" s="289"/>
      <c r="H248" s="290"/>
      <c r="I248" s="277"/>
      <c r="J248" s="282"/>
      <c r="K248" s="259"/>
      <c r="L248" s="262"/>
      <c r="M248" s="265"/>
      <c r="N248" s="259"/>
      <c r="O248" s="268"/>
      <c r="P248" s="268"/>
      <c r="Q248" s="271"/>
      <c r="R248" s="173"/>
      <c r="S248" s="174"/>
      <c r="T248" s="203">
        <f>VLOOKUP(U248,FORMULAS!$A$15:$B$18,2,0)</f>
        <v>0</v>
      </c>
      <c r="U248" s="54" t="s">
        <v>157</v>
      </c>
      <c r="V248" s="55">
        <f>+IF(U248='Tabla Valoración controles'!$D$4,'Tabla Valoración controles'!$F$4,IF('208-PLA-Ft-78 Mapa Gestión'!U248='Tabla Valoración controles'!$D$5,'Tabla Valoración controles'!$F$5,IF(U248=FORMULAS!$A$10,0,'Tabla Valoración controles'!$F$6)))</f>
        <v>0</v>
      </c>
      <c r="W248" s="54"/>
      <c r="X248" s="56">
        <f>+IF(W248='Tabla Valoración controles'!$D$7,'Tabla Valoración controles'!$F$7,IF(U248=FORMULAS!$A$10,0,'Tabla Valoración controles'!$F$8))</f>
        <v>0</v>
      </c>
      <c r="Y248" s="54"/>
      <c r="Z248" s="55">
        <f>+IF(Y248='Tabla Valoración controles'!$D$9,'Tabla Valoración controles'!$F$9,IF(U248=FORMULAS!$A$10,0,'Tabla Valoración controles'!$F$10))</f>
        <v>0</v>
      </c>
      <c r="AA248" s="54"/>
      <c r="AB248" s="55">
        <f>+IF(AA248='Tabla Valoración controles'!$D$9,'Tabla Valoración controles'!$F$9,IF(W248=FORMULAS!$A$10,0,'Tabla Valoración controles'!$F$10))</f>
        <v>0</v>
      </c>
      <c r="AC248" s="54"/>
      <c r="AD248" s="55">
        <f>+IF(AC248='Tabla Valoración controles'!$D$13,'Tabla Valoración controles'!$F$13,'Tabla Valoración controles'!$F$14)</f>
        <v>0</v>
      </c>
      <c r="AE248" s="99">
        <f t="shared" si="192"/>
        <v>0</v>
      </c>
      <c r="AF248" s="99">
        <f t="shared" si="193"/>
        <v>0</v>
      </c>
      <c r="AG248" s="99">
        <f t="shared" si="194"/>
        <v>0.36</v>
      </c>
      <c r="AH248" s="54"/>
      <c r="AI248" s="50">
        <f>+IF(AH248=CONTROLES!$C$50,CONTROLES!$D$50,CONTROLES!$D$51)</f>
        <v>0</v>
      </c>
      <c r="AJ248" s="182"/>
      <c r="AK248" s="182">
        <f>+IF(AJ248=CONTROLES!$C$52,CONTROLES!$D$52,CONTROLES!$D$53)</f>
        <v>0</v>
      </c>
      <c r="AL248" s="182"/>
      <c r="AM248" s="182">
        <f>+IF(AL248=CONTROLES!$C$54,CONTROLES!$D$54,CONTROLES!$D$55)</f>
        <v>0</v>
      </c>
      <c r="AN248" s="183" t="str">
        <f t="shared" si="173"/>
        <v>Tipo Control</v>
      </c>
      <c r="AO248" s="183" t="str">
        <f>+IF(AN248=CONTROLES!$F$54,CONTROLES!$G$54,CONTROLES!$G$55)</f>
        <v>Detectar</v>
      </c>
      <c r="AP248" s="182">
        <f>+IF(AO248=CONTROLES!$C$56,CONTROLES!$D$56,IF(AO248=CONTROLES!$C$57,CONTROLES!$D$57,CONTROLES!$D$58))</f>
        <v>10</v>
      </c>
      <c r="AQ248" s="182"/>
      <c r="AR248" s="182">
        <f>+IF(AQ248=CONTROLES!$C$59,CONTROLES!$D$59,CONTROLES!$D$60)</f>
        <v>0</v>
      </c>
      <c r="AS248" s="182"/>
      <c r="AT248" s="182">
        <f>+IF(AS248=CONTROLES!$C$61,CONTROLES!$D$61,CONTROLES!$D$62)</f>
        <v>0</v>
      </c>
      <c r="AU248" s="182"/>
      <c r="AV248" s="50">
        <f>+IF(AU248=CONTROLES!$C$63,CONTROLES!$D$63,IF(AU248=CONTROLES!$C$64,CONTROLES!$D$64,CONTROLES!$D$65))</f>
        <v>0</v>
      </c>
      <c r="AW248" s="50">
        <f t="shared" si="169"/>
        <v>10</v>
      </c>
      <c r="AX248" s="50" t="str">
        <f t="shared" si="195"/>
        <v>Débil</v>
      </c>
      <c r="AY248" s="254"/>
      <c r="AZ248" s="254"/>
      <c r="BA248" s="254"/>
      <c r="BB248" s="254"/>
      <c r="BC248" s="255"/>
      <c r="BD248" s="257"/>
      <c r="BE248" s="246"/>
      <c r="BF248" s="137"/>
      <c r="BG248" s="137"/>
      <c r="BH248" s="189"/>
      <c r="BI248" s="192"/>
      <c r="BJ248" s="192"/>
      <c r="BK248" s="192"/>
      <c r="BL248" s="137"/>
      <c r="BM248" s="190" t="s">
        <v>234</v>
      </c>
      <c r="BN248" s="244"/>
      <c r="BO248" s="131"/>
      <c r="BP248" s="137"/>
      <c r="BQ248" s="137"/>
      <c r="BR248" s="137"/>
      <c r="BS248" s="135"/>
      <c r="BT248" s="135"/>
      <c r="BU248" s="135"/>
      <c r="BV248" s="135"/>
      <c r="BW248" s="135"/>
      <c r="BX248" s="131"/>
      <c r="BY248" s="137"/>
      <c r="BZ248" s="137"/>
      <c r="CA248" s="137"/>
      <c r="CB248" s="135"/>
      <c r="CC248" s="135"/>
      <c r="CD248" s="135"/>
      <c r="CE248" s="135"/>
      <c r="CF248" s="135"/>
      <c r="CG248" s="131"/>
      <c r="CH248" s="137"/>
      <c r="CI248" s="137"/>
      <c r="CJ248" s="137"/>
      <c r="CK248" s="135"/>
      <c r="CL248" s="135"/>
      <c r="CM248" s="135"/>
      <c r="CN248" s="135"/>
      <c r="CO248" s="135"/>
      <c r="CP248" s="131"/>
      <c r="CQ248" s="137"/>
      <c r="CR248" s="137"/>
      <c r="CS248" s="137"/>
      <c r="CT248" s="135"/>
      <c r="CU248" s="135"/>
      <c r="CV248" s="135"/>
      <c r="CW248" s="135"/>
      <c r="CX248" s="135"/>
      <c r="CY248" s="131"/>
      <c r="CZ248" s="137"/>
      <c r="DA248" s="137"/>
      <c r="DB248" s="137"/>
      <c r="DC248" s="135"/>
      <c r="DD248" s="135"/>
      <c r="DE248" s="135"/>
      <c r="DF248" s="135"/>
      <c r="DG248" s="135"/>
      <c r="DH248" s="131"/>
      <c r="DI248" s="137"/>
      <c r="DJ248" s="137"/>
      <c r="DK248" s="137"/>
      <c r="DL248" s="135"/>
      <c r="DM248" s="135"/>
      <c r="DN248" s="135"/>
      <c r="DO248" s="135"/>
      <c r="DP248" s="135"/>
      <c r="DQ248" s="131"/>
      <c r="DR248" s="137"/>
      <c r="DS248" s="137"/>
      <c r="DT248" s="137"/>
      <c r="DU248" s="135"/>
      <c r="DV248" s="135"/>
      <c r="DW248" s="135"/>
      <c r="DX248" s="135"/>
      <c r="DY248" s="135"/>
      <c r="DZ248" s="131"/>
      <c r="EA248" s="137"/>
      <c r="EB248" s="137"/>
      <c r="EC248" s="137"/>
      <c r="ED248" s="135"/>
      <c r="EE248" s="135"/>
      <c r="EF248" s="135"/>
      <c r="EG248" s="135"/>
      <c r="EH248" s="135"/>
      <c r="EI248" s="131"/>
      <c r="EJ248" s="137"/>
      <c r="EK248" s="137"/>
      <c r="EL248" s="137"/>
      <c r="EM248" s="135"/>
      <c r="EN248" s="135"/>
      <c r="EO248" s="135"/>
      <c r="EP248" s="135"/>
      <c r="EQ248" s="135"/>
      <c r="ER248" s="131"/>
      <c r="ES248" s="137"/>
      <c r="ET248" s="137"/>
      <c r="EU248" s="137"/>
      <c r="EV248" s="135"/>
      <c r="EW248" s="135"/>
      <c r="EX248" s="135"/>
      <c r="EY248" s="135"/>
      <c r="EZ248" s="135"/>
      <c r="FA248" s="131"/>
      <c r="FB248" s="137"/>
      <c r="FC248" s="137"/>
      <c r="FD248" s="137"/>
      <c r="FE248" s="135"/>
      <c r="FF248" s="135"/>
      <c r="FG248" s="135"/>
      <c r="FH248" s="135"/>
      <c r="FI248" s="135"/>
      <c r="FJ248" s="131"/>
      <c r="FK248" s="137"/>
      <c r="FL248" s="137"/>
      <c r="FM248" s="137"/>
      <c r="FN248" s="135"/>
      <c r="FO248" s="135"/>
      <c r="FP248" s="135"/>
      <c r="FQ248" s="135"/>
      <c r="FR248" s="135"/>
      <c r="FS248" s="135"/>
      <c r="FT248" s="131"/>
      <c r="FU248" s="157"/>
      <c r="FV248" s="157"/>
      <c r="FW248" s="157"/>
      <c r="FX248" s="135"/>
      <c r="FY248" s="157"/>
      <c r="FZ248" s="135"/>
      <c r="GA248" s="135"/>
      <c r="GB248" s="157"/>
      <c r="GC248" s="157"/>
      <c r="GD248" s="157"/>
      <c r="GE248" s="157"/>
      <c r="GF248" s="157"/>
      <c r="GG248" s="131"/>
      <c r="GH248" s="157"/>
      <c r="GI248" s="157"/>
      <c r="GJ248" s="157"/>
      <c r="GK248" s="135"/>
      <c r="GL248" s="157"/>
      <c r="GM248" s="135"/>
      <c r="GN248" s="135"/>
      <c r="GO248" s="157"/>
      <c r="GP248" s="157"/>
      <c r="GQ248" s="157"/>
      <c r="GR248" s="157"/>
      <c r="GS248" s="157"/>
      <c r="GT248" s="131"/>
      <c r="GU248" s="157"/>
      <c r="GV248" s="157"/>
      <c r="GW248" s="157"/>
      <c r="GX248" s="135"/>
      <c r="GY248" s="157"/>
      <c r="GZ248" s="135"/>
      <c r="HA248" s="135"/>
      <c r="HB248" s="157"/>
      <c r="HC248" s="157"/>
      <c r="HD248" s="157"/>
      <c r="HE248" s="157"/>
    </row>
    <row r="249" spans="1:213" ht="57" x14ac:dyDescent="0.2">
      <c r="A249" s="275"/>
      <c r="B249" s="278"/>
      <c r="C249" s="281"/>
      <c r="D249" s="281"/>
      <c r="E249" s="278"/>
      <c r="F249" s="289"/>
      <c r="G249" s="289"/>
      <c r="H249" s="290"/>
      <c r="I249" s="278"/>
      <c r="J249" s="282"/>
      <c r="K249" s="260"/>
      <c r="L249" s="263"/>
      <c r="M249" s="266"/>
      <c r="N249" s="260"/>
      <c r="O249" s="269"/>
      <c r="P249" s="269"/>
      <c r="Q249" s="272"/>
      <c r="R249" s="173"/>
      <c r="S249" s="174"/>
      <c r="T249" s="203">
        <f>VLOOKUP(U249,FORMULAS!$A$15:$B$18,2,0)</f>
        <v>0</v>
      </c>
      <c r="U249" s="54" t="s">
        <v>157</v>
      </c>
      <c r="V249" s="55">
        <f>+IF(U249='Tabla Valoración controles'!$D$4,'Tabla Valoración controles'!$F$4,IF('208-PLA-Ft-78 Mapa Gestión'!U249='Tabla Valoración controles'!$D$5,'Tabla Valoración controles'!$F$5,IF(U249=FORMULAS!$A$10,0,'Tabla Valoración controles'!$F$6)))</f>
        <v>0</v>
      </c>
      <c r="W249" s="54"/>
      <c r="X249" s="56">
        <f>+IF(W249='Tabla Valoración controles'!$D$7,'Tabla Valoración controles'!$F$7,IF(U249=FORMULAS!$A$10,0,'Tabla Valoración controles'!$F$8))</f>
        <v>0</v>
      </c>
      <c r="Y249" s="54"/>
      <c r="Z249" s="55">
        <f>+IF(Y249='Tabla Valoración controles'!$D$9,'Tabla Valoración controles'!$F$9,IF(U249=FORMULAS!$A$10,0,'Tabla Valoración controles'!$F$10))</f>
        <v>0</v>
      </c>
      <c r="AA249" s="54"/>
      <c r="AB249" s="55">
        <f>+IF(AA249='Tabla Valoración controles'!$D$9,'Tabla Valoración controles'!$F$9,IF(W249=FORMULAS!$A$10,0,'Tabla Valoración controles'!$F$10))</f>
        <v>0</v>
      </c>
      <c r="AC249" s="54"/>
      <c r="AD249" s="55">
        <f>+IF(AC249='Tabla Valoración controles'!$D$13,'Tabla Valoración controles'!$F$13,'Tabla Valoración controles'!$F$14)</f>
        <v>0</v>
      </c>
      <c r="AE249" s="99">
        <f t="shared" si="192"/>
        <v>0</v>
      </c>
      <c r="AF249" s="99">
        <f t="shared" si="193"/>
        <v>0</v>
      </c>
      <c r="AG249" s="99">
        <f t="shared" si="194"/>
        <v>0.36</v>
      </c>
      <c r="AH249" s="54"/>
      <c r="AI249" s="50">
        <f>+IF(AH249=CONTROLES!$C$50,CONTROLES!$D$50,CONTROLES!$D$51)</f>
        <v>0</v>
      </c>
      <c r="AJ249" s="182"/>
      <c r="AK249" s="182">
        <f>+IF(AJ249=CONTROLES!$C$52,CONTROLES!$D$52,CONTROLES!$D$53)</f>
        <v>0</v>
      </c>
      <c r="AL249" s="182"/>
      <c r="AM249" s="182">
        <f>+IF(AL249=CONTROLES!$C$54,CONTROLES!$D$54,CONTROLES!$D$55)</f>
        <v>0</v>
      </c>
      <c r="AN249" s="183" t="str">
        <f t="shared" si="173"/>
        <v>Tipo Control</v>
      </c>
      <c r="AO249" s="183" t="str">
        <f>+IF(AN249=CONTROLES!$F$54,CONTROLES!$G$54,CONTROLES!$G$55)</f>
        <v>Detectar</v>
      </c>
      <c r="AP249" s="182">
        <f>+IF(AO249=CONTROLES!$C$56,CONTROLES!$D$56,IF(AO249=CONTROLES!$C$57,CONTROLES!$D$57,CONTROLES!$D$58))</f>
        <v>10</v>
      </c>
      <c r="AQ249" s="182"/>
      <c r="AR249" s="182">
        <f>+IF(AQ249=CONTROLES!$C$59,CONTROLES!$D$59,CONTROLES!$D$60)</f>
        <v>0</v>
      </c>
      <c r="AS249" s="182"/>
      <c r="AT249" s="182">
        <f>+IF(AS249=CONTROLES!$C$61,CONTROLES!$D$61,CONTROLES!$D$62)</f>
        <v>0</v>
      </c>
      <c r="AU249" s="182"/>
      <c r="AV249" s="50">
        <f>+IF(AU249=CONTROLES!$C$63,CONTROLES!$D$63,IF(AU249=CONTROLES!$C$64,CONTROLES!$D$64,CONTROLES!$D$65))</f>
        <v>0</v>
      </c>
      <c r="AW249" s="50">
        <f t="shared" si="169"/>
        <v>10</v>
      </c>
      <c r="AX249" s="50" t="str">
        <f t="shared" si="195"/>
        <v>Débil</v>
      </c>
      <c r="AY249" s="254"/>
      <c r="AZ249" s="254"/>
      <c r="BA249" s="254"/>
      <c r="BB249" s="254"/>
      <c r="BC249" s="255"/>
      <c r="BD249" s="257"/>
      <c r="BE249" s="247"/>
      <c r="BF249" s="137"/>
      <c r="BG249" s="137"/>
      <c r="BH249" s="189"/>
      <c r="BI249" s="192"/>
      <c r="BJ249" s="192"/>
      <c r="BK249" s="192"/>
      <c r="BL249" s="137"/>
      <c r="BM249" s="190" t="s">
        <v>234</v>
      </c>
      <c r="BN249" s="244"/>
      <c r="BO249" s="131"/>
      <c r="BP249" s="137"/>
      <c r="BQ249" s="137"/>
      <c r="BR249" s="137"/>
      <c r="BS249" s="135"/>
      <c r="BT249" s="135"/>
      <c r="BU249" s="135"/>
      <c r="BV249" s="135"/>
      <c r="BW249" s="135"/>
      <c r="BX249" s="131"/>
      <c r="BY249" s="137"/>
      <c r="BZ249" s="137"/>
      <c r="CA249" s="137"/>
      <c r="CB249" s="135"/>
      <c r="CC249" s="135"/>
      <c r="CD249" s="135"/>
      <c r="CE249" s="135"/>
      <c r="CF249" s="135"/>
      <c r="CG249" s="131"/>
      <c r="CH249" s="137"/>
      <c r="CI249" s="137"/>
      <c r="CJ249" s="137"/>
      <c r="CK249" s="135"/>
      <c r="CL249" s="135"/>
      <c r="CM249" s="135"/>
      <c r="CN249" s="135"/>
      <c r="CO249" s="135"/>
      <c r="CP249" s="131"/>
      <c r="CQ249" s="137"/>
      <c r="CR249" s="137"/>
      <c r="CS249" s="137"/>
      <c r="CT249" s="135"/>
      <c r="CU249" s="135"/>
      <c r="CV249" s="135"/>
      <c r="CW249" s="135"/>
      <c r="CX249" s="135"/>
      <c r="CY249" s="131"/>
      <c r="CZ249" s="137"/>
      <c r="DA249" s="137"/>
      <c r="DB249" s="137"/>
      <c r="DC249" s="135"/>
      <c r="DD249" s="135"/>
      <c r="DE249" s="135"/>
      <c r="DF249" s="135"/>
      <c r="DG249" s="135"/>
      <c r="DH249" s="131"/>
      <c r="DI249" s="137"/>
      <c r="DJ249" s="137"/>
      <c r="DK249" s="137"/>
      <c r="DL249" s="135"/>
      <c r="DM249" s="135"/>
      <c r="DN249" s="135"/>
      <c r="DO249" s="135"/>
      <c r="DP249" s="135"/>
      <c r="DQ249" s="131"/>
      <c r="DR249" s="137"/>
      <c r="DS249" s="137"/>
      <c r="DT249" s="137"/>
      <c r="DU249" s="135"/>
      <c r="DV249" s="135"/>
      <c r="DW249" s="135"/>
      <c r="DX249" s="135"/>
      <c r="DY249" s="135"/>
      <c r="DZ249" s="131"/>
      <c r="EA249" s="137"/>
      <c r="EB249" s="137"/>
      <c r="EC249" s="137"/>
      <c r="ED249" s="135"/>
      <c r="EE249" s="135"/>
      <c r="EF249" s="135"/>
      <c r="EG249" s="135"/>
      <c r="EH249" s="135"/>
      <c r="EI249" s="131"/>
      <c r="EJ249" s="137"/>
      <c r="EK249" s="137"/>
      <c r="EL249" s="137"/>
      <c r="EM249" s="135"/>
      <c r="EN249" s="135"/>
      <c r="EO249" s="135"/>
      <c r="EP249" s="135"/>
      <c r="EQ249" s="135"/>
      <c r="ER249" s="131"/>
      <c r="ES249" s="137"/>
      <c r="ET249" s="137"/>
      <c r="EU249" s="137"/>
      <c r="EV249" s="135"/>
      <c r="EW249" s="135"/>
      <c r="EX249" s="135"/>
      <c r="EY249" s="135"/>
      <c r="EZ249" s="135"/>
      <c r="FA249" s="131"/>
      <c r="FB249" s="137"/>
      <c r="FC249" s="137"/>
      <c r="FD249" s="137"/>
      <c r="FE249" s="135"/>
      <c r="FF249" s="135"/>
      <c r="FG249" s="135"/>
      <c r="FH249" s="135"/>
      <c r="FI249" s="135"/>
      <c r="FJ249" s="131"/>
      <c r="FK249" s="137"/>
      <c r="FL249" s="137"/>
      <c r="FM249" s="137"/>
      <c r="FN249" s="135"/>
      <c r="FO249" s="135"/>
      <c r="FP249" s="135"/>
      <c r="FQ249" s="135"/>
      <c r="FR249" s="135"/>
      <c r="FS249" s="135"/>
      <c r="FT249" s="131"/>
      <c r="FU249" s="157"/>
      <c r="FV249" s="157"/>
      <c r="FW249" s="157"/>
      <c r="FX249" s="135"/>
      <c r="FY249" s="157"/>
      <c r="FZ249" s="135"/>
      <c r="GA249" s="135"/>
      <c r="GB249" s="157"/>
      <c r="GC249" s="157"/>
      <c r="GD249" s="157"/>
      <c r="GE249" s="157"/>
      <c r="GF249" s="157"/>
      <c r="GG249" s="131"/>
      <c r="GH249" s="157"/>
      <c r="GI249" s="157"/>
      <c r="GJ249" s="157"/>
      <c r="GK249" s="135"/>
      <c r="GL249" s="157"/>
      <c r="GM249" s="135"/>
      <c r="GN249" s="135"/>
      <c r="GO249" s="157"/>
      <c r="GP249" s="157"/>
      <c r="GQ249" s="157"/>
      <c r="GR249" s="157"/>
      <c r="GS249" s="157"/>
      <c r="GT249" s="131"/>
      <c r="GU249" s="157"/>
      <c r="GV249" s="157"/>
      <c r="GW249" s="157"/>
      <c r="GX249" s="135"/>
      <c r="GY249" s="157"/>
      <c r="GZ249" s="135"/>
      <c r="HA249" s="135"/>
      <c r="HB249" s="157"/>
      <c r="HC249" s="157"/>
      <c r="HD249" s="157"/>
      <c r="HE249" s="157"/>
    </row>
    <row r="250" spans="1:213" ht="117.75" customHeight="1" x14ac:dyDescent="0.2">
      <c r="A250" s="273">
        <v>41</v>
      </c>
      <c r="B250" s="276" t="s">
        <v>265</v>
      </c>
      <c r="C250" s="279" t="str">
        <f>VLOOKUP(B250,FORMULAS!$A$30:$B$52,2,0)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50" s="279" t="str">
        <f>VLOOKUP(B250,FORMULAS!$A$30:$C$46,3,0)</f>
        <v>Director de Reasentamientos</v>
      </c>
      <c r="E250" s="276" t="s">
        <v>258</v>
      </c>
      <c r="F250" s="291" t="s">
        <v>471</v>
      </c>
      <c r="G250" s="289" t="s">
        <v>472</v>
      </c>
      <c r="H250" s="290" t="s">
        <v>473</v>
      </c>
      <c r="I250" s="276" t="s">
        <v>259</v>
      </c>
      <c r="J250" s="282">
        <v>390</v>
      </c>
      <c r="K250" s="258" t="str">
        <f>+IF(L250=FORMULAS!$N$2,FORMULAS!$O$2,IF('208-PLA-Ft-78 Mapa Gestión'!L250:L255=FORMULAS!$N$3,FORMULAS!$O$3,IF('208-PLA-Ft-78 Mapa Gestión'!L250:L255=FORMULAS!$N$4,FORMULAS!$O$4,IF('208-PLA-Ft-78 Mapa Gestión'!L250:L255=FORMULAS!$N$5,FORMULAS!$O$5,IF('208-PLA-Ft-78 Mapa Gestión'!L250:L255=FORMULAS!$N$6,FORMULAS!$O$6)))))</f>
        <v>Media</v>
      </c>
      <c r="L250" s="261">
        <f>+IF(J250&lt;=FORMULAS!$M$2,FORMULAS!$N$2,IF('208-PLA-Ft-78 Mapa Gestión'!J250&lt;=FORMULAS!$M$3,FORMULAS!$N$3,IF('208-PLA-Ft-78 Mapa Gestión'!J250&lt;=FORMULAS!$M$4,FORMULAS!$N$4,IF('208-PLA-Ft-78 Mapa Gestión'!J250&lt;=FORMULAS!$M$5,FORMULAS!$N$5,FORMULAS!$N$6))))</f>
        <v>0.6</v>
      </c>
      <c r="M250" s="264" t="s">
        <v>91</v>
      </c>
      <c r="N250" s="258" t="str">
        <f>+IF(M250=FORMULAS!$H$2,FORMULAS!$I$2,IF('208-PLA-Ft-78 Mapa Gestión'!M250:M255=FORMULAS!$H$3,FORMULAS!$I$3,IF('208-PLA-Ft-78 Mapa Gestión'!M250:M255=FORMULAS!$H$4,FORMULAS!$I$4,IF('208-PLA-Ft-78 Mapa Gestión'!M250:M255=FORMULAS!$H$5,FORMULAS!$I$5,IF('208-PLA-Ft-78 Mapa Gestión'!M250:M255=FORMULAS!$H$6,FORMULAS!$I$6,IF('208-PLA-Ft-78 Mapa Gestión'!M250:M255=FORMULAS!$H$7,FORMULAS!$I$7,IF('208-PLA-Ft-78 Mapa Gestión'!M250:M255=FORMULAS!$H$8,FORMULAS!$I$8,IF('208-PLA-Ft-78 Mapa Gestión'!M250:M255=FORMULAS!$H$9,FORMULAS!$I$9,IF('208-PLA-Ft-78 Mapa Gestión'!M250:M255=FORMULAS!$H$10,FORMULAS!$I$10,IF('208-PLA-Ft-78 Mapa Gestión'!M250:M255=FORMULAS!$H$11,FORMULAS!$I$11))))))))))</f>
        <v>Moderado</v>
      </c>
      <c r="O250" s="267">
        <f>VLOOKUP(N250,FORMULAS!$I$1:$J$6,2,0)</f>
        <v>0.6</v>
      </c>
      <c r="P250" s="267" t="str">
        <f t="shared" ref="P250" si="203">CONCATENATE(N250,K250)</f>
        <v>ModeradoMedia</v>
      </c>
      <c r="Q250" s="270" t="str">
        <f>VLOOKUP(P250,FORMULAS!$K$17:$L$42,2,0)</f>
        <v>Moderado</v>
      </c>
      <c r="R250" s="173">
        <v>1</v>
      </c>
      <c r="S250" s="174" t="s">
        <v>531</v>
      </c>
      <c r="T250" s="203" t="str">
        <f>VLOOKUP(U250,FORMULAS!$A$15:$B$18,2,0)</f>
        <v>Probabilidad</v>
      </c>
      <c r="U250" s="54" t="s">
        <v>13</v>
      </c>
      <c r="V250" s="55">
        <f>+IF(U250='Tabla Valoración controles'!$D$4,'Tabla Valoración controles'!$F$4,IF('208-PLA-Ft-78 Mapa Gestión'!U250='Tabla Valoración controles'!$D$5,'Tabla Valoración controles'!$F$5,IF(U250=FORMULAS!$A$10,0,'Tabla Valoración controles'!$F$6)))</f>
        <v>0.25</v>
      </c>
      <c r="W250" s="54" t="s">
        <v>8</v>
      </c>
      <c r="X250" s="56">
        <f>+IF(W250='Tabla Valoración controles'!$D$7,'Tabla Valoración controles'!$F$7,IF(U250=FORMULAS!$A$10,0,'Tabla Valoración controles'!$F$8))</f>
        <v>0.15</v>
      </c>
      <c r="Y250" s="54" t="s">
        <v>18</v>
      </c>
      <c r="Z250" s="55">
        <f>+IF(Y250='Tabla Valoración controles'!$D$9,'Tabla Valoración controles'!$F$9,IF(U250=FORMULAS!$A$10,0,'Tabla Valoración controles'!$F$10))</f>
        <v>0</v>
      </c>
      <c r="AA250" s="54" t="s">
        <v>21</v>
      </c>
      <c r="AB250" s="55">
        <f>+IF(AA250='Tabla Valoración controles'!$D$9,'Tabla Valoración controles'!$F$9,IF(W250=FORMULAS!$A$10,0,'Tabla Valoración controles'!$F$10))</f>
        <v>0</v>
      </c>
      <c r="AC250" s="54" t="s">
        <v>100</v>
      </c>
      <c r="AD250" s="55">
        <f>+IF(AC250='Tabla Valoración controles'!$D$13,'Tabla Valoración controles'!$F$13,'Tabla Valoración controles'!$F$14)</f>
        <v>0</v>
      </c>
      <c r="AE250" s="99">
        <f t="shared" si="192"/>
        <v>0.4</v>
      </c>
      <c r="AF250" s="99">
        <f t="shared" si="193"/>
        <v>0</v>
      </c>
      <c r="AG250" s="99">
        <f t="shared" si="194"/>
        <v>0.36</v>
      </c>
      <c r="AH250" s="54" t="s">
        <v>349</v>
      </c>
      <c r="AI250" s="50">
        <f>+IF(AH250=CONTROLES!$C$50,CONTROLES!$D$50,CONTROLES!$D$51)</f>
        <v>15</v>
      </c>
      <c r="AJ250" s="182" t="s">
        <v>355</v>
      </c>
      <c r="AK250" s="182">
        <f>+IF(AJ250=CONTROLES!$C$52,CONTROLES!$D$52,CONTROLES!$D$53)</f>
        <v>15</v>
      </c>
      <c r="AL250" s="182" t="s">
        <v>358</v>
      </c>
      <c r="AM250" s="182">
        <f>+IF(AL250=CONTROLES!$C$54,CONTROLES!$D$54,CONTROLES!$D$55)</f>
        <v>15</v>
      </c>
      <c r="AN250" s="183" t="str">
        <f t="shared" si="173"/>
        <v>Preventivo</v>
      </c>
      <c r="AO250" s="183" t="str">
        <f>+IF(AN250=CONTROLES!$F$54,CONTROLES!$G$54,CONTROLES!$G$55)</f>
        <v>Prevenir</v>
      </c>
      <c r="AP250" s="182">
        <f>+IF(AO250=CONTROLES!$C$56,CONTROLES!$D$56,IF(AO250=CONTROLES!$C$57,CONTROLES!$D$57,CONTROLES!$D$58))</f>
        <v>15</v>
      </c>
      <c r="AQ250" s="182" t="s">
        <v>365</v>
      </c>
      <c r="AR250" s="182">
        <f>+IF(AQ250=CONTROLES!$C$59,CONTROLES!$D$59,CONTROLES!$D$60)</f>
        <v>15</v>
      </c>
      <c r="AS250" s="182" t="s">
        <v>368</v>
      </c>
      <c r="AT250" s="182">
        <f>+IF(AS250=CONTROLES!$C$61,CONTROLES!$D$61,CONTROLES!$D$62)</f>
        <v>15</v>
      </c>
      <c r="AU250" s="182" t="s">
        <v>371</v>
      </c>
      <c r="AV250" s="50">
        <f>+IF(AU250=CONTROLES!$C$63,CONTROLES!$D$63,IF(AU250=CONTROLES!$C$64,CONTROLES!$D$64,CONTROLES!$D$65))</f>
        <v>10</v>
      </c>
      <c r="AW250" s="50">
        <f t="shared" si="169"/>
        <v>100</v>
      </c>
      <c r="AX250" s="50" t="str">
        <f t="shared" si="195"/>
        <v>Fuerte</v>
      </c>
      <c r="AY250" s="253">
        <f>+AG255</f>
        <v>0.36</v>
      </c>
      <c r="AZ250" s="253" t="str">
        <f>+IF(AY250&lt;=FORMULAS!$N$2,FORMULAS!$O$2,IF(AY250&lt;=FORMULAS!$N$3,FORMULAS!$O$3,IF(AY250&lt;=FORMULAS!$N$4,FORMULAS!$O$4,IF(AY250&lt;=FORMULAS!$N$5,FORMULAS!$O$5,FORMULAS!O246))))</f>
        <v>Baja</v>
      </c>
      <c r="BA250" s="253" t="str">
        <f>+IF(T250=FORMULAS!$A$9,AG255,'208-PLA-Ft-78 Mapa Gestión'!N250:N255)</f>
        <v>Moderado</v>
      </c>
      <c r="BB250" s="253">
        <f>+IF(T250=FORMULAS!B249,'208-PLA-Ft-78 Mapa Gestión'!AG255,'208-PLA-Ft-78 Mapa Gestión'!O250:O255)</f>
        <v>0.6</v>
      </c>
      <c r="BC250" s="255" t="str">
        <f t="shared" ref="BC250" si="204">CONCATENATE(BA250,AZ250)</f>
        <v>ModeradoBaja</v>
      </c>
      <c r="BD250" s="256" t="str">
        <f>VLOOKUP(BC250,FORMULAS!$K$17:$L$42,2,0)</f>
        <v>Moderado</v>
      </c>
      <c r="BE250" s="245" t="s">
        <v>163</v>
      </c>
      <c r="BF250" s="137" t="s">
        <v>607</v>
      </c>
      <c r="BG250" s="137" t="s">
        <v>543</v>
      </c>
      <c r="BH250" s="189" t="s">
        <v>325</v>
      </c>
      <c r="BI250" s="192">
        <v>44958</v>
      </c>
      <c r="BJ250" s="192">
        <v>45260</v>
      </c>
      <c r="BK250" s="195" t="s">
        <v>717</v>
      </c>
      <c r="BL250" s="137" t="s">
        <v>718</v>
      </c>
      <c r="BM250" s="190" t="s">
        <v>236</v>
      </c>
      <c r="BN250" s="244" t="s">
        <v>622</v>
      </c>
      <c r="BO250" s="131"/>
      <c r="BP250" s="131"/>
      <c r="BQ250" s="131"/>
      <c r="BR250" s="132"/>
      <c r="BS250" s="131"/>
      <c r="BT250" s="131"/>
      <c r="BU250" s="131"/>
      <c r="BV250" s="131"/>
      <c r="BW250" s="131"/>
      <c r="BX250" s="131"/>
      <c r="BY250" s="131"/>
      <c r="BZ250" s="131"/>
      <c r="CA250" s="132"/>
      <c r="CB250" s="131"/>
      <c r="CC250" s="131"/>
      <c r="CD250" s="131"/>
      <c r="CE250" s="131"/>
      <c r="CF250" s="131"/>
      <c r="CG250" s="131"/>
      <c r="CH250" s="131"/>
      <c r="CI250" s="131"/>
      <c r="CJ250" s="132"/>
      <c r="CK250" s="131"/>
      <c r="CL250" s="131"/>
      <c r="CM250" s="131"/>
      <c r="CN250" s="131"/>
      <c r="CO250" s="131"/>
      <c r="CP250" s="131"/>
      <c r="CQ250" s="131"/>
      <c r="CR250" s="131"/>
      <c r="CS250" s="132"/>
      <c r="CT250" s="131"/>
      <c r="CU250" s="131"/>
      <c r="CV250" s="131"/>
      <c r="CW250" s="131"/>
      <c r="CX250" s="131"/>
      <c r="CY250" s="131"/>
      <c r="CZ250" s="131"/>
      <c r="DA250" s="131"/>
      <c r="DB250" s="132"/>
      <c r="DC250" s="131"/>
      <c r="DD250" s="131"/>
      <c r="DE250" s="131"/>
      <c r="DF250" s="131"/>
      <c r="DG250" s="131"/>
      <c r="DH250" s="131"/>
      <c r="DI250" s="131"/>
      <c r="DJ250" s="131"/>
      <c r="DK250" s="132"/>
      <c r="DL250" s="131"/>
      <c r="DM250" s="131"/>
      <c r="DN250" s="131"/>
      <c r="DO250" s="131"/>
      <c r="DP250" s="131"/>
      <c r="DQ250" s="131"/>
      <c r="DR250" s="131"/>
      <c r="DS250" s="131"/>
      <c r="DT250" s="132"/>
      <c r="DU250" s="131"/>
      <c r="DV250" s="131"/>
      <c r="DW250" s="131"/>
      <c r="DX250" s="131"/>
      <c r="DY250" s="131"/>
      <c r="DZ250" s="131"/>
      <c r="EA250" s="131"/>
      <c r="EB250" s="131"/>
      <c r="EC250" s="132"/>
      <c r="ED250" s="131"/>
      <c r="EE250" s="131"/>
      <c r="EF250" s="131"/>
      <c r="EG250" s="131"/>
      <c r="EH250" s="131"/>
      <c r="EI250" s="131"/>
      <c r="EJ250" s="131"/>
      <c r="EK250" s="131"/>
      <c r="EL250" s="132"/>
      <c r="EM250" s="131"/>
      <c r="EN250" s="131"/>
      <c r="EO250" s="131"/>
      <c r="EP250" s="131"/>
      <c r="EQ250" s="131"/>
      <c r="ER250" s="131"/>
      <c r="ES250" s="131"/>
      <c r="ET250" s="131"/>
      <c r="EU250" s="132"/>
      <c r="EV250" s="131"/>
      <c r="EW250" s="131"/>
      <c r="EX250" s="131"/>
      <c r="EY250" s="131"/>
      <c r="EZ250" s="131"/>
      <c r="FA250" s="131"/>
      <c r="FB250" s="131"/>
      <c r="FC250" s="131"/>
      <c r="FD250" s="132"/>
      <c r="FE250" s="131"/>
      <c r="FF250" s="131"/>
      <c r="FG250" s="131"/>
      <c r="FH250" s="131"/>
      <c r="FI250" s="131"/>
      <c r="FJ250" s="131"/>
      <c r="FK250" s="131"/>
      <c r="FL250" s="131"/>
      <c r="FM250" s="132"/>
      <c r="FN250" s="131"/>
      <c r="FO250" s="131"/>
      <c r="FP250" s="131"/>
      <c r="FQ250" s="131"/>
      <c r="FR250" s="131"/>
      <c r="FS250" s="131"/>
      <c r="FT250" s="131"/>
      <c r="FU250" s="157"/>
      <c r="FV250" s="157"/>
      <c r="FW250" s="157"/>
      <c r="FX250" s="135"/>
      <c r="FY250" s="157"/>
      <c r="FZ250" s="131"/>
      <c r="GA250" s="131"/>
      <c r="GB250" s="157"/>
      <c r="GC250" s="157"/>
      <c r="GD250" s="157"/>
      <c r="GE250" s="157"/>
      <c r="GF250" s="157"/>
      <c r="GG250" s="131"/>
      <c r="GH250" s="157"/>
      <c r="GI250" s="157"/>
      <c r="GJ250" s="157"/>
      <c r="GK250" s="135"/>
      <c r="GL250" s="157"/>
      <c r="GM250" s="131"/>
      <c r="GN250" s="131"/>
      <c r="GO250" s="157"/>
      <c r="GP250" s="157"/>
      <c r="GQ250" s="157"/>
      <c r="GR250" s="157"/>
      <c r="GS250" s="157"/>
      <c r="GT250" s="131"/>
      <c r="GU250" s="157"/>
      <c r="GV250" s="157"/>
      <c r="GW250" s="157"/>
      <c r="GX250" s="135"/>
      <c r="GY250" s="157"/>
      <c r="GZ250" s="131"/>
      <c r="HA250" s="131"/>
      <c r="HB250" s="157"/>
      <c r="HC250" s="157"/>
      <c r="HD250" s="157"/>
      <c r="HE250" s="157"/>
    </row>
    <row r="251" spans="1:213" ht="127.5" customHeight="1" x14ac:dyDescent="0.2">
      <c r="A251" s="274"/>
      <c r="B251" s="277"/>
      <c r="C251" s="280"/>
      <c r="D251" s="280"/>
      <c r="E251" s="277"/>
      <c r="F251" s="291"/>
      <c r="G251" s="289"/>
      <c r="H251" s="290"/>
      <c r="I251" s="277"/>
      <c r="J251" s="282"/>
      <c r="K251" s="259"/>
      <c r="L251" s="262"/>
      <c r="M251" s="265"/>
      <c r="N251" s="259"/>
      <c r="O251" s="268"/>
      <c r="P251" s="268"/>
      <c r="Q251" s="271"/>
      <c r="R251" s="173"/>
      <c r="S251" s="174"/>
      <c r="T251" s="203">
        <f>VLOOKUP(U251,FORMULAS!$A$15:$B$18,2,0)</f>
        <v>0</v>
      </c>
      <c r="U251" s="54" t="s">
        <v>157</v>
      </c>
      <c r="V251" s="55">
        <f>+IF(U251='Tabla Valoración controles'!$D$4,'Tabla Valoración controles'!$F$4,IF('208-PLA-Ft-78 Mapa Gestión'!U251='Tabla Valoración controles'!$D$5,'Tabla Valoración controles'!$F$5,IF(U251=FORMULAS!$A$10,0,'Tabla Valoración controles'!$F$6)))</f>
        <v>0</v>
      </c>
      <c r="W251" s="54"/>
      <c r="X251" s="56">
        <f>+IF(W251='Tabla Valoración controles'!$D$7,'Tabla Valoración controles'!$F$7,IF(U251=FORMULAS!$A$10,0,'Tabla Valoración controles'!$F$8))</f>
        <v>0</v>
      </c>
      <c r="Y251" s="54"/>
      <c r="Z251" s="55">
        <f>+IF(Y251='Tabla Valoración controles'!$D$9,'Tabla Valoración controles'!$F$9,IF(U251=FORMULAS!$A$10,0,'Tabla Valoración controles'!$F$10))</f>
        <v>0</v>
      </c>
      <c r="AA251" s="54"/>
      <c r="AB251" s="55">
        <f>+IF(AA251='Tabla Valoración controles'!$D$9,'Tabla Valoración controles'!$F$9,IF(W251=FORMULAS!$A$10,0,'Tabla Valoración controles'!$F$10))</f>
        <v>0</v>
      </c>
      <c r="AC251" s="54"/>
      <c r="AD251" s="55">
        <f>+IF(AC251='Tabla Valoración controles'!$D$13,'Tabla Valoración controles'!$F$13,'Tabla Valoración controles'!$F$14)</f>
        <v>0</v>
      </c>
      <c r="AE251" s="99">
        <f t="shared" si="192"/>
        <v>0</v>
      </c>
      <c r="AF251" s="99">
        <f t="shared" si="193"/>
        <v>0</v>
      </c>
      <c r="AG251" s="99">
        <f t="shared" si="194"/>
        <v>0.36</v>
      </c>
      <c r="AH251" s="54"/>
      <c r="AI251" s="50">
        <f>+IF(AH251=CONTROLES!$C$50,CONTROLES!$D$50,CONTROLES!$D$51)</f>
        <v>0</v>
      </c>
      <c r="AJ251" s="182"/>
      <c r="AK251" s="182">
        <f>+IF(AJ251=CONTROLES!$C$52,CONTROLES!$D$52,CONTROLES!$D$53)</f>
        <v>0</v>
      </c>
      <c r="AL251" s="182"/>
      <c r="AM251" s="182">
        <f>+IF(AL251=CONTROLES!$C$54,CONTROLES!$D$54,CONTROLES!$D$55)</f>
        <v>0</v>
      </c>
      <c r="AN251" s="183" t="str">
        <f t="shared" si="173"/>
        <v>Tipo Control</v>
      </c>
      <c r="AO251" s="183" t="str">
        <f>+IF(AN251=CONTROLES!$F$54,CONTROLES!$G$54,CONTROLES!$G$55)</f>
        <v>Detectar</v>
      </c>
      <c r="AP251" s="182">
        <f>+IF(AO251=CONTROLES!$C$56,CONTROLES!$D$56,IF(AO251=CONTROLES!$C$57,CONTROLES!$D$57,CONTROLES!$D$58))</f>
        <v>10</v>
      </c>
      <c r="AQ251" s="182"/>
      <c r="AR251" s="182">
        <f>+IF(AQ251=CONTROLES!$C$59,CONTROLES!$D$59,CONTROLES!$D$60)</f>
        <v>0</v>
      </c>
      <c r="AS251" s="182"/>
      <c r="AT251" s="182">
        <f>+IF(AS251=CONTROLES!$C$61,CONTROLES!$D$61,CONTROLES!$D$62)</f>
        <v>0</v>
      </c>
      <c r="AU251" s="182"/>
      <c r="AV251" s="50">
        <f>+IF(AU251=CONTROLES!$C$63,CONTROLES!$D$63,IF(AU251=CONTROLES!$C$64,CONTROLES!$D$64,CONTROLES!$D$65))</f>
        <v>0</v>
      </c>
      <c r="AW251" s="50">
        <f t="shared" si="169"/>
        <v>10</v>
      </c>
      <c r="AX251" s="50" t="str">
        <f t="shared" si="195"/>
        <v>Débil</v>
      </c>
      <c r="AY251" s="254"/>
      <c r="AZ251" s="254"/>
      <c r="BA251" s="254"/>
      <c r="BB251" s="254"/>
      <c r="BC251" s="255"/>
      <c r="BD251" s="257"/>
      <c r="BE251" s="246"/>
      <c r="BF251" s="137" t="s">
        <v>608</v>
      </c>
      <c r="BG251" s="137" t="s">
        <v>543</v>
      </c>
      <c r="BH251" s="189" t="s">
        <v>325</v>
      </c>
      <c r="BI251" s="192">
        <v>44958</v>
      </c>
      <c r="BJ251" s="192">
        <v>45260</v>
      </c>
      <c r="BK251" s="195" t="s">
        <v>719</v>
      </c>
      <c r="BL251" s="137" t="s">
        <v>718</v>
      </c>
      <c r="BM251" s="190" t="s">
        <v>236</v>
      </c>
      <c r="BN251" s="244"/>
      <c r="BO251" s="131"/>
      <c r="BP251" s="131"/>
      <c r="BQ251" s="131"/>
      <c r="BR251" s="137"/>
      <c r="BS251" s="131"/>
      <c r="BT251" s="131"/>
      <c r="BU251" s="131"/>
      <c r="BV251" s="131"/>
      <c r="BW251" s="131"/>
      <c r="BX251" s="131"/>
      <c r="BY251" s="131"/>
      <c r="BZ251" s="131"/>
      <c r="CA251" s="137"/>
      <c r="CB251" s="131"/>
      <c r="CC251" s="131"/>
      <c r="CD251" s="131"/>
      <c r="CE251" s="131"/>
      <c r="CF251" s="131"/>
      <c r="CG251" s="131"/>
      <c r="CH251" s="131"/>
      <c r="CI251" s="131"/>
      <c r="CJ251" s="137"/>
      <c r="CK251" s="131"/>
      <c r="CL251" s="131"/>
      <c r="CM251" s="131"/>
      <c r="CN251" s="131"/>
      <c r="CO251" s="131"/>
      <c r="CP251" s="131"/>
      <c r="CQ251" s="131"/>
      <c r="CR251" s="131"/>
      <c r="CS251" s="137"/>
      <c r="CT251" s="131"/>
      <c r="CU251" s="131"/>
      <c r="CV251" s="131"/>
      <c r="CW251" s="131"/>
      <c r="CX251" s="131"/>
      <c r="CY251" s="131"/>
      <c r="CZ251" s="131"/>
      <c r="DA251" s="131"/>
      <c r="DB251" s="137"/>
      <c r="DC251" s="131"/>
      <c r="DD251" s="131"/>
      <c r="DE251" s="131"/>
      <c r="DF251" s="131"/>
      <c r="DG251" s="131"/>
      <c r="DH251" s="131"/>
      <c r="DI251" s="131"/>
      <c r="DJ251" s="131"/>
      <c r="DK251" s="137"/>
      <c r="DL251" s="131"/>
      <c r="DM251" s="131"/>
      <c r="DN251" s="131"/>
      <c r="DO251" s="131"/>
      <c r="DP251" s="131"/>
      <c r="DQ251" s="131"/>
      <c r="DR251" s="131"/>
      <c r="DS251" s="131"/>
      <c r="DT251" s="137"/>
      <c r="DU251" s="131"/>
      <c r="DV251" s="131"/>
      <c r="DW251" s="131"/>
      <c r="DX251" s="131"/>
      <c r="DY251" s="131"/>
      <c r="DZ251" s="131"/>
      <c r="EA251" s="131"/>
      <c r="EB251" s="131"/>
      <c r="EC251" s="137"/>
      <c r="ED251" s="131"/>
      <c r="EE251" s="131"/>
      <c r="EF251" s="131"/>
      <c r="EG251" s="131"/>
      <c r="EH251" s="131"/>
      <c r="EI251" s="131"/>
      <c r="EJ251" s="131"/>
      <c r="EK251" s="131"/>
      <c r="EL251" s="137"/>
      <c r="EM251" s="131"/>
      <c r="EN251" s="131"/>
      <c r="EO251" s="131"/>
      <c r="EP251" s="131"/>
      <c r="EQ251" s="131"/>
      <c r="ER251" s="131"/>
      <c r="ES251" s="131"/>
      <c r="ET251" s="131"/>
      <c r="EU251" s="137"/>
      <c r="EV251" s="131"/>
      <c r="EW251" s="131"/>
      <c r="EX251" s="131"/>
      <c r="EY251" s="131"/>
      <c r="EZ251" s="131"/>
      <c r="FA251" s="131"/>
      <c r="FB251" s="131"/>
      <c r="FC251" s="131"/>
      <c r="FD251" s="137"/>
      <c r="FE251" s="131"/>
      <c r="FF251" s="131"/>
      <c r="FG251" s="131"/>
      <c r="FH251" s="131"/>
      <c r="FI251" s="131"/>
      <c r="FJ251" s="131"/>
      <c r="FK251" s="131"/>
      <c r="FL251" s="131"/>
      <c r="FM251" s="137"/>
      <c r="FN251" s="131"/>
      <c r="FO251" s="131"/>
      <c r="FP251" s="131"/>
      <c r="FQ251" s="131"/>
      <c r="FR251" s="131"/>
      <c r="FS251" s="131"/>
      <c r="FT251" s="131"/>
      <c r="FU251" s="157"/>
      <c r="FV251" s="157"/>
      <c r="FW251" s="157"/>
      <c r="FX251" s="135"/>
      <c r="FY251" s="157"/>
      <c r="FZ251" s="131"/>
      <c r="GA251" s="131"/>
      <c r="GB251" s="157"/>
      <c r="GC251" s="157"/>
      <c r="GD251" s="157"/>
      <c r="GE251" s="157"/>
      <c r="GF251" s="157"/>
      <c r="GG251" s="131"/>
      <c r="GH251" s="157"/>
      <c r="GI251" s="157"/>
      <c r="GJ251" s="157"/>
      <c r="GK251" s="135"/>
      <c r="GL251" s="157"/>
      <c r="GM251" s="131"/>
      <c r="GN251" s="131"/>
      <c r="GO251" s="157"/>
      <c r="GP251" s="157"/>
      <c r="GQ251" s="157"/>
      <c r="GR251" s="157"/>
      <c r="GS251" s="157"/>
      <c r="GT251" s="131"/>
      <c r="GU251" s="157"/>
      <c r="GV251" s="157"/>
      <c r="GW251" s="157"/>
      <c r="GX251" s="135"/>
      <c r="GY251" s="157"/>
      <c r="GZ251" s="131"/>
      <c r="HA251" s="131"/>
      <c r="HB251" s="157"/>
      <c r="HC251" s="157"/>
      <c r="HD251" s="157"/>
      <c r="HE251" s="157"/>
    </row>
    <row r="252" spans="1:213" ht="57" x14ac:dyDescent="0.2">
      <c r="A252" s="274"/>
      <c r="B252" s="277"/>
      <c r="C252" s="280"/>
      <c r="D252" s="280"/>
      <c r="E252" s="277"/>
      <c r="F252" s="291"/>
      <c r="G252" s="289"/>
      <c r="H252" s="290"/>
      <c r="I252" s="277"/>
      <c r="J252" s="282"/>
      <c r="K252" s="259"/>
      <c r="L252" s="262"/>
      <c r="M252" s="265"/>
      <c r="N252" s="259"/>
      <c r="O252" s="268"/>
      <c r="P252" s="268"/>
      <c r="Q252" s="271"/>
      <c r="R252" s="173"/>
      <c r="S252" s="174"/>
      <c r="T252" s="203">
        <f>VLOOKUP(U252,FORMULAS!$A$15:$B$18,2,0)</f>
        <v>0</v>
      </c>
      <c r="U252" s="54" t="s">
        <v>157</v>
      </c>
      <c r="V252" s="55">
        <f>+IF(U252='Tabla Valoración controles'!$D$4,'Tabla Valoración controles'!$F$4,IF('208-PLA-Ft-78 Mapa Gestión'!U252='Tabla Valoración controles'!$D$5,'Tabla Valoración controles'!$F$5,IF(U252=FORMULAS!$A$10,0,'Tabla Valoración controles'!$F$6)))</f>
        <v>0</v>
      </c>
      <c r="W252" s="54"/>
      <c r="X252" s="56">
        <f>+IF(W252='Tabla Valoración controles'!$D$7,'Tabla Valoración controles'!$F$7,IF(U252=FORMULAS!$A$10,0,'Tabla Valoración controles'!$F$8))</f>
        <v>0</v>
      </c>
      <c r="Y252" s="54"/>
      <c r="Z252" s="55">
        <f>+IF(Y252='Tabla Valoración controles'!$D$9,'Tabla Valoración controles'!$F$9,IF(U252=FORMULAS!$A$10,0,'Tabla Valoración controles'!$F$10))</f>
        <v>0</v>
      </c>
      <c r="AA252" s="54"/>
      <c r="AB252" s="55">
        <f>+IF(AA252='Tabla Valoración controles'!$D$9,'Tabla Valoración controles'!$F$9,IF(W252=FORMULAS!$A$10,0,'Tabla Valoración controles'!$F$10))</f>
        <v>0</v>
      </c>
      <c r="AC252" s="54"/>
      <c r="AD252" s="55">
        <f>+IF(AC252='Tabla Valoración controles'!$D$13,'Tabla Valoración controles'!$F$13,'Tabla Valoración controles'!$F$14)</f>
        <v>0</v>
      </c>
      <c r="AE252" s="99">
        <f t="shared" si="192"/>
        <v>0</v>
      </c>
      <c r="AF252" s="99">
        <f t="shared" si="193"/>
        <v>0</v>
      </c>
      <c r="AG252" s="99">
        <f t="shared" si="194"/>
        <v>0.36</v>
      </c>
      <c r="AH252" s="54"/>
      <c r="AI252" s="50">
        <f>+IF(AH252=CONTROLES!$C$50,CONTROLES!$D$50,CONTROLES!$D$51)</f>
        <v>0</v>
      </c>
      <c r="AJ252" s="182"/>
      <c r="AK252" s="182">
        <f>+IF(AJ252=CONTROLES!$C$52,CONTROLES!$D$52,CONTROLES!$D$53)</f>
        <v>0</v>
      </c>
      <c r="AL252" s="182"/>
      <c r="AM252" s="182">
        <f>+IF(AL252=CONTROLES!$C$54,CONTROLES!$D$54,CONTROLES!$D$55)</f>
        <v>0</v>
      </c>
      <c r="AN252" s="183" t="str">
        <f t="shared" si="173"/>
        <v>Tipo Control</v>
      </c>
      <c r="AO252" s="183" t="str">
        <f>+IF(AN252=CONTROLES!$F$54,CONTROLES!$G$54,CONTROLES!$G$55)</f>
        <v>Detectar</v>
      </c>
      <c r="AP252" s="182">
        <f>+IF(AO252=CONTROLES!$C$56,CONTROLES!$D$56,IF(AO252=CONTROLES!$C$57,CONTROLES!$D$57,CONTROLES!$D$58))</f>
        <v>10</v>
      </c>
      <c r="AQ252" s="182"/>
      <c r="AR252" s="182">
        <f>+IF(AQ252=CONTROLES!$C$59,CONTROLES!$D$59,CONTROLES!$D$60)</f>
        <v>0</v>
      </c>
      <c r="AS252" s="182"/>
      <c r="AT252" s="182">
        <f>+IF(AS252=CONTROLES!$C$61,CONTROLES!$D$61,CONTROLES!$D$62)</f>
        <v>0</v>
      </c>
      <c r="AU252" s="182"/>
      <c r="AV252" s="50">
        <f>+IF(AU252=CONTROLES!$C$63,CONTROLES!$D$63,IF(AU252=CONTROLES!$C$64,CONTROLES!$D$64,CONTROLES!$D$65))</f>
        <v>0</v>
      </c>
      <c r="AW252" s="50">
        <f t="shared" si="169"/>
        <v>10</v>
      </c>
      <c r="AX252" s="50" t="str">
        <f t="shared" si="195"/>
        <v>Débil</v>
      </c>
      <c r="AY252" s="254"/>
      <c r="AZ252" s="254"/>
      <c r="BA252" s="254"/>
      <c r="BB252" s="254"/>
      <c r="BC252" s="255"/>
      <c r="BD252" s="257"/>
      <c r="BE252" s="246"/>
      <c r="BF252" s="137"/>
      <c r="BG252" s="137"/>
      <c r="BH252" s="189"/>
      <c r="BI252" s="192"/>
      <c r="BJ252" s="192"/>
      <c r="BK252" s="195"/>
      <c r="BL252" s="137"/>
      <c r="BM252" s="190" t="s">
        <v>234</v>
      </c>
      <c r="BN252" s="244"/>
      <c r="BO252" s="131"/>
      <c r="BP252" s="137"/>
      <c r="BQ252" s="137"/>
      <c r="BR252" s="137"/>
      <c r="BS252" s="135"/>
      <c r="BT252" s="135"/>
      <c r="BU252" s="135"/>
      <c r="BV252" s="135"/>
      <c r="BW252" s="135"/>
      <c r="BX252" s="131"/>
      <c r="BY252" s="137"/>
      <c r="BZ252" s="137"/>
      <c r="CA252" s="137"/>
      <c r="CB252" s="135"/>
      <c r="CC252" s="135"/>
      <c r="CD252" s="135"/>
      <c r="CE252" s="135"/>
      <c r="CF252" s="135"/>
      <c r="CG252" s="131"/>
      <c r="CH252" s="137"/>
      <c r="CI252" s="137"/>
      <c r="CJ252" s="137"/>
      <c r="CK252" s="135"/>
      <c r="CL252" s="135"/>
      <c r="CM252" s="135"/>
      <c r="CN252" s="135"/>
      <c r="CO252" s="135"/>
      <c r="CP252" s="131"/>
      <c r="CQ252" s="137"/>
      <c r="CR252" s="137"/>
      <c r="CS252" s="137"/>
      <c r="CT252" s="135"/>
      <c r="CU252" s="135"/>
      <c r="CV252" s="135"/>
      <c r="CW252" s="135"/>
      <c r="CX252" s="135"/>
      <c r="CY252" s="131"/>
      <c r="CZ252" s="137"/>
      <c r="DA252" s="137"/>
      <c r="DB252" s="137"/>
      <c r="DC252" s="135"/>
      <c r="DD252" s="135"/>
      <c r="DE252" s="135"/>
      <c r="DF252" s="135"/>
      <c r="DG252" s="135"/>
      <c r="DH252" s="131"/>
      <c r="DI252" s="137"/>
      <c r="DJ252" s="137"/>
      <c r="DK252" s="137"/>
      <c r="DL252" s="135"/>
      <c r="DM252" s="135"/>
      <c r="DN252" s="135"/>
      <c r="DO252" s="135"/>
      <c r="DP252" s="135"/>
      <c r="DQ252" s="131"/>
      <c r="DR252" s="137"/>
      <c r="DS252" s="137"/>
      <c r="DT252" s="137"/>
      <c r="DU252" s="135"/>
      <c r="DV252" s="135"/>
      <c r="DW252" s="135"/>
      <c r="DX252" s="135"/>
      <c r="DY252" s="135"/>
      <c r="DZ252" s="131"/>
      <c r="EA252" s="137"/>
      <c r="EB252" s="137"/>
      <c r="EC252" s="137"/>
      <c r="ED252" s="135"/>
      <c r="EE252" s="135"/>
      <c r="EF252" s="135"/>
      <c r="EG252" s="135"/>
      <c r="EH252" s="135"/>
      <c r="EI252" s="131"/>
      <c r="EJ252" s="137"/>
      <c r="EK252" s="137"/>
      <c r="EL252" s="137"/>
      <c r="EM252" s="135"/>
      <c r="EN252" s="135"/>
      <c r="EO252" s="135"/>
      <c r="EP252" s="135"/>
      <c r="EQ252" s="135"/>
      <c r="ER252" s="131"/>
      <c r="ES252" s="137"/>
      <c r="ET252" s="137"/>
      <c r="EU252" s="137"/>
      <c r="EV252" s="135"/>
      <c r="EW252" s="135"/>
      <c r="EX252" s="135"/>
      <c r="EY252" s="135"/>
      <c r="EZ252" s="135"/>
      <c r="FA252" s="131"/>
      <c r="FB252" s="137"/>
      <c r="FC252" s="137"/>
      <c r="FD252" s="137"/>
      <c r="FE252" s="135"/>
      <c r="FF252" s="135"/>
      <c r="FG252" s="135"/>
      <c r="FH252" s="135"/>
      <c r="FI252" s="135"/>
      <c r="FJ252" s="131"/>
      <c r="FK252" s="137"/>
      <c r="FL252" s="137"/>
      <c r="FM252" s="137"/>
      <c r="FN252" s="135"/>
      <c r="FO252" s="135"/>
      <c r="FP252" s="135"/>
      <c r="FQ252" s="135"/>
      <c r="FR252" s="135"/>
      <c r="FS252" s="135"/>
      <c r="FT252" s="131"/>
      <c r="FU252" s="157"/>
      <c r="FV252" s="157"/>
      <c r="FW252" s="157"/>
      <c r="FX252" s="135"/>
      <c r="FY252" s="157"/>
      <c r="FZ252" s="135"/>
      <c r="GA252" s="135"/>
      <c r="GB252" s="157"/>
      <c r="GC252" s="157"/>
      <c r="GD252" s="157"/>
      <c r="GE252" s="157"/>
      <c r="GF252" s="157"/>
      <c r="GG252" s="131"/>
      <c r="GH252" s="157"/>
      <c r="GI252" s="157"/>
      <c r="GJ252" s="157"/>
      <c r="GK252" s="135"/>
      <c r="GL252" s="157"/>
      <c r="GM252" s="135"/>
      <c r="GN252" s="135"/>
      <c r="GO252" s="157"/>
      <c r="GP252" s="157"/>
      <c r="GQ252" s="157"/>
      <c r="GR252" s="157"/>
      <c r="GS252" s="157"/>
      <c r="GT252" s="131"/>
      <c r="GU252" s="157"/>
      <c r="GV252" s="157"/>
      <c r="GW252" s="157"/>
      <c r="GX252" s="135"/>
      <c r="GY252" s="157"/>
      <c r="GZ252" s="135"/>
      <c r="HA252" s="135"/>
      <c r="HB252" s="157"/>
      <c r="HC252" s="157"/>
      <c r="HD252" s="157"/>
      <c r="HE252" s="157"/>
    </row>
    <row r="253" spans="1:213" ht="57" x14ac:dyDescent="0.2">
      <c r="A253" s="274"/>
      <c r="B253" s="277"/>
      <c r="C253" s="280"/>
      <c r="D253" s="280"/>
      <c r="E253" s="277"/>
      <c r="F253" s="291"/>
      <c r="G253" s="289"/>
      <c r="H253" s="290"/>
      <c r="I253" s="277"/>
      <c r="J253" s="282"/>
      <c r="K253" s="259"/>
      <c r="L253" s="262"/>
      <c r="M253" s="265"/>
      <c r="N253" s="259"/>
      <c r="O253" s="268"/>
      <c r="P253" s="268"/>
      <c r="Q253" s="271"/>
      <c r="R253" s="173"/>
      <c r="S253" s="174"/>
      <c r="T253" s="203">
        <f>VLOOKUP(U253,FORMULAS!$A$15:$B$18,2,0)</f>
        <v>0</v>
      </c>
      <c r="U253" s="54" t="s">
        <v>157</v>
      </c>
      <c r="V253" s="55">
        <f>+IF(U253='Tabla Valoración controles'!$D$4,'Tabla Valoración controles'!$F$4,IF('208-PLA-Ft-78 Mapa Gestión'!U253='Tabla Valoración controles'!$D$5,'Tabla Valoración controles'!$F$5,IF(U253=FORMULAS!$A$10,0,'Tabla Valoración controles'!$F$6)))</f>
        <v>0</v>
      </c>
      <c r="W253" s="54"/>
      <c r="X253" s="56">
        <f>+IF(W253='Tabla Valoración controles'!$D$7,'Tabla Valoración controles'!$F$7,IF(U253=FORMULAS!$A$10,0,'Tabla Valoración controles'!$F$8))</f>
        <v>0</v>
      </c>
      <c r="Y253" s="54"/>
      <c r="Z253" s="55">
        <f>+IF(Y253='Tabla Valoración controles'!$D$9,'Tabla Valoración controles'!$F$9,IF(U253=FORMULAS!$A$10,0,'Tabla Valoración controles'!$F$10))</f>
        <v>0</v>
      </c>
      <c r="AA253" s="54"/>
      <c r="AB253" s="55">
        <f>+IF(AA253='Tabla Valoración controles'!$D$9,'Tabla Valoración controles'!$F$9,IF(W253=FORMULAS!$A$10,0,'Tabla Valoración controles'!$F$10))</f>
        <v>0</v>
      </c>
      <c r="AC253" s="54"/>
      <c r="AD253" s="55">
        <f>+IF(AC253='Tabla Valoración controles'!$D$13,'Tabla Valoración controles'!$F$13,'Tabla Valoración controles'!$F$14)</f>
        <v>0</v>
      </c>
      <c r="AE253" s="99">
        <f t="shared" si="192"/>
        <v>0</v>
      </c>
      <c r="AF253" s="99">
        <f t="shared" si="193"/>
        <v>0</v>
      </c>
      <c r="AG253" s="99">
        <f t="shared" si="194"/>
        <v>0.36</v>
      </c>
      <c r="AH253" s="54"/>
      <c r="AI253" s="50">
        <f>+IF(AH253=CONTROLES!$C$50,CONTROLES!$D$50,CONTROLES!$D$51)</f>
        <v>0</v>
      </c>
      <c r="AJ253" s="182"/>
      <c r="AK253" s="182">
        <f>+IF(AJ253=CONTROLES!$C$52,CONTROLES!$D$52,CONTROLES!$D$53)</f>
        <v>0</v>
      </c>
      <c r="AL253" s="182"/>
      <c r="AM253" s="182">
        <f>+IF(AL253=CONTROLES!$C$54,CONTROLES!$D$54,CONTROLES!$D$55)</f>
        <v>0</v>
      </c>
      <c r="AN253" s="183" t="str">
        <f t="shared" si="173"/>
        <v>Tipo Control</v>
      </c>
      <c r="AO253" s="183" t="str">
        <f>+IF(AN253=CONTROLES!$F$54,CONTROLES!$G$54,CONTROLES!$G$55)</f>
        <v>Detectar</v>
      </c>
      <c r="AP253" s="182">
        <f>+IF(AO253=CONTROLES!$C$56,CONTROLES!$D$56,IF(AO253=CONTROLES!$C$57,CONTROLES!$D$57,CONTROLES!$D$58))</f>
        <v>10</v>
      </c>
      <c r="AQ253" s="182"/>
      <c r="AR253" s="182">
        <f>+IF(AQ253=CONTROLES!$C$59,CONTROLES!$D$59,CONTROLES!$D$60)</f>
        <v>0</v>
      </c>
      <c r="AS253" s="182"/>
      <c r="AT253" s="182">
        <f>+IF(AS253=CONTROLES!$C$61,CONTROLES!$D$61,CONTROLES!$D$62)</f>
        <v>0</v>
      </c>
      <c r="AU253" s="182"/>
      <c r="AV253" s="50">
        <f>+IF(AU253=CONTROLES!$C$63,CONTROLES!$D$63,IF(AU253=CONTROLES!$C$64,CONTROLES!$D$64,CONTROLES!$D$65))</f>
        <v>0</v>
      </c>
      <c r="AW253" s="50">
        <f t="shared" si="169"/>
        <v>10</v>
      </c>
      <c r="AX253" s="50" t="str">
        <f t="shared" si="195"/>
        <v>Débil</v>
      </c>
      <c r="AY253" s="254"/>
      <c r="AZ253" s="254"/>
      <c r="BA253" s="254"/>
      <c r="BB253" s="254"/>
      <c r="BC253" s="255"/>
      <c r="BD253" s="257"/>
      <c r="BE253" s="246"/>
      <c r="BF253" s="137"/>
      <c r="BG253" s="137"/>
      <c r="BH253" s="189"/>
      <c r="BI253" s="192"/>
      <c r="BJ253" s="192"/>
      <c r="BK253" s="195"/>
      <c r="BL253" s="137"/>
      <c r="BM253" s="190" t="s">
        <v>234</v>
      </c>
      <c r="BN253" s="244"/>
      <c r="BO253" s="131"/>
      <c r="BP253" s="137"/>
      <c r="BQ253" s="137"/>
      <c r="BR253" s="137"/>
      <c r="BS253" s="135"/>
      <c r="BT253" s="135"/>
      <c r="BU253" s="135"/>
      <c r="BV253" s="135"/>
      <c r="BW253" s="135"/>
      <c r="BX253" s="131"/>
      <c r="BY253" s="137"/>
      <c r="BZ253" s="137"/>
      <c r="CA253" s="137"/>
      <c r="CB253" s="135"/>
      <c r="CC253" s="135"/>
      <c r="CD253" s="135"/>
      <c r="CE253" s="135"/>
      <c r="CF253" s="135"/>
      <c r="CG253" s="131"/>
      <c r="CH253" s="137"/>
      <c r="CI253" s="137"/>
      <c r="CJ253" s="137"/>
      <c r="CK253" s="135"/>
      <c r="CL253" s="135"/>
      <c r="CM253" s="135"/>
      <c r="CN253" s="135"/>
      <c r="CO253" s="135"/>
      <c r="CP253" s="131"/>
      <c r="CQ253" s="137"/>
      <c r="CR253" s="137"/>
      <c r="CS253" s="137"/>
      <c r="CT253" s="135"/>
      <c r="CU253" s="135"/>
      <c r="CV253" s="135"/>
      <c r="CW253" s="135"/>
      <c r="CX253" s="135"/>
      <c r="CY253" s="131"/>
      <c r="CZ253" s="137"/>
      <c r="DA253" s="137"/>
      <c r="DB253" s="137"/>
      <c r="DC253" s="135"/>
      <c r="DD253" s="135"/>
      <c r="DE253" s="135"/>
      <c r="DF253" s="135"/>
      <c r="DG253" s="135"/>
      <c r="DH253" s="131"/>
      <c r="DI253" s="137"/>
      <c r="DJ253" s="137"/>
      <c r="DK253" s="137"/>
      <c r="DL253" s="135"/>
      <c r="DM253" s="135"/>
      <c r="DN253" s="135"/>
      <c r="DO253" s="135"/>
      <c r="DP253" s="135"/>
      <c r="DQ253" s="131"/>
      <c r="DR253" s="137"/>
      <c r="DS253" s="137"/>
      <c r="DT253" s="137"/>
      <c r="DU253" s="135"/>
      <c r="DV253" s="135"/>
      <c r="DW253" s="135"/>
      <c r="DX253" s="135"/>
      <c r="DY253" s="135"/>
      <c r="DZ253" s="131"/>
      <c r="EA253" s="137"/>
      <c r="EB253" s="137"/>
      <c r="EC253" s="137"/>
      <c r="ED253" s="135"/>
      <c r="EE253" s="135"/>
      <c r="EF253" s="135"/>
      <c r="EG253" s="135"/>
      <c r="EH253" s="135"/>
      <c r="EI253" s="131"/>
      <c r="EJ253" s="137"/>
      <c r="EK253" s="137"/>
      <c r="EL253" s="137"/>
      <c r="EM253" s="135"/>
      <c r="EN253" s="135"/>
      <c r="EO253" s="135"/>
      <c r="EP253" s="135"/>
      <c r="EQ253" s="135"/>
      <c r="ER253" s="131"/>
      <c r="ES253" s="137"/>
      <c r="ET253" s="137"/>
      <c r="EU253" s="137"/>
      <c r="EV253" s="135"/>
      <c r="EW253" s="135"/>
      <c r="EX253" s="135"/>
      <c r="EY253" s="135"/>
      <c r="EZ253" s="135"/>
      <c r="FA253" s="131"/>
      <c r="FB253" s="137"/>
      <c r="FC253" s="137"/>
      <c r="FD253" s="137"/>
      <c r="FE253" s="135"/>
      <c r="FF253" s="135"/>
      <c r="FG253" s="135"/>
      <c r="FH253" s="135"/>
      <c r="FI253" s="135"/>
      <c r="FJ253" s="131"/>
      <c r="FK253" s="137"/>
      <c r="FL253" s="137"/>
      <c r="FM253" s="137"/>
      <c r="FN253" s="135"/>
      <c r="FO253" s="135"/>
      <c r="FP253" s="135"/>
      <c r="FQ253" s="135"/>
      <c r="FR253" s="135"/>
      <c r="FS253" s="135"/>
      <c r="FT253" s="131"/>
      <c r="FU253" s="157"/>
      <c r="FV253" s="157"/>
      <c r="FW253" s="157"/>
      <c r="FX253" s="135"/>
      <c r="FY253" s="157"/>
      <c r="FZ253" s="135"/>
      <c r="GA253" s="135"/>
      <c r="GB253" s="157"/>
      <c r="GC253" s="157"/>
      <c r="GD253" s="157"/>
      <c r="GE253" s="157"/>
      <c r="GF253" s="157"/>
      <c r="GG253" s="131"/>
      <c r="GH253" s="157"/>
      <c r="GI253" s="157"/>
      <c r="GJ253" s="157"/>
      <c r="GK253" s="135"/>
      <c r="GL253" s="157"/>
      <c r="GM253" s="135"/>
      <c r="GN253" s="135"/>
      <c r="GO253" s="157"/>
      <c r="GP253" s="157"/>
      <c r="GQ253" s="157"/>
      <c r="GR253" s="157"/>
      <c r="GS253" s="157"/>
      <c r="GT253" s="131"/>
      <c r="GU253" s="157"/>
      <c r="GV253" s="157"/>
      <c r="GW253" s="157"/>
      <c r="GX253" s="135"/>
      <c r="GY253" s="157"/>
      <c r="GZ253" s="135"/>
      <c r="HA253" s="135"/>
      <c r="HB253" s="157"/>
      <c r="HC253" s="157"/>
      <c r="HD253" s="157"/>
      <c r="HE253" s="157"/>
    </row>
    <row r="254" spans="1:213" ht="57" x14ac:dyDescent="0.2">
      <c r="A254" s="274"/>
      <c r="B254" s="277"/>
      <c r="C254" s="280"/>
      <c r="D254" s="280"/>
      <c r="E254" s="277"/>
      <c r="F254" s="291"/>
      <c r="G254" s="289"/>
      <c r="H254" s="290"/>
      <c r="I254" s="277"/>
      <c r="J254" s="282"/>
      <c r="K254" s="259"/>
      <c r="L254" s="262"/>
      <c r="M254" s="265"/>
      <c r="N254" s="259"/>
      <c r="O254" s="268"/>
      <c r="P254" s="268"/>
      <c r="Q254" s="271"/>
      <c r="R254" s="173"/>
      <c r="S254" s="174"/>
      <c r="T254" s="203">
        <f>VLOOKUP(U254,FORMULAS!$A$15:$B$18,2,0)</f>
        <v>0</v>
      </c>
      <c r="U254" s="54" t="s">
        <v>157</v>
      </c>
      <c r="V254" s="55">
        <f>+IF(U254='Tabla Valoración controles'!$D$4,'Tabla Valoración controles'!$F$4,IF('208-PLA-Ft-78 Mapa Gestión'!U254='Tabla Valoración controles'!$D$5,'Tabla Valoración controles'!$F$5,IF(U254=FORMULAS!$A$10,0,'Tabla Valoración controles'!$F$6)))</f>
        <v>0</v>
      </c>
      <c r="W254" s="54"/>
      <c r="X254" s="56">
        <f>+IF(W254='Tabla Valoración controles'!$D$7,'Tabla Valoración controles'!$F$7,IF(U254=FORMULAS!$A$10,0,'Tabla Valoración controles'!$F$8))</f>
        <v>0</v>
      </c>
      <c r="Y254" s="54"/>
      <c r="Z254" s="55">
        <f>+IF(Y254='Tabla Valoración controles'!$D$9,'Tabla Valoración controles'!$F$9,IF(U254=FORMULAS!$A$10,0,'Tabla Valoración controles'!$F$10))</f>
        <v>0</v>
      </c>
      <c r="AA254" s="54"/>
      <c r="AB254" s="55">
        <f>+IF(AA254='Tabla Valoración controles'!$D$9,'Tabla Valoración controles'!$F$9,IF(W254=FORMULAS!$A$10,0,'Tabla Valoración controles'!$F$10))</f>
        <v>0</v>
      </c>
      <c r="AC254" s="54"/>
      <c r="AD254" s="55">
        <f>+IF(AC254='Tabla Valoración controles'!$D$13,'Tabla Valoración controles'!$F$13,'Tabla Valoración controles'!$F$14)</f>
        <v>0</v>
      </c>
      <c r="AE254" s="99">
        <f t="shared" si="192"/>
        <v>0</v>
      </c>
      <c r="AF254" s="99">
        <f t="shared" si="193"/>
        <v>0</v>
      </c>
      <c r="AG254" s="99">
        <f t="shared" si="194"/>
        <v>0.36</v>
      </c>
      <c r="AH254" s="54"/>
      <c r="AI254" s="50">
        <f>+IF(AH254=CONTROLES!$C$50,CONTROLES!$D$50,CONTROLES!$D$51)</f>
        <v>0</v>
      </c>
      <c r="AJ254" s="182"/>
      <c r="AK254" s="182">
        <f>+IF(AJ254=CONTROLES!$C$52,CONTROLES!$D$52,CONTROLES!$D$53)</f>
        <v>0</v>
      </c>
      <c r="AL254" s="182"/>
      <c r="AM254" s="182">
        <f>+IF(AL254=CONTROLES!$C$54,CONTROLES!$D$54,CONTROLES!$D$55)</f>
        <v>0</v>
      </c>
      <c r="AN254" s="183" t="str">
        <f t="shared" si="173"/>
        <v>Tipo Control</v>
      </c>
      <c r="AO254" s="183" t="str">
        <f>+IF(AN254=CONTROLES!$F$54,CONTROLES!$G$54,CONTROLES!$G$55)</f>
        <v>Detectar</v>
      </c>
      <c r="AP254" s="182">
        <f>+IF(AO254=CONTROLES!$C$56,CONTROLES!$D$56,IF(AO254=CONTROLES!$C$57,CONTROLES!$D$57,CONTROLES!$D$58))</f>
        <v>10</v>
      </c>
      <c r="AQ254" s="182"/>
      <c r="AR254" s="182">
        <f>+IF(AQ254=CONTROLES!$C$59,CONTROLES!$D$59,CONTROLES!$D$60)</f>
        <v>0</v>
      </c>
      <c r="AS254" s="182"/>
      <c r="AT254" s="182">
        <f>+IF(AS254=CONTROLES!$C$61,CONTROLES!$D$61,CONTROLES!$D$62)</f>
        <v>0</v>
      </c>
      <c r="AU254" s="182"/>
      <c r="AV254" s="50">
        <f>+IF(AU254=CONTROLES!$C$63,CONTROLES!$D$63,IF(AU254=CONTROLES!$C$64,CONTROLES!$D$64,CONTROLES!$D$65))</f>
        <v>0</v>
      </c>
      <c r="AW254" s="50">
        <f t="shared" si="169"/>
        <v>10</v>
      </c>
      <c r="AX254" s="50" t="str">
        <f t="shared" si="195"/>
        <v>Débil</v>
      </c>
      <c r="AY254" s="254"/>
      <c r="AZ254" s="254"/>
      <c r="BA254" s="254"/>
      <c r="BB254" s="254"/>
      <c r="BC254" s="255"/>
      <c r="BD254" s="257"/>
      <c r="BE254" s="246"/>
      <c r="BF254" s="137"/>
      <c r="BG254" s="137"/>
      <c r="BH254" s="189"/>
      <c r="BI254" s="192"/>
      <c r="BJ254" s="192"/>
      <c r="BK254" s="195"/>
      <c r="BL254" s="137"/>
      <c r="BM254" s="190" t="s">
        <v>234</v>
      </c>
      <c r="BN254" s="244"/>
      <c r="BO254" s="131"/>
      <c r="BP254" s="137"/>
      <c r="BQ254" s="137"/>
      <c r="BR254" s="137"/>
      <c r="BS254" s="135"/>
      <c r="BT254" s="135"/>
      <c r="BU254" s="135"/>
      <c r="BV254" s="135"/>
      <c r="BW254" s="135"/>
      <c r="BX254" s="131"/>
      <c r="BY254" s="137"/>
      <c r="BZ254" s="137"/>
      <c r="CA254" s="137"/>
      <c r="CB254" s="135"/>
      <c r="CC254" s="135"/>
      <c r="CD254" s="135"/>
      <c r="CE254" s="135"/>
      <c r="CF254" s="135"/>
      <c r="CG254" s="131"/>
      <c r="CH254" s="137"/>
      <c r="CI254" s="137"/>
      <c r="CJ254" s="137"/>
      <c r="CK254" s="135"/>
      <c r="CL254" s="135"/>
      <c r="CM254" s="135"/>
      <c r="CN254" s="135"/>
      <c r="CO254" s="135"/>
      <c r="CP254" s="131"/>
      <c r="CQ254" s="137"/>
      <c r="CR254" s="137"/>
      <c r="CS254" s="137"/>
      <c r="CT254" s="135"/>
      <c r="CU254" s="135"/>
      <c r="CV254" s="135"/>
      <c r="CW254" s="135"/>
      <c r="CX254" s="135"/>
      <c r="CY254" s="131"/>
      <c r="CZ254" s="137"/>
      <c r="DA254" s="137"/>
      <c r="DB254" s="137"/>
      <c r="DC254" s="135"/>
      <c r="DD254" s="135"/>
      <c r="DE254" s="135"/>
      <c r="DF254" s="135"/>
      <c r="DG254" s="135"/>
      <c r="DH254" s="131"/>
      <c r="DI254" s="137"/>
      <c r="DJ254" s="137"/>
      <c r="DK254" s="137"/>
      <c r="DL254" s="135"/>
      <c r="DM254" s="135"/>
      <c r="DN254" s="135"/>
      <c r="DO254" s="135"/>
      <c r="DP254" s="135"/>
      <c r="DQ254" s="131"/>
      <c r="DR254" s="137"/>
      <c r="DS254" s="137"/>
      <c r="DT254" s="137"/>
      <c r="DU254" s="135"/>
      <c r="DV254" s="135"/>
      <c r="DW254" s="135"/>
      <c r="DX254" s="135"/>
      <c r="DY254" s="135"/>
      <c r="DZ254" s="131"/>
      <c r="EA254" s="137"/>
      <c r="EB254" s="137"/>
      <c r="EC254" s="137"/>
      <c r="ED254" s="135"/>
      <c r="EE254" s="135"/>
      <c r="EF254" s="135"/>
      <c r="EG254" s="135"/>
      <c r="EH254" s="135"/>
      <c r="EI254" s="131"/>
      <c r="EJ254" s="137"/>
      <c r="EK254" s="137"/>
      <c r="EL254" s="137"/>
      <c r="EM254" s="135"/>
      <c r="EN254" s="135"/>
      <c r="EO254" s="135"/>
      <c r="EP254" s="135"/>
      <c r="EQ254" s="135"/>
      <c r="ER254" s="131"/>
      <c r="ES254" s="137"/>
      <c r="ET254" s="137"/>
      <c r="EU254" s="137"/>
      <c r="EV254" s="135"/>
      <c r="EW254" s="135"/>
      <c r="EX254" s="135"/>
      <c r="EY254" s="135"/>
      <c r="EZ254" s="135"/>
      <c r="FA254" s="131"/>
      <c r="FB254" s="137"/>
      <c r="FC254" s="137"/>
      <c r="FD254" s="137"/>
      <c r="FE254" s="135"/>
      <c r="FF254" s="135"/>
      <c r="FG254" s="135"/>
      <c r="FH254" s="135"/>
      <c r="FI254" s="135"/>
      <c r="FJ254" s="131"/>
      <c r="FK254" s="137"/>
      <c r="FL254" s="137"/>
      <c r="FM254" s="137"/>
      <c r="FN254" s="135"/>
      <c r="FO254" s="135"/>
      <c r="FP254" s="135"/>
      <c r="FQ254" s="135"/>
      <c r="FR254" s="135"/>
      <c r="FS254" s="135"/>
      <c r="FT254" s="131"/>
      <c r="FU254" s="157"/>
      <c r="FV254" s="157"/>
      <c r="FW254" s="157"/>
      <c r="FX254" s="135"/>
      <c r="FY254" s="157"/>
      <c r="FZ254" s="135"/>
      <c r="GA254" s="135"/>
      <c r="GB254" s="157"/>
      <c r="GC254" s="157"/>
      <c r="GD254" s="157"/>
      <c r="GE254" s="157"/>
      <c r="GF254" s="157"/>
      <c r="GG254" s="131"/>
      <c r="GH254" s="157"/>
      <c r="GI254" s="157"/>
      <c r="GJ254" s="157"/>
      <c r="GK254" s="135"/>
      <c r="GL254" s="157"/>
      <c r="GM254" s="135"/>
      <c r="GN254" s="135"/>
      <c r="GO254" s="157"/>
      <c r="GP254" s="157"/>
      <c r="GQ254" s="157"/>
      <c r="GR254" s="157"/>
      <c r="GS254" s="157"/>
      <c r="GT254" s="131"/>
      <c r="GU254" s="157"/>
      <c r="GV254" s="157"/>
      <c r="GW254" s="157"/>
      <c r="GX254" s="135"/>
      <c r="GY254" s="157"/>
      <c r="GZ254" s="135"/>
      <c r="HA254" s="135"/>
      <c r="HB254" s="157"/>
      <c r="HC254" s="157"/>
      <c r="HD254" s="157"/>
      <c r="HE254" s="157"/>
    </row>
    <row r="255" spans="1:213" ht="57" x14ac:dyDescent="0.2">
      <c r="A255" s="275"/>
      <c r="B255" s="278"/>
      <c r="C255" s="281"/>
      <c r="D255" s="281"/>
      <c r="E255" s="278"/>
      <c r="F255" s="291"/>
      <c r="G255" s="289"/>
      <c r="H255" s="290"/>
      <c r="I255" s="278"/>
      <c r="J255" s="282"/>
      <c r="K255" s="260"/>
      <c r="L255" s="263"/>
      <c r="M255" s="266"/>
      <c r="N255" s="260"/>
      <c r="O255" s="269"/>
      <c r="P255" s="269"/>
      <c r="Q255" s="272"/>
      <c r="R255" s="173"/>
      <c r="S255" s="174"/>
      <c r="T255" s="203">
        <f>VLOOKUP(U255,FORMULAS!$A$15:$B$18,2,0)</f>
        <v>0</v>
      </c>
      <c r="U255" s="54" t="s">
        <v>157</v>
      </c>
      <c r="V255" s="55">
        <f>+IF(U255='Tabla Valoración controles'!$D$4,'Tabla Valoración controles'!$F$4,IF('208-PLA-Ft-78 Mapa Gestión'!U255='Tabla Valoración controles'!$D$5,'Tabla Valoración controles'!$F$5,IF(U255=FORMULAS!$A$10,0,'Tabla Valoración controles'!$F$6)))</f>
        <v>0</v>
      </c>
      <c r="W255" s="54"/>
      <c r="X255" s="56">
        <f>+IF(W255='Tabla Valoración controles'!$D$7,'Tabla Valoración controles'!$F$7,IF(U255=FORMULAS!$A$10,0,'Tabla Valoración controles'!$F$8))</f>
        <v>0</v>
      </c>
      <c r="Y255" s="54"/>
      <c r="Z255" s="55">
        <f>+IF(Y255='Tabla Valoración controles'!$D$9,'Tabla Valoración controles'!$F$9,IF(U255=FORMULAS!$A$10,0,'Tabla Valoración controles'!$F$10))</f>
        <v>0</v>
      </c>
      <c r="AA255" s="54"/>
      <c r="AB255" s="55">
        <f>+IF(AA255='Tabla Valoración controles'!$D$9,'Tabla Valoración controles'!$F$9,IF(W255=FORMULAS!$A$10,0,'Tabla Valoración controles'!$F$10))</f>
        <v>0</v>
      </c>
      <c r="AC255" s="54"/>
      <c r="AD255" s="55">
        <f>+IF(AC255='Tabla Valoración controles'!$D$13,'Tabla Valoración controles'!$F$13,'Tabla Valoración controles'!$F$14)</f>
        <v>0</v>
      </c>
      <c r="AE255" s="99">
        <f t="shared" si="192"/>
        <v>0</v>
      </c>
      <c r="AF255" s="99">
        <f t="shared" si="193"/>
        <v>0</v>
      </c>
      <c r="AG255" s="99">
        <f t="shared" si="194"/>
        <v>0.36</v>
      </c>
      <c r="AH255" s="54"/>
      <c r="AI255" s="50">
        <f>+IF(AH255=CONTROLES!$C$50,CONTROLES!$D$50,CONTROLES!$D$51)</f>
        <v>0</v>
      </c>
      <c r="AJ255" s="182"/>
      <c r="AK255" s="182">
        <f>+IF(AJ255=CONTROLES!$C$52,CONTROLES!$D$52,CONTROLES!$D$53)</f>
        <v>0</v>
      </c>
      <c r="AL255" s="182"/>
      <c r="AM255" s="182">
        <f>+IF(AL255=CONTROLES!$C$54,CONTROLES!$D$54,CONTROLES!$D$55)</f>
        <v>0</v>
      </c>
      <c r="AN255" s="183" t="str">
        <f t="shared" si="173"/>
        <v>Tipo Control</v>
      </c>
      <c r="AO255" s="183" t="str">
        <f>+IF(AN255=CONTROLES!$F$54,CONTROLES!$G$54,CONTROLES!$G$55)</f>
        <v>Detectar</v>
      </c>
      <c r="AP255" s="182">
        <f>+IF(AO255=CONTROLES!$C$56,CONTROLES!$D$56,IF(AO255=CONTROLES!$C$57,CONTROLES!$D$57,CONTROLES!$D$58))</f>
        <v>10</v>
      </c>
      <c r="AQ255" s="182"/>
      <c r="AR255" s="182">
        <f>+IF(AQ255=CONTROLES!$C$59,CONTROLES!$D$59,CONTROLES!$D$60)</f>
        <v>0</v>
      </c>
      <c r="AS255" s="182"/>
      <c r="AT255" s="182">
        <f>+IF(AS255=CONTROLES!$C$61,CONTROLES!$D$61,CONTROLES!$D$62)</f>
        <v>0</v>
      </c>
      <c r="AU255" s="182"/>
      <c r="AV255" s="50">
        <f>+IF(AU255=CONTROLES!$C$63,CONTROLES!$D$63,IF(AU255=CONTROLES!$C$64,CONTROLES!$D$64,CONTROLES!$D$65))</f>
        <v>0</v>
      </c>
      <c r="AW255" s="50">
        <f t="shared" si="169"/>
        <v>10</v>
      </c>
      <c r="AX255" s="50" t="str">
        <f t="shared" si="195"/>
        <v>Débil</v>
      </c>
      <c r="AY255" s="254"/>
      <c r="AZ255" s="254"/>
      <c r="BA255" s="254"/>
      <c r="BB255" s="254"/>
      <c r="BC255" s="255"/>
      <c r="BD255" s="257"/>
      <c r="BE255" s="247"/>
      <c r="BF255" s="137"/>
      <c r="BG255" s="137"/>
      <c r="BH255" s="189"/>
      <c r="BI255" s="192"/>
      <c r="BJ255" s="192"/>
      <c r="BK255" s="195"/>
      <c r="BL255" s="137"/>
      <c r="BM255" s="190" t="s">
        <v>234</v>
      </c>
      <c r="BN255" s="244"/>
      <c r="BO255" s="131"/>
      <c r="BP255" s="137"/>
      <c r="BQ255" s="137"/>
      <c r="BR255" s="137"/>
      <c r="BS255" s="135"/>
      <c r="BT255" s="135"/>
      <c r="BU255" s="135"/>
      <c r="BV255" s="135"/>
      <c r="BW255" s="135"/>
      <c r="BX255" s="131"/>
      <c r="BY255" s="137"/>
      <c r="BZ255" s="137"/>
      <c r="CA255" s="137"/>
      <c r="CB255" s="135"/>
      <c r="CC255" s="135"/>
      <c r="CD255" s="135"/>
      <c r="CE255" s="135"/>
      <c r="CF255" s="135"/>
      <c r="CG255" s="131"/>
      <c r="CH255" s="137"/>
      <c r="CI255" s="137"/>
      <c r="CJ255" s="137"/>
      <c r="CK255" s="135"/>
      <c r="CL255" s="135"/>
      <c r="CM255" s="135"/>
      <c r="CN255" s="135"/>
      <c r="CO255" s="135"/>
      <c r="CP255" s="131"/>
      <c r="CQ255" s="137"/>
      <c r="CR255" s="137"/>
      <c r="CS255" s="137"/>
      <c r="CT255" s="135"/>
      <c r="CU255" s="135"/>
      <c r="CV255" s="135"/>
      <c r="CW255" s="135"/>
      <c r="CX255" s="135"/>
      <c r="CY255" s="131"/>
      <c r="CZ255" s="137"/>
      <c r="DA255" s="137"/>
      <c r="DB255" s="137"/>
      <c r="DC255" s="135"/>
      <c r="DD255" s="135"/>
      <c r="DE255" s="135"/>
      <c r="DF255" s="135"/>
      <c r="DG255" s="135"/>
      <c r="DH255" s="131"/>
      <c r="DI255" s="137"/>
      <c r="DJ255" s="137"/>
      <c r="DK255" s="137"/>
      <c r="DL255" s="135"/>
      <c r="DM255" s="135"/>
      <c r="DN255" s="135"/>
      <c r="DO255" s="135"/>
      <c r="DP255" s="135"/>
      <c r="DQ255" s="131"/>
      <c r="DR255" s="137"/>
      <c r="DS255" s="137"/>
      <c r="DT255" s="137"/>
      <c r="DU255" s="135"/>
      <c r="DV255" s="135"/>
      <c r="DW255" s="135"/>
      <c r="DX255" s="135"/>
      <c r="DY255" s="135"/>
      <c r="DZ255" s="131"/>
      <c r="EA255" s="137"/>
      <c r="EB255" s="137"/>
      <c r="EC255" s="137"/>
      <c r="ED255" s="135"/>
      <c r="EE255" s="135"/>
      <c r="EF255" s="135"/>
      <c r="EG255" s="135"/>
      <c r="EH255" s="135"/>
      <c r="EI255" s="131"/>
      <c r="EJ255" s="137"/>
      <c r="EK255" s="137"/>
      <c r="EL255" s="137"/>
      <c r="EM255" s="135"/>
      <c r="EN255" s="135"/>
      <c r="EO255" s="135"/>
      <c r="EP255" s="135"/>
      <c r="EQ255" s="135"/>
      <c r="ER255" s="131"/>
      <c r="ES255" s="137"/>
      <c r="ET255" s="137"/>
      <c r="EU255" s="137"/>
      <c r="EV255" s="135"/>
      <c r="EW255" s="135"/>
      <c r="EX255" s="135"/>
      <c r="EY255" s="135"/>
      <c r="EZ255" s="135"/>
      <c r="FA255" s="131"/>
      <c r="FB255" s="137"/>
      <c r="FC255" s="137"/>
      <c r="FD255" s="137"/>
      <c r="FE255" s="135"/>
      <c r="FF255" s="135"/>
      <c r="FG255" s="135"/>
      <c r="FH255" s="135"/>
      <c r="FI255" s="135"/>
      <c r="FJ255" s="131"/>
      <c r="FK255" s="137"/>
      <c r="FL255" s="137"/>
      <c r="FM255" s="137"/>
      <c r="FN255" s="135"/>
      <c r="FO255" s="135"/>
      <c r="FP255" s="135"/>
      <c r="FQ255" s="135"/>
      <c r="FR255" s="135"/>
      <c r="FS255" s="135"/>
      <c r="FT255" s="131"/>
      <c r="FU255" s="157"/>
      <c r="FV255" s="157"/>
      <c r="FW255" s="157"/>
      <c r="FX255" s="135"/>
      <c r="FY255" s="157"/>
      <c r="FZ255" s="135"/>
      <c r="GA255" s="135"/>
      <c r="GB255" s="157"/>
      <c r="GC255" s="157"/>
      <c r="GD255" s="157"/>
      <c r="GE255" s="157"/>
      <c r="GF255" s="157"/>
      <c r="GG255" s="131"/>
      <c r="GH255" s="157"/>
      <c r="GI255" s="157"/>
      <c r="GJ255" s="157"/>
      <c r="GK255" s="135"/>
      <c r="GL255" s="157"/>
      <c r="GM255" s="135"/>
      <c r="GN255" s="135"/>
      <c r="GO255" s="157"/>
      <c r="GP255" s="157"/>
      <c r="GQ255" s="157"/>
      <c r="GR255" s="157"/>
      <c r="GS255" s="157"/>
      <c r="GT255" s="131"/>
      <c r="GU255" s="157"/>
      <c r="GV255" s="157"/>
      <c r="GW255" s="157"/>
      <c r="GX255" s="135"/>
      <c r="GY255" s="157"/>
      <c r="GZ255" s="135"/>
      <c r="HA255" s="135"/>
      <c r="HB255" s="157"/>
      <c r="HC255" s="157"/>
      <c r="HD255" s="157"/>
      <c r="HE255" s="157"/>
    </row>
    <row r="256" spans="1:213" ht="118.5" customHeight="1" x14ac:dyDescent="0.2">
      <c r="A256" s="273">
        <v>42</v>
      </c>
      <c r="B256" s="276" t="s">
        <v>182</v>
      </c>
      <c r="C256" s="279" t="str">
        <f>VLOOKUP(B256,FORMULAS!$A$30:$B$52,2,0)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56" s="279" t="e">
        <f>VLOOKUP(B256,FORMULAS!$A$30:$C$46,3,0)</f>
        <v>#N/A</v>
      </c>
      <c r="E256" s="276" t="s">
        <v>113</v>
      </c>
      <c r="F256" s="283" t="s">
        <v>474</v>
      </c>
      <c r="G256" s="286" t="s">
        <v>475</v>
      </c>
      <c r="H256" s="283" t="s">
        <v>756</v>
      </c>
      <c r="I256" s="276" t="s">
        <v>259</v>
      </c>
      <c r="J256" s="282">
        <v>800</v>
      </c>
      <c r="K256" s="258" t="str">
        <f>+IF(L256=FORMULAS!$N$2,FORMULAS!$O$2,IF('208-PLA-Ft-78 Mapa Gestión'!L256:L261=FORMULAS!$N$3,FORMULAS!$O$3,IF('208-PLA-Ft-78 Mapa Gestión'!L256:L261=FORMULAS!$N$4,FORMULAS!$O$4,IF('208-PLA-Ft-78 Mapa Gestión'!L256:L261=FORMULAS!$N$5,FORMULAS!$O$5,IF('208-PLA-Ft-78 Mapa Gestión'!L256:L261=FORMULAS!$N$6,FORMULAS!$O$6)))))</f>
        <v>Alta</v>
      </c>
      <c r="L256" s="261">
        <f>+IF(J256&lt;=FORMULAS!$M$2,FORMULAS!$N$2,IF('208-PLA-Ft-78 Mapa Gestión'!J256&lt;=FORMULAS!$M$3,FORMULAS!$N$3,IF('208-PLA-Ft-78 Mapa Gestión'!J256&lt;=FORMULAS!$M$4,FORMULAS!$N$4,IF('208-PLA-Ft-78 Mapa Gestión'!J256&lt;=FORMULAS!$M$5,FORMULAS!$N$5,FORMULAS!$N$6))))</f>
        <v>0.8</v>
      </c>
      <c r="M256" s="264" t="s">
        <v>260</v>
      </c>
      <c r="N256" s="258" t="str">
        <f>+IF(M256=FORMULAS!$H$2,FORMULAS!$I$2,IF('208-PLA-Ft-78 Mapa Gestión'!M256:M261=FORMULAS!$H$3,FORMULAS!$I$3,IF('208-PLA-Ft-78 Mapa Gestión'!M256:M261=FORMULAS!$H$4,FORMULAS!$I$4,IF('208-PLA-Ft-78 Mapa Gestión'!M256:M261=FORMULAS!$H$5,FORMULAS!$I$5,IF('208-PLA-Ft-78 Mapa Gestión'!M256:M261=FORMULAS!$H$6,FORMULAS!$I$6,IF('208-PLA-Ft-78 Mapa Gestión'!M256:M261=FORMULAS!$H$7,FORMULAS!$I$7,IF('208-PLA-Ft-78 Mapa Gestión'!M256:M261=FORMULAS!$H$8,FORMULAS!$I$8,IF('208-PLA-Ft-78 Mapa Gestión'!M256:M261=FORMULAS!$H$9,FORMULAS!$I$9,IF('208-PLA-Ft-78 Mapa Gestión'!M256:M261=FORMULAS!$H$10,FORMULAS!$I$10,IF('208-PLA-Ft-78 Mapa Gestión'!M256:M261=FORMULAS!$H$11,FORMULAS!$I$11))))))))))</f>
        <v>Menor</v>
      </c>
      <c r="O256" s="267">
        <f>VLOOKUP(N256,FORMULAS!$I$1:$J$6,2,0)</f>
        <v>0.4</v>
      </c>
      <c r="P256" s="267" t="str">
        <f t="shared" ref="P256" si="205">CONCATENATE(N256,K256)</f>
        <v>MenorAlta</v>
      </c>
      <c r="Q256" s="270" t="str">
        <f>VLOOKUP(P256,FORMULAS!$K$17:$L$42,2,0)</f>
        <v>Moderado</v>
      </c>
      <c r="R256" s="179">
        <v>1</v>
      </c>
      <c r="S256" s="173" t="s">
        <v>532</v>
      </c>
      <c r="T256" s="203" t="str">
        <f>VLOOKUP(U256,FORMULAS!$A$15:$B$18,2,0)</f>
        <v>Probabilidad</v>
      </c>
      <c r="U256" s="54" t="s">
        <v>13</v>
      </c>
      <c r="V256" s="55">
        <f>+IF(U256='Tabla Valoración controles'!$D$4,'Tabla Valoración controles'!$F$4,IF('208-PLA-Ft-78 Mapa Gestión'!U256='Tabla Valoración controles'!$D$5,'Tabla Valoración controles'!$F$5,IF(U256=FORMULAS!$A$10,0,'Tabla Valoración controles'!$F$6)))</f>
        <v>0.25</v>
      </c>
      <c r="W256" s="54" t="s">
        <v>8</v>
      </c>
      <c r="X256" s="56">
        <f>+IF(W256='Tabla Valoración controles'!$D$7,'Tabla Valoración controles'!$F$7,IF(U256=FORMULAS!$A$10,0,'Tabla Valoración controles'!$F$8))</f>
        <v>0.15</v>
      </c>
      <c r="Y256" s="54" t="s">
        <v>18</v>
      </c>
      <c r="Z256" s="55">
        <f>+IF(Y256='Tabla Valoración controles'!$D$9,'Tabla Valoración controles'!$F$9,IF(U256=FORMULAS!$A$10,0,'Tabla Valoración controles'!$F$10))</f>
        <v>0</v>
      </c>
      <c r="AA256" s="54" t="s">
        <v>21</v>
      </c>
      <c r="AB256" s="55">
        <f>+IF(AA256='Tabla Valoración controles'!$D$9,'Tabla Valoración controles'!$F$9,IF(W256=FORMULAS!$A$10,0,'Tabla Valoración controles'!$F$10))</f>
        <v>0</v>
      </c>
      <c r="AC256" s="54" t="s">
        <v>100</v>
      </c>
      <c r="AD256" s="55">
        <f>+IF(AC256='Tabla Valoración controles'!$D$13,'Tabla Valoración controles'!$F$13,'Tabla Valoración controles'!$F$14)</f>
        <v>0</v>
      </c>
      <c r="AE256" s="99">
        <f t="shared" si="192"/>
        <v>0.4</v>
      </c>
      <c r="AF256" s="99">
        <f t="shared" si="193"/>
        <v>0</v>
      </c>
      <c r="AG256" s="99">
        <f t="shared" si="194"/>
        <v>0.36</v>
      </c>
      <c r="AH256" s="54" t="s">
        <v>349</v>
      </c>
      <c r="AI256" s="50">
        <f>+IF(AH256=CONTROLES!$C$50,CONTROLES!$D$50,CONTROLES!$D$51)</f>
        <v>15</v>
      </c>
      <c r="AJ256" s="182" t="s">
        <v>355</v>
      </c>
      <c r="AK256" s="182">
        <f>+IF(AJ256=CONTROLES!$C$52,CONTROLES!$D$52,CONTROLES!$D$53)</f>
        <v>15</v>
      </c>
      <c r="AL256" s="182" t="s">
        <v>358</v>
      </c>
      <c r="AM256" s="182">
        <f>+IF(AL256=CONTROLES!$C$54,CONTROLES!$D$54,CONTROLES!$D$55)</f>
        <v>15</v>
      </c>
      <c r="AN256" s="183" t="str">
        <f t="shared" si="173"/>
        <v>Preventivo</v>
      </c>
      <c r="AO256" s="183" t="str">
        <f>+IF(AN256=CONTROLES!$F$54,CONTROLES!$G$54,CONTROLES!$G$55)</f>
        <v>Prevenir</v>
      </c>
      <c r="AP256" s="182">
        <f>+IF(AO256=CONTROLES!$C$56,CONTROLES!$D$56,IF(AO256=CONTROLES!$C$57,CONTROLES!$D$57,CONTROLES!$D$58))</f>
        <v>15</v>
      </c>
      <c r="AQ256" s="182" t="s">
        <v>365</v>
      </c>
      <c r="AR256" s="182">
        <f>+IF(AQ256=CONTROLES!$C$59,CONTROLES!$D$59,CONTROLES!$D$60)</f>
        <v>15</v>
      </c>
      <c r="AS256" s="182" t="s">
        <v>368</v>
      </c>
      <c r="AT256" s="182">
        <f>+IF(AS256=CONTROLES!$C$61,CONTROLES!$D$61,CONTROLES!$D$62)</f>
        <v>15</v>
      </c>
      <c r="AU256" s="182" t="s">
        <v>371</v>
      </c>
      <c r="AV256" s="50">
        <f>+IF(AU256=CONTROLES!$C$63,CONTROLES!$D$63,IF(AU256=CONTROLES!$C$64,CONTROLES!$D$64,CONTROLES!$D$65))</f>
        <v>10</v>
      </c>
      <c r="AW256" s="50">
        <f t="shared" si="169"/>
        <v>100</v>
      </c>
      <c r="AX256" s="50" t="str">
        <f t="shared" si="195"/>
        <v>Fuerte</v>
      </c>
      <c r="AY256" s="253">
        <f>+AG261</f>
        <v>0.36</v>
      </c>
      <c r="AZ256" s="253" t="str">
        <f>+IF(AY256&lt;=FORMULAS!$N$2,FORMULAS!$O$2,IF(AY256&lt;=FORMULAS!$N$3,FORMULAS!$O$3,IF(AY256&lt;=FORMULAS!$N$4,FORMULAS!$O$4,IF(AY256&lt;=FORMULAS!$N$5,FORMULAS!$O$5,FORMULAS!O252))))</f>
        <v>Baja</v>
      </c>
      <c r="BA256" s="253" t="str">
        <f>+IF(T256=FORMULAS!$A$9,AG261,'208-PLA-Ft-78 Mapa Gestión'!N256:N261)</f>
        <v>Menor</v>
      </c>
      <c r="BB256" s="253">
        <f>+IF(T256=FORMULAS!B255,'208-PLA-Ft-78 Mapa Gestión'!AG261,'208-PLA-Ft-78 Mapa Gestión'!O256:O261)</f>
        <v>0.4</v>
      </c>
      <c r="BC256" s="255" t="str">
        <f t="shared" ref="BC256" si="206">CONCATENATE(BA256,AZ256)</f>
        <v>MenorBaja</v>
      </c>
      <c r="BD256" s="256" t="str">
        <f>VLOOKUP(BC256,FORMULAS!$K$17:$L$42,2,0)</f>
        <v>Moderado</v>
      </c>
      <c r="BE256" s="245" t="s">
        <v>163</v>
      </c>
      <c r="BF256" s="137" t="s">
        <v>609</v>
      </c>
      <c r="BG256" s="137" t="s">
        <v>553</v>
      </c>
      <c r="BH256" s="189" t="s">
        <v>323</v>
      </c>
      <c r="BI256" s="192">
        <v>44927</v>
      </c>
      <c r="BJ256" s="192">
        <v>45291</v>
      </c>
      <c r="BK256" s="137" t="s">
        <v>720</v>
      </c>
      <c r="BL256" s="137" t="s">
        <v>635</v>
      </c>
      <c r="BM256" s="190" t="s">
        <v>236</v>
      </c>
      <c r="BN256" s="244" t="s">
        <v>721</v>
      </c>
      <c r="FX256" s="122"/>
      <c r="GK256" s="122"/>
      <c r="GX256" s="122"/>
    </row>
    <row r="257" spans="1:206" ht="57" x14ac:dyDescent="0.2">
      <c r="A257" s="274"/>
      <c r="B257" s="277"/>
      <c r="C257" s="280"/>
      <c r="D257" s="280"/>
      <c r="E257" s="277"/>
      <c r="F257" s="284"/>
      <c r="G257" s="287"/>
      <c r="H257" s="284"/>
      <c r="I257" s="277"/>
      <c r="J257" s="282"/>
      <c r="K257" s="259"/>
      <c r="L257" s="262"/>
      <c r="M257" s="265"/>
      <c r="N257" s="259"/>
      <c r="O257" s="268"/>
      <c r="P257" s="268"/>
      <c r="Q257" s="271"/>
      <c r="R257" s="179"/>
      <c r="S257" s="157"/>
      <c r="T257" s="203">
        <f>VLOOKUP(U257,FORMULAS!$A$15:$B$18,2,0)</f>
        <v>0</v>
      </c>
      <c r="U257" s="54" t="s">
        <v>157</v>
      </c>
      <c r="V257" s="55">
        <f>+IF(U257='Tabla Valoración controles'!$D$4,'Tabla Valoración controles'!$F$4,IF('208-PLA-Ft-78 Mapa Gestión'!U257='Tabla Valoración controles'!$D$5,'Tabla Valoración controles'!$F$5,IF(U257=FORMULAS!$A$10,0,'Tabla Valoración controles'!$F$6)))</f>
        <v>0</v>
      </c>
      <c r="W257" s="54"/>
      <c r="X257" s="56">
        <f>+IF(W257='Tabla Valoración controles'!$D$7,'Tabla Valoración controles'!$F$7,IF(U257=FORMULAS!$A$10,0,'Tabla Valoración controles'!$F$8))</f>
        <v>0</v>
      </c>
      <c r="Y257" s="54"/>
      <c r="Z257" s="55">
        <f>+IF(Y257='Tabla Valoración controles'!$D$9,'Tabla Valoración controles'!$F$9,IF(U257=FORMULAS!$A$10,0,'Tabla Valoración controles'!$F$10))</f>
        <v>0</v>
      </c>
      <c r="AA257" s="54"/>
      <c r="AB257" s="55">
        <f>+IF(AA257='Tabla Valoración controles'!$D$9,'Tabla Valoración controles'!$F$9,IF(W257=FORMULAS!$A$10,0,'Tabla Valoración controles'!$F$10))</f>
        <v>0</v>
      </c>
      <c r="AC257" s="54"/>
      <c r="AD257" s="55">
        <f>+IF(AC257='Tabla Valoración controles'!$D$13,'Tabla Valoración controles'!$F$13,'Tabla Valoración controles'!$F$14)</f>
        <v>0</v>
      </c>
      <c r="AE257" s="99">
        <f t="shared" si="192"/>
        <v>0</v>
      </c>
      <c r="AF257" s="99">
        <f t="shared" si="193"/>
        <v>0</v>
      </c>
      <c r="AG257" s="99">
        <f t="shared" si="194"/>
        <v>0.36</v>
      </c>
      <c r="AH257" s="54"/>
      <c r="AI257" s="50">
        <f>+IF(AH257=CONTROLES!$C$50,CONTROLES!$D$50,CONTROLES!$D$51)</f>
        <v>0</v>
      </c>
      <c r="AJ257" s="182"/>
      <c r="AK257" s="182">
        <f>+IF(AJ257=CONTROLES!$C$52,CONTROLES!$D$52,CONTROLES!$D$53)</f>
        <v>0</v>
      </c>
      <c r="AL257" s="182"/>
      <c r="AM257" s="182">
        <f>+IF(AL257=CONTROLES!$C$54,CONTROLES!$D$54,CONTROLES!$D$55)</f>
        <v>0</v>
      </c>
      <c r="AN257" s="183" t="str">
        <f t="shared" si="173"/>
        <v>Tipo Control</v>
      </c>
      <c r="AO257" s="183" t="str">
        <f>+IF(AN257=CONTROLES!$F$54,CONTROLES!$G$54,CONTROLES!$G$55)</f>
        <v>Detectar</v>
      </c>
      <c r="AP257" s="182">
        <f>+IF(AO257=CONTROLES!$C$56,CONTROLES!$D$56,IF(AO257=CONTROLES!$C$57,CONTROLES!$D$57,CONTROLES!$D$58))</f>
        <v>10</v>
      </c>
      <c r="AQ257" s="182"/>
      <c r="AR257" s="182">
        <f>+IF(AQ257=CONTROLES!$C$59,CONTROLES!$D$59,CONTROLES!$D$60)</f>
        <v>0</v>
      </c>
      <c r="AS257" s="182"/>
      <c r="AT257" s="182">
        <f>+IF(AS257=CONTROLES!$C$61,CONTROLES!$D$61,CONTROLES!$D$62)</f>
        <v>0</v>
      </c>
      <c r="AU257" s="182"/>
      <c r="AV257" s="50">
        <f>+IF(AU257=CONTROLES!$C$63,CONTROLES!$D$63,IF(AU257=CONTROLES!$C$64,CONTROLES!$D$64,CONTROLES!$D$65))</f>
        <v>0</v>
      </c>
      <c r="AW257" s="50">
        <f t="shared" si="169"/>
        <v>10</v>
      </c>
      <c r="AX257" s="50" t="str">
        <f t="shared" si="195"/>
        <v>Débil</v>
      </c>
      <c r="AY257" s="254"/>
      <c r="AZ257" s="254"/>
      <c r="BA257" s="254"/>
      <c r="BB257" s="254"/>
      <c r="BC257" s="255"/>
      <c r="BD257" s="257"/>
      <c r="BE257" s="246"/>
      <c r="BF257" s="157"/>
      <c r="BG257" s="157"/>
      <c r="BH257" s="189"/>
      <c r="BI257" s="157"/>
      <c r="BJ257" s="157"/>
      <c r="BK257" s="157"/>
      <c r="BL257" s="157"/>
      <c r="BM257" s="190" t="s">
        <v>234</v>
      </c>
      <c r="BN257" s="244"/>
      <c r="FX257" s="122"/>
      <c r="GK257" s="122"/>
      <c r="GX257" s="122"/>
    </row>
    <row r="258" spans="1:206" ht="57" x14ac:dyDescent="0.2">
      <c r="A258" s="274"/>
      <c r="B258" s="277"/>
      <c r="C258" s="280"/>
      <c r="D258" s="280"/>
      <c r="E258" s="277"/>
      <c r="F258" s="284"/>
      <c r="G258" s="287"/>
      <c r="H258" s="284"/>
      <c r="I258" s="277"/>
      <c r="J258" s="282"/>
      <c r="K258" s="259"/>
      <c r="L258" s="262"/>
      <c r="M258" s="265"/>
      <c r="N258" s="259"/>
      <c r="O258" s="268"/>
      <c r="P258" s="268"/>
      <c r="Q258" s="271"/>
      <c r="R258" s="179"/>
      <c r="S258" s="157"/>
      <c r="T258" s="203">
        <f>VLOOKUP(U258,FORMULAS!$A$15:$B$18,2,0)</f>
        <v>0</v>
      </c>
      <c r="U258" s="54" t="s">
        <v>157</v>
      </c>
      <c r="V258" s="55">
        <f>+IF(U258='Tabla Valoración controles'!$D$4,'Tabla Valoración controles'!$F$4,IF('208-PLA-Ft-78 Mapa Gestión'!U258='Tabla Valoración controles'!$D$5,'Tabla Valoración controles'!$F$5,IF(U258=FORMULAS!$A$10,0,'Tabla Valoración controles'!$F$6)))</f>
        <v>0</v>
      </c>
      <c r="W258" s="54"/>
      <c r="X258" s="56">
        <f>+IF(W258='Tabla Valoración controles'!$D$7,'Tabla Valoración controles'!$F$7,IF(U258=FORMULAS!$A$10,0,'Tabla Valoración controles'!$F$8))</f>
        <v>0</v>
      </c>
      <c r="Y258" s="54"/>
      <c r="Z258" s="55">
        <f>+IF(Y258='Tabla Valoración controles'!$D$9,'Tabla Valoración controles'!$F$9,IF(U258=FORMULAS!$A$10,0,'Tabla Valoración controles'!$F$10))</f>
        <v>0</v>
      </c>
      <c r="AA258" s="54"/>
      <c r="AB258" s="55">
        <f>+IF(AA258='Tabla Valoración controles'!$D$9,'Tabla Valoración controles'!$F$9,IF(W258=FORMULAS!$A$10,0,'Tabla Valoración controles'!$F$10))</f>
        <v>0</v>
      </c>
      <c r="AC258" s="54"/>
      <c r="AD258" s="55">
        <f>+IF(AC258='Tabla Valoración controles'!$D$13,'Tabla Valoración controles'!$F$13,'Tabla Valoración controles'!$F$14)</f>
        <v>0</v>
      </c>
      <c r="AE258" s="99">
        <f t="shared" si="192"/>
        <v>0</v>
      </c>
      <c r="AF258" s="99">
        <f t="shared" si="193"/>
        <v>0</v>
      </c>
      <c r="AG258" s="99">
        <f t="shared" si="194"/>
        <v>0.36</v>
      </c>
      <c r="AH258" s="54"/>
      <c r="AI258" s="50">
        <f>+IF(AH258=CONTROLES!$C$50,CONTROLES!$D$50,CONTROLES!$D$51)</f>
        <v>0</v>
      </c>
      <c r="AJ258" s="182"/>
      <c r="AK258" s="182">
        <f>+IF(AJ258=CONTROLES!$C$52,CONTROLES!$D$52,CONTROLES!$D$53)</f>
        <v>0</v>
      </c>
      <c r="AL258" s="182"/>
      <c r="AM258" s="182">
        <f>+IF(AL258=CONTROLES!$C$54,CONTROLES!$D$54,CONTROLES!$D$55)</f>
        <v>0</v>
      </c>
      <c r="AN258" s="183" t="str">
        <f t="shared" si="173"/>
        <v>Tipo Control</v>
      </c>
      <c r="AO258" s="183" t="str">
        <f>+IF(AN258=CONTROLES!$F$54,CONTROLES!$G$54,CONTROLES!$G$55)</f>
        <v>Detectar</v>
      </c>
      <c r="AP258" s="182">
        <f>+IF(AO258=CONTROLES!$C$56,CONTROLES!$D$56,IF(AO258=CONTROLES!$C$57,CONTROLES!$D$57,CONTROLES!$D$58))</f>
        <v>10</v>
      </c>
      <c r="AQ258" s="182"/>
      <c r="AR258" s="182">
        <f>+IF(AQ258=CONTROLES!$C$59,CONTROLES!$D$59,CONTROLES!$D$60)</f>
        <v>0</v>
      </c>
      <c r="AS258" s="182"/>
      <c r="AT258" s="182">
        <f>+IF(AS258=CONTROLES!$C$61,CONTROLES!$D$61,CONTROLES!$D$62)</f>
        <v>0</v>
      </c>
      <c r="AU258" s="182"/>
      <c r="AV258" s="50">
        <f>+IF(AU258=CONTROLES!$C$63,CONTROLES!$D$63,IF(AU258=CONTROLES!$C$64,CONTROLES!$D$64,CONTROLES!$D$65))</f>
        <v>0</v>
      </c>
      <c r="AW258" s="50">
        <f t="shared" si="169"/>
        <v>10</v>
      </c>
      <c r="AX258" s="50" t="str">
        <f t="shared" si="195"/>
        <v>Débil</v>
      </c>
      <c r="AY258" s="254"/>
      <c r="AZ258" s="254"/>
      <c r="BA258" s="254"/>
      <c r="BB258" s="254"/>
      <c r="BC258" s="255"/>
      <c r="BD258" s="257"/>
      <c r="BE258" s="246"/>
      <c r="BF258" s="157"/>
      <c r="BG258" s="157"/>
      <c r="BH258" s="189"/>
      <c r="BI258" s="157"/>
      <c r="BJ258" s="157"/>
      <c r="BK258" s="157"/>
      <c r="BL258" s="157"/>
      <c r="BM258" s="190" t="s">
        <v>234</v>
      </c>
      <c r="BN258" s="244"/>
      <c r="FX258" s="122"/>
      <c r="GK258" s="122"/>
      <c r="GX258" s="122"/>
    </row>
    <row r="259" spans="1:206" ht="57" x14ac:dyDescent="0.2">
      <c r="A259" s="274"/>
      <c r="B259" s="277"/>
      <c r="C259" s="280"/>
      <c r="D259" s="280"/>
      <c r="E259" s="277"/>
      <c r="F259" s="284"/>
      <c r="G259" s="287"/>
      <c r="H259" s="284"/>
      <c r="I259" s="277"/>
      <c r="J259" s="282"/>
      <c r="K259" s="259"/>
      <c r="L259" s="262"/>
      <c r="M259" s="265"/>
      <c r="N259" s="259"/>
      <c r="O259" s="268"/>
      <c r="P259" s="268"/>
      <c r="Q259" s="271"/>
      <c r="R259" s="179"/>
      <c r="S259" s="157"/>
      <c r="T259" s="203">
        <f>VLOOKUP(U259,FORMULAS!$A$15:$B$18,2,0)</f>
        <v>0</v>
      </c>
      <c r="U259" s="54" t="s">
        <v>157</v>
      </c>
      <c r="V259" s="55">
        <f>+IF(U259='Tabla Valoración controles'!$D$4,'Tabla Valoración controles'!$F$4,IF('208-PLA-Ft-78 Mapa Gestión'!U259='Tabla Valoración controles'!$D$5,'Tabla Valoración controles'!$F$5,IF(U259=FORMULAS!$A$10,0,'Tabla Valoración controles'!$F$6)))</f>
        <v>0</v>
      </c>
      <c r="W259" s="54"/>
      <c r="X259" s="56">
        <f>+IF(W259='Tabla Valoración controles'!$D$7,'Tabla Valoración controles'!$F$7,IF(U259=FORMULAS!$A$10,0,'Tabla Valoración controles'!$F$8))</f>
        <v>0</v>
      </c>
      <c r="Y259" s="54"/>
      <c r="Z259" s="55">
        <f>+IF(Y259='Tabla Valoración controles'!$D$9,'Tabla Valoración controles'!$F$9,IF(U259=FORMULAS!$A$10,0,'Tabla Valoración controles'!$F$10))</f>
        <v>0</v>
      </c>
      <c r="AA259" s="54"/>
      <c r="AB259" s="55">
        <f>+IF(AA259='Tabla Valoración controles'!$D$9,'Tabla Valoración controles'!$F$9,IF(W259=FORMULAS!$A$10,0,'Tabla Valoración controles'!$F$10))</f>
        <v>0</v>
      </c>
      <c r="AC259" s="54"/>
      <c r="AD259" s="55">
        <f>+IF(AC259='Tabla Valoración controles'!$D$13,'Tabla Valoración controles'!$F$13,'Tabla Valoración controles'!$F$14)</f>
        <v>0</v>
      </c>
      <c r="AE259" s="99">
        <f t="shared" si="192"/>
        <v>0</v>
      </c>
      <c r="AF259" s="99">
        <f t="shared" si="193"/>
        <v>0</v>
      </c>
      <c r="AG259" s="99">
        <f t="shared" si="194"/>
        <v>0.36</v>
      </c>
      <c r="AH259" s="54"/>
      <c r="AI259" s="50">
        <f>+IF(AH259=CONTROLES!$C$50,CONTROLES!$D$50,CONTROLES!$D$51)</f>
        <v>0</v>
      </c>
      <c r="AJ259" s="182"/>
      <c r="AK259" s="182">
        <f>+IF(AJ259=CONTROLES!$C$52,CONTROLES!$D$52,CONTROLES!$D$53)</f>
        <v>0</v>
      </c>
      <c r="AL259" s="182"/>
      <c r="AM259" s="182">
        <f>+IF(AL259=CONTROLES!$C$54,CONTROLES!$D$54,CONTROLES!$D$55)</f>
        <v>0</v>
      </c>
      <c r="AN259" s="183" t="str">
        <f t="shared" si="173"/>
        <v>Tipo Control</v>
      </c>
      <c r="AO259" s="183" t="str">
        <f>+IF(AN259=CONTROLES!$F$54,CONTROLES!$G$54,CONTROLES!$G$55)</f>
        <v>Detectar</v>
      </c>
      <c r="AP259" s="182">
        <f>+IF(AO259=CONTROLES!$C$56,CONTROLES!$D$56,IF(AO259=CONTROLES!$C$57,CONTROLES!$D$57,CONTROLES!$D$58))</f>
        <v>10</v>
      </c>
      <c r="AQ259" s="182"/>
      <c r="AR259" s="182">
        <f>+IF(AQ259=CONTROLES!$C$59,CONTROLES!$D$59,CONTROLES!$D$60)</f>
        <v>0</v>
      </c>
      <c r="AS259" s="182"/>
      <c r="AT259" s="182">
        <f>+IF(AS259=CONTROLES!$C$61,CONTROLES!$D$61,CONTROLES!$D$62)</f>
        <v>0</v>
      </c>
      <c r="AU259" s="182"/>
      <c r="AV259" s="50">
        <f>+IF(AU259=CONTROLES!$C$63,CONTROLES!$D$63,IF(AU259=CONTROLES!$C$64,CONTROLES!$D$64,CONTROLES!$D$65))</f>
        <v>0</v>
      </c>
      <c r="AW259" s="50">
        <f t="shared" si="169"/>
        <v>10</v>
      </c>
      <c r="AX259" s="50" t="str">
        <f t="shared" si="195"/>
        <v>Débil</v>
      </c>
      <c r="AY259" s="254"/>
      <c r="AZ259" s="254"/>
      <c r="BA259" s="254"/>
      <c r="BB259" s="254"/>
      <c r="BC259" s="255"/>
      <c r="BD259" s="257"/>
      <c r="BE259" s="246"/>
      <c r="BF259" s="157"/>
      <c r="BG259" s="157"/>
      <c r="BH259" s="189"/>
      <c r="BI259" s="157"/>
      <c r="BJ259" s="157"/>
      <c r="BK259" s="157"/>
      <c r="BL259" s="157"/>
      <c r="BM259" s="190" t="s">
        <v>234</v>
      </c>
      <c r="BN259" s="244"/>
      <c r="FX259" s="122"/>
      <c r="GK259" s="122"/>
      <c r="GX259" s="122"/>
    </row>
    <row r="260" spans="1:206" ht="57" x14ac:dyDescent="0.2">
      <c r="A260" s="274"/>
      <c r="B260" s="277"/>
      <c r="C260" s="280"/>
      <c r="D260" s="280"/>
      <c r="E260" s="277"/>
      <c r="F260" s="284"/>
      <c r="G260" s="287"/>
      <c r="H260" s="284"/>
      <c r="I260" s="277"/>
      <c r="J260" s="282"/>
      <c r="K260" s="259"/>
      <c r="L260" s="262"/>
      <c r="M260" s="265"/>
      <c r="N260" s="259"/>
      <c r="O260" s="268"/>
      <c r="P260" s="268"/>
      <c r="Q260" s="271"/>
      <c r="R260" s="179"/>
      <c r="S260" s="157"/>
      <c r="T260" s="203">
        <f>VLOOKUP(U260,FORMULAS!$A$15:$B$18,2,0)</f>
        <v>0</v>
      </c>
      <c r="U260" s="54" t="s">
        <v>157</v>
      </c>
      <c r="V260" s="55">
        <f>+IF(U260='Tabla Valoración controles'!$D$4,'Tabla Valoración controles'!$F$4,IF('208-PLA-Ft-78 Mapa Gestión'!U260='Tabla Valoración controles'!$D$5,'Tabla Valoración controles'!$F$5,IF(U260=FORMULAS!$A$10,0,'Tabla Valoración controles'!$F$6)))</f>
        <v>0</v>
      </c>
      <c r="W260" s="54"/>
      <c r="X260" s="56">
        <f>+IF(W260='Tabla Valoración controles'!$D$7,'Tabla Valoración controles'!$F$7,IF(U260=FORMULAS!$A$10,0,'Tabla Valoración controles'!$F$8))</f>
        <v>0</v>
      </c>
      <c r="Y260" s="54"/>
      <c r="Z260" s="55">
        <f>+IF(Y260='Tabla Valoración controles'!$D$9,'Tabla Valoración controles'!$F$9,IF(U260=FORMULAS!$A$10,0,'Tabla Valoración controles'!$F$10))</f>
        <v>0</v>
      </c>
      <c r="AA260" s="54"/>
      <c r="AB260" s="55">
        <f>+IF(AA260='Tabla Valoración controles'!$D$9,'Tabla Valoración controles'!$F$9,IF(W260=FORMULAS!$A$10,0,'Tabla Valoración controles'!$F$10))</f>
        <v>0</v>
      </c>
      <c r="AC260" s="54"/>
      <c r="AD260" s="55">
        <f>+IF(AC260='Tabla Valoración controles'!$D$13,'Tabla Valoración controles'!$F$13,'Tabla Valoración controles'!$F$14)</f>
        <v>0</v>
      </c>
      <c r="AE260" s="99">
        <f t="shared" si="192"/>
        <v>0</v>
      </c>
      <c r="AF260" s="99">
        <f t="shared" si="193"/>
        <v>0</v>
      </c>
      <c r="AG260" s="99">
        <f t="shared" si="194"/>
        <v>0.36</v>
      </c>
      <c r="AH260" s="54"/>
      <c r="AI260" s="50">
        <f>+IF(AH260=CONTROLES!$C$50,CONTROLES!$D$50,CONTROLES!$D$51)</f>
        <v>0</v>
      </c>
      <c r="AJ260" s="182"/>
      <c r="AK260" s="182">
        <f>+IF(AJ260=CONTROLES!$C$52,CONTROLES!$D$52,CONTROLES!$D$53)</f>
        <v>0</v>
      </c>
      <c r="AL260" s="182"/>
      <c r="AM260" s="182">
        <f>+IF(AL260=CONTROLES!$C$54,CONTROLES!$D$54,CONTROLES!$D$55)</f>
        <v>0</v>
      </c>
      <c r="AN260" s="183" t="str">
        <f t="shared" si="173"/>
        <v>Tipo Control</v>
      </c>
      <c r="AO260" s="183" t="str">
        <f>+IF(AN260=CONTROLES!$F$54,CONTROLES!$G$54,CONTROLES!$G$55)</f>
        <v>Detectar</v>
      </c>
      <c r="AP260" s="182">
        <f>+IF(AO260=CONTROLES!$C$56,CONTROLES!$D$56,IF(AO260=CONTROLES!$C$57,CONTROLES!$D$57,CONTROLES!$D$58))</f>
        <v>10</v>
      </c>
      <c r="AQ260" s="182"/>
      <c r="AR260" s="182">
        <f>+IF(AQ260=CONTROLES!$C$59,CONTROLES!$D$59,CONTROLES!$D$60)</f>
        <v>0</v>
      </c>
      <c r="AS260" s="182"/>
      <c r="AT260" s="182">
        <f>+IF(AS260=CONTROLES!$C$61,CONTROLES!$D$61,CONTROLES!$D$62)</f>
        <v>0</v>
      </c>
      <c r="AU260" s="182"/>
      <c r="AV260" s="50">
        <f>+IF(AU260=CONTROLES!$C$63,CONTROLES!$D$63,IF(AU260=CONTROLES!$C$64,CONTROLES!$D$64,CONTROLES!$D$65))</f>
        <v>0</v>
      </c>
      <c r="AW260" s="50">
        <f t="shared" si="169"/>
        <v>10</v>
      </c>
      <c r="AX260" s="50" t="str">
        <f t="shared" si="195"/>
        <v>Débil</v>
      </c>
      <c r="AY260" s="254"/>
      <c r="AZ260" s="254"/>
      <c r="BA260" s="254"/>
      <c r="BB260" s="254"/>
      <c r="BC260" s="255"/>
      <c r="BD260" s="257"/>
      <c r="BE260" s="246"/>
      <c r="BF260" s="157"/>
      <c r="BG260" s="157"/>
      <c r="BH260" s="189"/>
      <c r="BI260" s="157"/>
      <c r="BJ260" s="157"/>
      <c r="BK260" s="157"/>
      <c r="BL260" s="157"/>
      <c r="BM260" s="190" t="s">
        <v>234</v>
      </c>
      <c r="BN260" s="244"/>
      <c r="FX260" s="122"/>
      <c r="GK260" s="122"/>
      <c r="GX260" s="122"/>
    </row>
    <row r="261" spans="1:206" ht="57" x14ac:dyDescent="0.2">
      <c r="A261" s="275"/>
      <c r="B261" s="278"/>
      <c r="C261" s="281"/>
      <c r="D261" s="281"/>
      <c r="E261" s="278"/>
      <c r="F261" s="285"/>
      <c r="G261" s="288"/>
      <c r="H261" s="285"/>
      <c r="I261" s="278"/>
      <c r="J261" s="282"/>
      <c r="K261" s="260"/>
      <c r="L261" s="263"/>
      <c r="M261" s="266"/>
      <c r="N261" s="260"/>
      <c r="O261" s="269"/>
      <c r="P261" s="269"/>
      <c r="Q261" s="272"/>
      <c r="R261" s="179"/>
      <c r="S261" s="157"/>
      <c r="T261" s="203">
        <f>VLOOKUP(U261,FORMULAS!$A$15:$B$18,2,0)</f>
        <v>0</v>
      </c>
      <c r="U261" s="54" t="s">
        <v>157</v>
      </c>
      <c r="V261" s="55">
        <f>+IF(U261='Tabla Valoración controles'!$D$4,'Tabla Valoración controles'!$F$4,IF('208-PLA-Ft-78 Mapa Gestión'!U261='Tabla Valoración controles'!$D$5,'Tabla Valoración controles'!$F$5,IF(U261=FORMULAS!$A$10,0,'Tabla Valoración controles'!$F$6)))</f>
        <v>0</v>
      </c>
      <c r="W261" s="54"/>
      <c r="X261" s="56">
        <f>+IF(W261='Tabla Valoración controles'!$D$7,'Tabla Valoración controles'!$F$7,IF(U261=FORMULAS!$A$10,0,'Tabla Valoración controles'!$F$8))</f>
        <v>0</v>
      </c>
      <c r="Y261" s="54"/>
      <c r="Z261" s="55">
        <f>+IF(Y261='Tabla Valoración controles'!$D$9,'Tabla Valoración controles'!$F$9,IF(U261=FORMULAS!$A$10,0,'Tabla Valoración controles'!$F$10))</f>
        <v>0</v>
      </c>
      <c r="AA261" s="54"/>
      <c r="AB261" s="55">
        <f>+IF(AA261='Tabla Valoración controles'!$D$9,'Tabla Valoración controles'!$F$9,IF(W261=FORMULAS!$A$10,0,'Tabla Valoración controles'!$F$10))</f>
        <v>0</v>
      </c>
      <c r="AC261" s="54"/>
      <c r="AD261" s="55">
        <f>+IF(AC261='Tabla Valoración controles'!$D$13,'Tabla Valoración controles'!$F$13,'Tabla Valoración controles'!$F$14)</f>
        <v>0</v>
      </c>
      <c r="AE261" s="99">
        <f t="shared" si="192"/>
        <v>0</v>
      </c>
      <c r="AF261" s="99">
        <f t="shared" si="193"/>
        <v>0</v>
      </c>
      <c r="AG261" s="99">
        <f t="shared" si="194"/>
        <v>0.36</v>
      </c>
      <c r="AH261" s="54"/>
      <c r="AI261" s="50">
        <f>+IF(AH261=CONTROLES!$C$50,CONTROLES!$D$50,CONTROLES!$D$51)</f>
        <v>0</v>
      </c>
      <c r="AJ261" s="182"/>
      <c r="AK261" s="182">
        <f>+IF(AJ261=CONTROLES!$C$52,CONTROLES!$D$52,CONTROLES!$D$53)</f>
        <v>0</v>
      </c>
      <c r="AL261" s="182"/>
      <c r="AM261" s="182">
        <f>+IF(AL261=CONTROLES!$C$54,CONTROLES!$D$54,CONTROLES!$D$55)</f>
        <v>0</v>
      </c>
      <c r="AN261" s="183" t="str">
        <f t="shared" si="173"/>
        <v>Tipo Control</v>
      </c>
      <c r="AO261" s="183" t="str">
        <f>+IF(AN261=CONTROLES!$F$54,CONTROLES!$G$54,CONTROLES!$G$55)</f>
        <v>Detectar</v>
      </c>
      <c r="AP261" s="182">
        <f>+IF(AO261=CONTROLES!$C$56,CONTROLES!$D$56,IF(AO261=CONTROLES!$C$57,CONTROLES!$D$57,CONTROLES!$D$58))</f>
        <v>10</v>
      </c>
      <c r="AQ261" s="182"/>
      <c r="AR261" s="182">
        <f>+IF(AQ261=CONTROLES!$C$59,CONTROLES!$D$59,CONTROLES!$D$60)</f>
        <v>0</v>
      </c>
      <c r="AS261" s="182"/>
      <c r="AT261" s="182">
        <f>+IF(AS261=CONTROLES!$C$61,CONTROLES!$D$61,CONTROLES!$D$62)</f>
        <v>0</v>
      </c>
      <c r="AU261" s="182"/>
      <c r="AV261" s="50">
        <f>+IF(AU261=CONTROLES!$C$63,CONTROLES!$D$63,IF(AU261=CONTROLES!$C$64,CONTROLES!$D$64,CONTROLES!$D$65))</f>
        <v>0</v>
      </c>
      <c r="AW261" s="50">
        <f t="shared" si="169"/>
        <v>10</v>
      </c>
      <c r="AX261" s="50" t="str">
        <f t="shared" si="195"/>
        <v>Débil</v>
      </c>
      <c r="AY261" s="254"/>
      <c r="AZ261" s="254"/>
      <c r="BA261" s="254"/>
      <c r="BB261" s="254"/>
      <c r="BC261" s="255"/>
      <c r="BD261" s="257"/>
      <c r="BE261" s="247"/>
      <c r="BF261" s="157"/>
      <c r="BG261" s="157"/>
      <c r="BH261" s="189"/>
      <c r="BI261" s="157"/>
      <c r="BJ261" s="157"/>
      <c r="BK261" s="157"/>
      <c r="BL261" s="157"/>
      <c r="BM261" s="190" t="s">
        <v>234</v>
      </c>
      <c r="BN261" s="244"/>
      <c r="FX261" s="122"/>
      <c r="GK261" s="122"/>
      <c r="GX261" s="122"/>
    </row>
    <row r="262" spans="1:206" ht="117.75" customHeight="1" x14ac:dyDescent="0.2">
      <c r="A262" s="273">
        <v>43</v>
      </c>
      <c r="B262" s="276" t="s">
        <v>182</v>
      </c>
      <c r="C262" s="279" t="str">
        <f>VLOOKUP(B262,FORMULAS!$A$30:$B$52,2,0)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62" s="279" t="e">
        <f>VLOOKUP(B262,FORMULAS!$A$30:$C$46,3,0)</f>
        <v>#N/A</v>
      </c>
      <c r="E262" s="276" t="s">
        <v>113</v>
      </c>
      <c r="F262" s="283" t="s">
        <v>476</v>
      </c>
      <c r="G262" s="286" t="s">
        <v>477</v>
      </c>
      <c r="H262" s="283" t="s">
        <v>757</v>
      </c>
      <c r="I262" s="276" t="s">
        <v>259</v>
      </c>
      <c r="J262" s="282">
        <v>800</v>
      </c>
      <c r="K262" s="258" t="str">
        <f>+IF(L262=FORMULAS!$N$2,FORMULAS!$O$2,IF('208-PLA-Ft-78 Mapa Gestión'!L262:L267=FORMULAS!$N$3,FORMULAS!$O$3,IF('208-PLA-Ft-78 Mapa Gestión'!L262:L267=FORMULAS!$N$4,FORMULAS!$O$4,IF('208-PLA-Ft-78 Mapa Gestión'!L262:L267=FORMULAS!$N$5,FORMULAS!$O$5,IF('208-PLA-Ft-78 Mapa Gestión'!L262:L267=FORMULAS!$N$6,FORMULAS!$O$6)))))</f>
        <v>Alta</v>
      </c>
      <c r="L262" s="261">
        <f>+IF(J262&lt;=FORMULAS!$M$2,FORMULAS!$N$2,IF('208-PLA-Ft-78 Mapa Gestión'!J262&lt;=FORMULAS!$M$3,FORMULAS!$N$3,IF('208-PLA-Ft-78 Mapa Gestión'!J262&lt;=FORMULAS!$M$4,FORMULAS!$N$4,IF('208-PLA-Ft-78 Mapa Gestión'!J262&lt;=FORMULAS!$M$5,FORMULAS!$N$5,FORMULAS!$N$6))))</f>
        <v>0.8</v>
      </c>
      <c r="M262" s="264" t="s">
        <v>260</v>
      </c>
      <c r="N262" s="258" t="str">
        <f>+IF(M262=FORMULAS!$H$2,FORMULAS!$I$2,IF('208-PLA-Ft-78 Mapa Gestión'!M262:M267=FORMULAS!$H$3,FORMULAS!$I$3,IF('208-PLA-Ft-78 Mapa Gestión'!M262:M267=FORMULAS!$H$4,FORMULAS!$I$4,IF('208-PLA-Ft-78 Mapa Gestión'!M262:M267=FORMULAS!$H$5,FORMULAS!$I$5,IF('208-PLA-Ft-78 Mapa Gestión'!M262:M267=FORMULAS!$H$6,FORMULAS!$I$6,IF('208-PLA-Ft-78 Mapa Gestión'!M262:M267=FORMULAS!$H$7,FORMULAS!$I$7,IF('208-PLA-Ft-78 Mapa Gestión'!M262:M267=FORMULAS!$H$8,FORMULAS!$I$8,IF('208-PLA-Ft-78 Mapa Gestión'!M262:M267=FORMULAS!$H$9,FORMULAS!$I$9,IF('208-PLA-Ft-78 Mapa Gestión'!M262:M267=FORMULAS!$H$10,FORMULAS!$I$10,IF('208-PLA-Ft-78 Mapa Gestión'!M262:M267=FORMULAS!$H$11,FORMULAS!$I$11))))))))))</f>
        <v>Menor</v>
      </c>
      <c r="O262" s="267">
        <f>VLOOKUP(N262,FORMULAS!$I$1:$J$6,2,0)</f>
        <v>0.4</v>
      </c>
      <c r="P262" s="267" t="str">
        <f t="shared" ref="P262" si="207">CONCATENATE(N262,K262)</f>
        <v>MenorAlta</v>
      </c>
      <c r="Q262" s="270" t="str">
        <f>VLOOKUP(P262,FORMULAS!$K$17:$L$42,2,0)</f>
        <v>Moderado</v>
      </c>
      <c r="R262" s="179">
        <v>1</v>
      </c>
      <c r="S262" s="173" t="s">
        <v>533</v>
      </c>
      <c r="T262" s="203" t="str">
        <f>VLOOKUP(U262,FORMULAS!$A$15:$B$18,2,0)</f>
        <v>Probabilidad</v>
      </c>
      <c r="U262" s="54" t="s">
        <v>13</v>
      </c>
      <c r="V262" s="55">
        <f>+IF(U262='Tabla Valoración controles'!$D$4,'Tabla Valoración controles'!$F$4,IF('208-PLA-Ft-78 Mapa Gestión'!U262='Tabla Valoración controles'!$D$5,'Tabla Valoración controles'!$F$5,IF(U262=FORMULAS!$A$10,0,'Tabla Valoración controles'!$F$6)))</f>
        <v>0.25</v>
      </c>
      <c r="W262" s="54" t="s">
        <v>8</v>
      </c>
      <c r="X262" s="56">
        <f>+IF(W262='Tabla Valoración controles'!$D$7,'Tabla Valoración controles'!$F$7,IF(U262=FORMULAS!$A$10,0,'Tabla Valoración controles'!$F$8))</f>
        <v>0.15</v>
      </c>
      <c r="Y262" s="54" t="s">
        <v>18</v>
      </c>
      <c r="Z262" s="55">
        <f>+IF(Y262='Tabla Valoración controles'!$D$9,'Tabla Valoración controles'!$F$9,IF(U262=FORMULAS!$A$10,0,'Tabla Valoración controles'!$F$10))</f>
        <v>0</v>
      </c>
      <c r="AA262" s="54" t="s">
        <v>21</v>
      </c>
      <c r="AB262" s="55">
        <f>+IF(AA262='Tabla Valoración controles'!$D$9,'Tabla Valoración controles'!$F$9,IF(W262=FORMULAS!$A$10,0,'Tabla Valoración controles'!$F$10))</f>
        <v>0</v>
      </c>
      <c r="AC262" s="54" t="s">
        <v>100</v>
      </c>
      <c r="AD262" s="55">
        <f>+IF(AC262='Tabla Valoración controles'!$D$13,'Tabla Valoración controles'!$F$13,'Tabla Valoración controles'!$F$14)</f>
        <v>0</v>
      </c>
      <c r="AE262" s="99">
        <f t="shared" si="192"/>
        <v>0.4</v>
      </c>
      <c r="AF262" s="99">
        <f t="shared" si="193"/>
        <v>0</v>
      </c>
      <c r="AG262" s="99">
        <f t="shared" si="194"/>
        <v>0.36</v>
      </c>
      <c r="AH262" s="54" t="s">
        <v>349</v>
      </c>
      <c r="AI262" s="50">
        <f>+IF(AH262=CONTROLES!$C$50,CONTROLES!$D$50,CONTROLES!$D$51)</f>
        <v>15</v>
      </c>
      <c r="AJ262" s="182" t="s">
        <v>355</v>
      </c>
      <c r="AK262" s="182">
        <f>+IF(AJ262=CONTROLES!$C$52,CONTROLES!$D$52,CONTROLES!$D$53)</f>
        <v>15</v>
      </c>
      <c r="AL262" s="182" t="s">
        <v>358</v>
      </c>
      <c r="AM262" s="182">
        <f>+IF(AL262=CONTROLES!$C$54,CONTROLES!$D$54,CONTROLES!$D$55)</f>
        <v>15</v>
      </c>
      <c r="AN262" s="183" t="str">
        <f t="shared" si="173"/>
        <v>Preventivo</v>
      </c>
      <c r="AO262" s="183" t="str">
        <f>+IF(AN262=CONTROLES!$F$54,CONTROLES!$G$54,CONTROLES!$G$55)</f>
        <v>Prevenir</v>
      </c>
      <c r="AP262" s="182">
        <f>+IF(AO262=CONTROLES!$C$56,CONTROLES!$D$56,IF(AO262=CONTROLES!$C$57,CONTROLES!$D$57,CONTROLES!$D$58))</f>
        <v>15</v>
      </c>
      <c r="AQ262" s="182" t="s">
        <v>365</v>
      </c>
      <c r="AR262" s="182">
        <f>+IF(AQ262=CONTROLES!$C$59,CONTROLES!$D$59,CONTROLES!$D$60)</f>
        <v>15</v>
      </c>
      <c r="AS262" s="182" t="s">
        <v>368</v>
      </c>
      <c r="AT262" s="182">
        <f>+IF(AS262=CONTROLES!$C$61,CONTROLES!$D$61,CONTROLES!$D$62)</f>
        <v>15</v>
      </c>
      <c r="AU262" s="182" t="s">
        <v>371</v>
      </c>
      <c r="AV262" s="50">
        <f>+IF(AU262=CONTROLES!$C$63,CONTROLES!$D$63,IF(AU262=CONTROLES!$C$64,CONTROLES!$D$64,CONTROLES!$D$65))</f>
        <v>10</v>
      </c>
      <c r="AW262" s="50">
        <f t="shared" si="169"/>
        <v>100</v>
      </c>
      <c r="AX262" s="50" t="str">
        <f t="shared" si="195"/>
        <v>Fuerte</v>
      </c>
      <c r="AY262" s="253">
        <f>+AG267</f>
        <v>0.36</v>
      </c>
      <c r="AZ262" s="253" t="str">
        <f>+IF(AY262&lt;=FORMULAS!$N$2,FORMULAS!$O$2,IF(AY262&lt;=FORMULAS!$N$3,FORMULAS!$O$3,IF(AY262&lt;=FORMULAS!$N$4,FORMULAS!$O$4,IF(AY262&lt;=FORMULAS!$N$5,FORMULAS!$O$5,FORMULAS!O258))))</f>
        <v>Baja</v>
      </c>
      <c r="BA262" s="253" t="str">
        <f>+IF(T262=FORMULAS!$A$9,AG267,'208-PLA-Ft-78 Mapa Gestión'!N262:N267)</f>
        <v>Menor</v>
      </c>
      <c r="BB262" s="253">
        <f>+IF(T262=FORMULAS!B261,'208-PLA-Ft-78 Mapa Gestión'!AG267,'208-PLA-Ft-78 Mapa Gestión'!O262:O267)</f>
        <v>0.4</v>
      </c>
      <c r="BC262" s="255" t="str">
        <f t="shared" ref="BC262" si="208">CONCATENATE(BA262,AZ262)</f>
        <v>MenorBaja</v>
      </c>
      <c r="BD262" s="256" t="str">
        <f>VLOOKUP(BC262,FORMULAS!$K$17:$L$42,2,0)</f>
        <v>Moderado</v>
      </c>
      <c r="BE262" s="245" t="s">
        <v>163</v>
      </c>
      <c r="BF262" s="137" t="s">
        <v>610</v>
      </c>
      <c r="BG262" s="137" t="s">
        <v>553</v>
      </c>
      <c r="BH262" s="189" t="s">
        <v>323</v>
      </c>
      <c r="BI262" s="192">
        <v>44927</v>
      </c>
      <c r="BJ262" s="192">
        <v>45291</v>
      </c>
      <c r="BK262" s="137" t="s">
        <v>722</v>
      </c>
      <c r="BL262" s="137" t="s">
        <v>723</v>
      </c>
      <c r="BM262" s="190" t="s">
        <v>236</v>
      </c>
      <c r="BN262" s="244" t="s">
        <v>724</v>
      </c>
      <c r="FX262" s="122"/>
      <c r="GK262" s="122"/>
      <c r="GX262" s="122"/>
    </row>
    <row r="263" spans="1:206" ht="57" x14ac:dyDescent="0.2">
      <c r="A263" s="274"/>
      <c r="B263" s="277"/>
      <c r="C263" s="280"/>
      <c r="D263" s="280"/>
      <c r="E263" s="277"/>
      <c r="F263" s="284"/>
      <c r="G263" s="287"/>
      <c r="H263" s="284"/>
      <c r="I263" s="277"/>
      <c r="J263" s="282"/>
      <c r="K263" s="259"/>
      <c r="L263" s="262"/>
      <c r="M263" s="265"/>
      <c r="N263" s="259"/>
      <c r="O263" s="268"/>
      <c r="P263" s="268"/>
      <c r="Q263" s="271"/>
      <c r="R263" s="157"/>
      <c r="S263" s="157"/>
      <c r="T263" s="203">
        <f>VLOOKUP(U263,FORMULAS!$A$15:$B$18,2,0)</f>
        <v>0</v>
      </c>
      <c r="U263" s="54" t="s">
        <v>157</v>
      </c>
      <c r="V263" s="55">
        <f>+IF(U263='Tabla Valoración controles'!$D$4,'Tabla Valoración controles'!$F$4,IF('208-PLA-Ft-78 Mapa Gestión'!U263='Tabla Valoración controles'!$D$5,'Tabla Valoración controles'!$F$5,IF(U263=FORMULAS!$A$10,0,'Tabla Valoración controles'!$F$6)))</f>
        <v>0</v>
      </c>
      <c r="W263" s="54"/>
      <c r="X263" s="56">
        <f>+IF(W263='Tabla Valoración controles'!$D$7,'Tabla Valoración controles'!$F$7,IF(U263=FORMULAS!$A$10,0,'Tabla Valoración controles'!$F$8))</f>
        <v>0</v>
      </c>
      <c r="Y263" s="54"/>
      <c r="Z263" s="55">
        <f>+IF(Y263='Tabla Valoración controles'!$D$9,'Tabla Valoración controles'!$F$9,IF(U263=FORMULAS!$A$10,0,'Tabla Valoración controles'!$F$10))</f>
        <v>0</v>
      </c>
      <c r="AA263" s="54"/>
      <c r="AB263" s="55">
        <f>+IF(AA263='Tabla Valoración controles'!$D$9,'Tabla Valoración controles'!$F$9,IF(W263=FORMULAS!$A$10,0,'Tabla Valoración controles'!$F$10))</f>
        <v>0</v>
      </c>
      <c r="AC263" s="54"/>
      <c r="AD263" s="55">
        <f>+IF(AC263='Tabla Valoración controles'!$D$13,'Tabla Valoración controles'!$F$13,'Tabla Valoración controles'!$F$14)</f>
        <v>0</v>
      </c>
      <c r="AE263" s="99">
        <f t="shared" si="192"/>
        <v>0</v>
      </c>
      <c r="AF263" s="99">
        <f t="shared" si="193"/>
        <v>0</v>
      </c>
      <c r="AG263" s="99">
        <f t="shared" si="194"/>
        <v>0.36</v>
      </c>
      <c r="AH263" s="54"/>
      <c r="AI263" s="50">
        <f>+IF(AH263=CONTROLES!$C$50,CONTROLES!$D$50,CONTROLES!$D$51)</f>
        <v>0</v>
      </c>
      <c r="AJ263" s="182"/>
      <c r="AK263" s="182">
        <f>+IF(AJ263=CONTROLES!$C$52,CONTROLES!$D$52,CONTROLES!$D$53)</f>
        <v>0</v>
      </c>
      <c r="AL263" s="182"/>
      <c r="AM263" s="182">
        <f>+IF(AL263=CONTROLES!$C$54,CONTROLES!$D$54,CONTROLES!$D$55)</f>
        <v>0</v>
      </c>
      <c r="AN263" s="183" t="str">
        <f t="shared" si="173"/>
        <v>Tipo Control</v>
      </c>
      <c r="AO263" s="183" t="str">
        <f>+IF(AN263=CONTROLES!$F$54,CONTROLES!$G$54,CONTROLES!$G$55)</f>
        <v>Detectar</v>
      </c>
      <c r="AP263" s="182">
        <f>+IF(AO263=CONTROLES!$C$56,CONTROLES!$D$56,IF(AO263=CONTROLES!$C$57,CONTROLES!$D$57,CONTROLES!$D$58))</f>
        <v>10</v>
      </c>
      <c r="AQ263" s="182"/>
      <c r="AR263" s="182">
        <f>+IF(AQ263=CONTROLES!$C$59,CONTROLES!$D$59,CONTROLES!$D$60)</f>
        <v>0</v>
      </c>
      <c r="AS263" s="182"/>
      <c r="AT263" s="182">
        <f>+IF(AS263=CONTROLES!$C$61,CONTROLES!$D$61,CONTROLES!$D$62)</f>
        <v>0</v>
      </c>
      <c r="AU263" s="182"/>
      <c r="AV263" s="50">
        <f>+IF(AU263=CONTROLES!$C$63,CONTROLES!$D$63,IF(AU263=CONTROLES!$C$64,CONTROLES!$D$64,CONTROLES!$D$65))</f>
        <v>0</v>
      </c>
      <c r="AW263" s="50">
        <f t="shared" si="169"/>
        <v>10</v>
      </c>
      <c r="AX263" s="50" t="str">
        <f t="shared" si="195"/>
        <v>Débil</v>
      </c>
      <c r="AY263" s="254"/>
      <c r="AZ263" s="254"/>
      <c r="BA263" s="254"/>
      <c r="BB263" s="254"/>
      <c r="BC263" s="255"/>
      <c r="BD263" s="257"/>
      <c r="BE263" s="246"/>
      <c r="BF263" s="157"/>
      <c r="BG263" s="157"/>
      <c r="BH263" s="189"/>
      <c r="BI263" s="157"/>
      <c r="BJ263" s="157"/>
      <c r="BK263" s="157"/>
      <c r="BL263" s="157"/>
      <c r="BM263" s="190" t="s">
        <v>234</v>
      </c>
      <c r="BN263" s="244"/>
      <c r="FX263" s="122"/>
      <c r="GK263" s="122"/>
      <c r="GX263" s="122"/>
    </row>
    <row r="264" spans="1:206" ht="57" x14ac:dyDescent="0.2">
      <c r="A264" s="274"/>
      <c r="B264" s="277"/>
      <c r="C264" s="280"/>
      <c r="D264" s="280"/>
      <c r="E264" s="277"/>
      <c r="F264" s="284"/>
      <c r="G264" s="287"/>
      <c r="H264" s="284"/>
      <c r="I264" s="277"/>
      <c r="J264" s="282"/>
      <c r="K264" s="259"/>
      <c r="L264" s="262"/>
      <c r="M264" s="265"/>
      <c r="N264" s="259"/>
      <c r="O264" s="268"/>
      <c r="P264" s="268"/>
      <c r="Q264" s="271"/>
      <c r="R264" s="157"/>
      <c r="S264" s="157"/>
      <c r="T264" s="203">
        <f>VLOOKUP(U264,FORMULAS!$A$15:$B$18,2,0)</f>
        <v>0</v>
      </c>
      <c r="U264" s="54" t="s">
        <v>157</v>
      </c>
      <c r="V264" s="55">
        <f>+IF(U264='Tabla Valoración controles'!$D$4,'Tabla Valoración controles'!$F$4,IF('208-PLA-Ft-78 Mapa Gestión'!U264='Tabla Valoración controles'!$D$5,'Tabla Valoración controles'!$F$5,IF(U264=FORMULAS!$A$10,0,'Tabla Valoración controles'!$F$6)))</f>
        <v>0</v>
      </c>
      <c r="W264" s="54"/>
      <c r="X264" s="56">
        <f>+IF(W264='Tabla Valoración controles'!$D$7,'Tabla Valoración controles'!$F$7,IF(U264=FORMULAS!$A$10,0,'Tabla Valoración controles'!$F$8))</f>
        <v>0</v>
      </c>
      <c r="Y264" s="54"/>
      <c r="Z264" s="55">
        <f>+IF(Y264='Tabla Valoración controles'!$D$9,'Tabla Valoración controles'!$F$9,IF(U264=FORMULAS!$A$10,0,'Tabla Valoración controles'!$F$10))</f>
        <v>0</v>
      </c>
      <c r="AA264" s="54"/>
      <c r="AB264" s="55">
        <f>+IF(AA264='Tabla Valoración controles'!$D$9,'Tabla Valoración controles'!$F$9,IF(W264=FORMULAS!$A$10,0,'Tabla Valoración controles'!$F$10))</f>
        <v>0</v>
      </c>
      <c r="AC264" s="54"/>
      <c r="AD264" s="55">
        <f>+IF(AC264='Tabla Valoración controles'!$D$13,'Tabla Valoración controles'!$F$13,'Tabla Valoración controles'!$F$14)</f>
        <v>0</v>
      </c>
      <c r="AE264" s="99">
        <f t="shared" si="192"/>
        <v>0</v>
      </c>
      <c r="AF264" s="99">
        <f t="shared" si="193"/>
        <v>0</v>
      </c>
      <c r="AG264" s="99">
        <f t="shared" si="194"/>
        <v>0.36</v>
      </c>
      <c r="AH264" s="54"/>
      <c r="AI264" s="50">
        <f>+IF(AH264=CONTROLES!$C$50,CONTROLES!$D$50,CONTROLES!$D$51)</f>
        <v>0</v>
      </c>
      <c r="AJ264" s="182"/>
      <c r="AK264" s="182">
        <f>+IF(AJ264=CONTROLES!$C$52,CONTROLES!$D$52,CONTROLES!$D$53)</f>
        <v>0</v>
      </c>
      <c r="AL264" s="182"/>
      <c r="AM264" s="182">
        <f>+IF(AL264=CONTROLES!$C$54,CONTROLES!$D$54,CONTROLES!$D$55)</f>
        <v>0</v>
      </c>
      <c r="AN264" s="183" t="str">
        <f t="shared" si="173"/>
        <v>Tipo Control</v>
      </c>
      <c r="AO264" s="183" t="str">
        <f>+IF(AN264=CONTROLES!$F$54,CONTROLES!$G$54,CONTROLES!$G$55)</f>
        <v>Detectar</v>
      </c>
      <c r="AP264" s="182">
        <f>+IF(AO264=CONTROLES!$C$56,CONTROLES!$D$56,IF(AO264=CONTROLES!$C$57,CONTROLES!$D$57,CONTROLES!$D$58))</f>
        <v>10</v>
      </c>
      <c r="AQ264" s="182"/>
      <c r="AR264" s="182">
        <f>+IF(AQ264=CONTROLES!$C$59,CONTROLES!$D$59,CONTROLES!$D$60)</f>
        <v>0</v>
      </c>
      <c r="AS264" s="182"/>
      <c r="AT264" s="182">
        <f>+IF(AS264=CONTROLES!$C$61,CONTROLES!$D$61,CONTROLES!$D$62)</f>
        <v>0</v>
      </c>
      <c r="AU264" s="182"/>
      <c r="AV264" s="50">
        <f>+IF(AU264=CONTROLES!$C$63,CONTROLES!$D$63,IF(AU264=CONTROLES!$C$64,CONTROLES!$D$64,CONTROLES!$D$65))</f>
        <v>0</v>
      </c>
      <c r="AW264" s="50">
        <f t="shared" si="169"/>
        <v>10</v>
      </c>
      <c r="AX264" s="50" t="str">
        <f t="shared" si="195"/>
        <v>Débil</v>
      </c>
      <c r="AY264" s="254"/>
      <c r="AZ264" s="254"/>
      <c r="BA264" s="254"/>
      <c r="BB264" s="254"/>
      <c r="BC264" s="255"/>
      <c r="BD264" s="257"/>
      <c r="BE264" s="246"/>
      <c r="BF264" s="157"/>
      <c r="BG264" s="157"/>
      <c r="BH264" s="189"/>
      <c r="BI264" s="157"/>
      <c r="BJ264" s="157"/>
      <c r="BK264" s="157"/>
      <c r="BL264" s="157"/>
      <c r="BM264" s="190" t="s">
        <v>234</v>
      </c>
      <c r="BN264" s="244"/>
      <c r="FX264" s="122"/>
      <c r="GK264" s="122"/>
      <c r="GX264" s="122"/>
    </row>
    <row r="265" spans="1:206" ht="57" x14ac:dyDescent="0.2">
      <c r="A265" s="274"/>
      <c r="B265" s="277"/>
      <c r="C265" s="280"/>
      <c r="D265" s="280"/>
      <c r="E265" s="277"/>
      <c r="F265" s="284"/>
      <c r="G265" s="287"/>
      <c r="H265" s="284"/>
      <c r="I265" s="277"/>
      <c r="J265" s="282"/>
      <c r="K265" s="259"/>
      <c r="L265" s="262"/>
      <c r="M265" s="265"/>
      <c r="N265" s="259"/>
      <c r="O265" s="268"/>
      <c r="P265" s="268"/>
      <c r="Q265" s="271"/>
      <c r="R265" s="157"/>
      <c r="S265" s="157"/>
      <c r="T265" s="203">
        <f>VLOOKUP(U265,FORMULAS!$A$15:$B$18,2,0)</f>
        <v>0</v>
      </c>
      <c r="U265" s="54" t="s">
        <v>157</v>
      </c>
      <c r="V265" s="55">
        <f>+IF(U265='Tabla Valoración controles'!$D$4,'Tabla Valoración controles'!$F$4,IF('208-PLA-Ft-78 Mapa Gestión'!U265='Tabla Valoración controles'!$D$5,'Tabla Valoración controles'!$F$5,IF(U265=FORMULAS!$A$10,0,'Tabla Valoración controles'!$F$6)))</f>
        <v>0</v>
      </c>
      <c r="W265" s="54"/>
      <c r="X265" s="56">
        <f>+IF(W265='Tabla Valoración controles'!$D$7,'Tabla Valoración controles'!$F$7,IF(U265=FORMULAS!$A$10,0,'Tabla Valoración controles'!$F$8))</f>
        <v>0</v>
      </c>
      <c r="Y265" s="54"/>
      <c r="Z265" s="55">
        <f>+IF(Y265='Tabla Valoración controles'!$D$9,'Tabla Valoración controles'!$F$9,IF(U265=FORMULAS!$A$10,0,'Tabla Valoración controles'!$F$10))</f>
        <v>0</v>
      </c>
      <c r="AA265" s="54"/>
      <c r="AB265" s="55">
        <f>+IF(AA265='Tabla Valoración controles'!$D$9,'Tabla Valoración controles'!$F$9,IF(W265=FORMULAS!$A$10,0,'Tabla Valoración controles'!$F$10))</f>
        <v>0</v>
      </c>
      <c r="AC265" s="54"/>
      <c r="AD265" s="55">
        <f>+IF(AC265='Tabla Valoración controles'!$D$13,'Tabla Valoración controles'!$F$13,'Tabla Valoración controles'!$F$14)</f>
        <v>0</v>
      </c>
      <c r="AE265" s="99">
        <f t="shared" si="192"/>
        <v>0</v>
      </c>
      <c r="AF265" s="99">
        <f t="shared" si="193"/>
        <v>0</v>
      </c>
      <c r="AG265" s="99">
        <f t="shared" si="194"/>
        <v>0.36</v>
      </c>
      <c r="AH265" s="54"/>
      <c r="AI265" s="50">
        <f>+IF(AH265=CONTROLES!$C$50,CONTROLES!$D$50,CONTROLES!$D$51)</f>
        <v>0</v>
      </c>
      <c r="AJ265" s="182"/>
      <c r="AK265" s="182">
        <f>+IF(AJ265=CONTROLES!$C$52,CONTROLES!$D$52,CONTROLES!$D$53)</f>
        <v>0</v>
      </c>
      <c r="AL265" s="182"/>
      <c r="AM265" s="182">
        <f>+IF(AL265=CONTROLES!$C$54,CONTROLES!$D$54,CONTROLES!$D$55)</f>
        <v>0</v>
      </c>
      <c r="AN265" s="183" t="str">
        <f t="shared" si="173"/>
        <v>Tipo Control</v>
      </c>
      <c r="AO265" s="183" t="str">
        <f>+IF(AN265=CONTROLES!$F$54,CONTROLES!$G$54,CONTROLES!$G$55)</f>
        <v>Detectar</v>
      </c>
      <c r="AP265" s="182">
        <f>+IF(AO265=CONTROLES!$C$56,CONTROLES!$D$56,IF(AO265=CONTROLES!$C$57,CONTROLES!$D$57,CONTROLES!$D$58))</f>
        <v>10</v>
      </c>
      <c r="AQ265" s="182"/>
      <c r="AR265" s="182">
        <f>+IF(AQ265=CONTROLES!$C$59,CONTROLES!$D$59,CONTROLES!$D$60)</f>
        <v>0</v>
      </c>
      <c r="AS265" s="182"/>
      <c r="AT265" s="182">
        <f>+IF(AS265=CONTROLES!$C$61,CONTROLES!$D$61,CONTROLES!$D$62)</f>
        <v>0</v>
      </c>
      <c r="AU265" s="182"/>
      <c r="AV265" s="50">
        <f>+IF(AU265=CONTROLES!$C$63,CONTROLES!$D$63,IF(AU265=CONTROLES!$C$64,CONTROLES!$D$64,CONTROLES!$D$65))</f>
        <v>0</v>
      </c>
      <c r="AW265" s="50">
        <f t="shared" si="169"/>
        <v>10</v>
      </c>
      <c r="AX265" s="50" t="str">
        <f t="shared" si="195"/>
        <v>Débil</v>
      </c>
      <c r="AY265" s="254"/>
      <c r="AZ265" s="254"/>
      <c r="BA265" s="254"/>
      <c r="BB265" s="254"/>
      <c r="BC265" s="255"/>
      <c r="BD265" s="257"/>
      <c r="BE265" s="246"/>
      <c r="BF265" s="157"/>
      <c r="BG265" s="157"/>
      <c r="BH265" s="189"/>
      <c r="BI265" s="157"/>
      <c r="BJ265" s="157"/>
      <c r="BK265" s="157"/>
      <c r="BL265" s="157"/>
      <c r="BM265" s="190" t="s">
        <v>234</v>
      </c>
      <c r="BN265" s="244"/>
      <c r="FX265" s="122"/>
      <c r="GK265" s="122"/>
      <c r="GX265" s="122"/>
    </row>
    <row r="266" spans="1:206" ht="57" x14ac:dyDescent="0.2">
      <c r="A266" s="274"/>
      <c r="B266" s="277"/>
      <c r="C266" s="280"/>
      <c r="D266" s="280"/>
      <c r="E266" s="277"/>
      <c r="F266" s="284"/>
      <c r="G266" s="287"/>
      <c r="H266" s="284"/>
      <c r="I266" s="277"/>
      <c r="J266" s="282"/>
      <c r="K266" s="259"/>
      <c r="L266" s="262"/>
      <c r="M266" s="265"/>
      <c r="N266" s="259"/>
      <c r="O266" s="268"/>
      <c r="P266" s="268"/>
      <c r="Q266" s="271"/>
      <c r="R266" s="157"/>
      <c r="S266" s="157"/>
      <c r="T266" s="203">
        <f>VLOOKUP(U266,FORMULAS!$A$15:$B$18,2,0)</f>
        <v>0</v>
      </c>
      <c r="U266" s="54" t="s">
        <v>157</v>
      </c>
      <c r="V266" s="55">
        <f>+IF(U266='Tabla Valoración controles'!$D$4,'Tabla Valoración controles'!$F$4,IF('208-PLA-Ft-78 Mapa Gestión'!U266='Tabla Valoración controles'!$D$5,'Tabla Valoración controles'!$F$5,IF(U266=FORMULAS!$A$10,0,'Tabla Valoración controles'!$F$6)))</f>
        <v>0</v>
      </c>
      <c r="W266" s="54"/>
      <c r="X266" s="56">
        <f>+IF(W266='Tabla Valoración controles'!$D$7,'Tabla Valoración controles'!$F$7,IF(U266=FORMULAS!$A$10,0,'Tabla Valoración controles'!$F$8))</f>
        <v>0</v>
      </c>
      <c r="Y266" s="54"/>
      <c r="Z266" s="55">
        <f>+IF(Y266='Tabla Valoración controles'!$D$9,'Tabla Valoración controles'!$F$9,IF(U266=FORMULAS!$A$10,0,'Tabla Valoración controles'!$F$10))</f>
        <v>0</v>
      </c>
      <c r="AA266" s="54"/>
      <c r="AB266" s="55">
        <f>+IF(AA266='Tabla Valoración controles'!$D$9,'Tabla Valoración controles'!$F$9,IF(W266=FORMULAS!$A$10,0,'Tabla Valoración controles'!$F$10))</f>
        <v>0</v>
      </c>
      <c r="AC266" s="54"/>
      <c r="AD266" s="55">
        <f>+IF(AC266='Tabla Valoración controles'!$D$13,'Tabla Valoración controles'!$F$13,'Tabla Valoración controles'!$F$14)</f>
        <v>0</v>
      </c>
      <c r="AE266" s="99">
        <f t="shared" si="192"/>
        <v>0</v>
      </c>
      <c r="AF266" s="99">
        <f t="shared" si="193"/>
        <v>0</v>
      </c>
      <c r="AG266" s="99">
        <f t="shared" si="194"/>
        <v>0.36</v>
      </c>
      <c r="AH266" s="54"/>
      <c r="AI266" s="50">
        <f>+IF(AH266=CONTROLES!$C$50,CONTROLES!$D$50,CONTROLES!$D$51)</f>
        <v>0</v>
      </c>
      <c r="AJ266" s="182"/>
      <c r="AK266" s="182">
        <f>+IF(AJ266=CONTROLES!$C$52,CONTROLES!$D$52,CONTROLES!$D$53)</f>
        <v>0</v>
      </c>
      <c r="AL266" s="182"/>
      <c r="AM266" s="182">
        <f>+IF(AL266=CONTROLES!$C$54,CONTROLES!$D$54,CONTROLES!$D$55)</f>
        <v>0</v>
      </c>
      <c r="AN266" s="183" t="str">
        <f t="shared" si="173"/>
        <v>Tipo Control</v>
      </c>
      <c r="AO266" s="183" t="str">
        <f>+IF(AN266=CONTROLES!$F$54,CONTROLES!$G$54,CONTROLES!$G$55)</f>
        <v>Detectar</v>
      </c>
      <c r="AP266" s="182">
        <f>+IF(AO266=CONTROLES!$C$56,CONTROLES!$D$56,IF(AO266=CONTROLES!$C$57,CONTROLES!$D$57,CONTROLES!$D$58))</f>
        <v>10</v>
      </c>
      <c r="AQ266" s="182"/>
      <c r="AR266" s="182">
        <f>+IF(AQ266=CONTROLES!$C$59,CONTROLES!$D$59,CONTROLES!$D$60)</f>
        <v>0</v>
      </c>
      <c r="AS266" s="182"/>
      <c r="AT266" s="182">
        <f>+IF(AS266=CONTROLES!$C$61,CONTROLES!$D$61,CONTROLES!$D$62)</f>
        <v>0</v>
      </c>
      <c r="AU266" s="182"/>
      <c r="AV266" s="50">
        <f>+IF(AU266=CONTROLES!$C$63,CONTROLES!$D$63,IF(AU266=CONTROLES!$C$64,CONTROLES!$D$64,CONTROLES!$D$65))</f>
        <v>0</v>
      </c>
      <c r="AW266" s="50">
        <f t="shared" ref="AW266:AW267" si="209">+AI266+AK266+AM266+AP266+AR266+AT266+AV266</f>
        <v>10</v>
      </c>
      <c r="AX266" s="50" t="str">
        <f t="shared" si="195"/>
        <v>Débil</v>
      </c>
      <c r="AY266" s="254"/>
      <c r="AZ266" s="254"/>
      <c r="BA266" s="254"/>
      <c r="BB266" s="254"/>
      <c r="BC266" s="255"/>
      <c r="BD266" s="257"/>
      <c r="BE266" s="246"/>
      <c r="BF266" s="157"/>
      <c r="BG266" s="157"/>
      <c r="BH266" s="189"/>
      <c r="BI266" s="157"/>
      <c r="BJ266" s="157"/>
      <c r="BK266" s="157"/>
      <c r="BL266" s="157"/>
      <c r="BM266" s="190" t="s">
        <v>234</v>
      </c>
      <c r="BN266" s="244"/>
      <c r="FX266" s="122"/>
      <c r="GK266" s="122"/>
      <c r="GX266" s="122"/>
    </row>
    <row r="267" spans="1:206" ht="57" x14ac:dyDescent="0.2">
      <c r="A267" s="275"/>
      <c r="B267" s="278"/>
      <c r="C267" s="281"/>
      <c r="D267" s="281"/>
      <c r="E267" s="278"/>
      <c r="F267" s="285"/>
      <c r="G267" s="288"/>
      <c r="H267" s="285"/>
      <c r="I267" s="278"/>
      <c r="J267" s="282"/>
      <c r="K267" s="260"/>
      <c r="L267" s="263"/>
      <c r="M267" s="266"/>
      <c r="N267" s="260"/>
      <c r="O267" s="269"/>
      <c r="P267" s="269"/>
      <c r="Q267" s="272"/>
      <c r="R267" s="157"/>
      <c r="S267" s="157"/>
      <c r="T267" s="203">
        <f>VLOOKUP(U267,FORMULAS!$A$15:$B$18,2,0)</f>
        <v>0</v>
      </c>
      <c r="U267" s="54" t="s">
        <v>157</v>
      </c>
      <c r="V267" s="55">
        <f>+IF(U267='Tabla Valoración controles'!$D$4,'Tabla Valoración controles'!$F$4,IF('208-PLA-Ft-78 Mapa Gestión'!U267='Tabla Valoración controles'!$D$5,'Tabla Valoración controles'!$F$5,IF(U267=FORMULAS!$A$10,0,'Tabla Valoración controles'!$F$6)))</f>
        <v>0</v>
      </c>
      <c r="W267" s="54"/>
      <c r="X267" s="56">
        <f>+IF(W267='Tabla Valoración controles'!$D$7,'Tabla Valoración controles'!$F$7,IF(U267=FORMULAS!$A$10,0,'Tabla Valoración controles'!$F$8))</f>
        <v>0</v>
      </c>
      <c r="Y267" s="54"/>
      <c r="Z267" s="55">
        <f>+IF(Y267='Tabla Valoración controles'!$D$9,'Tabla Valoración controles'!$F$9,IF(U267=FORMULAS!$A$10,0,'Tabla Valoración controles'!$F$10))</f>
        <v>0</v>
      </c>
      <c r="AA267" s="54"/>
      <c r="AB267" s="55">
        <f>+IF(AA267='Tabla Valoración controles'!$D$9,'Tabla Valoración controles'!$F$9,IF(W267=FORMULAS!$A$10,0,'Tabla Valoración controles'!$F$10))</f>
        <v>0</v>
      </c>
      <c r="AC267" s="54"/>
      <c r="AD267" s="55">
        <f>+IF(AC267='Tabla Valoración controles'!$D$13,'Tabla Valoración controles'!$F$13,'Tabla Valoración controles'!$F$14)</f>
        <v>0</v>
      </c>
      <c r="AE267" s="99">
        <f t="shared" si="192"/>
        <v>0</v>
      </c>
      <c r="AF267" s="99">
        <f t="shared" si="193"/>
        <v>0</v>
      </c>
      <c r="AG267" s="99">
        <f t="shared" si="194"/>
        <v>0.36</v>
      </c>
      <c r="AH267" s="54"/>
      <c r="AI267" s="50">
        <f>+IF(AH267=CONTROLES!$C$50,CONTROLES!$D$50,CONTROLES!$D$51)</f>
        <v>0</v>
      </c>
      <c r="AJ267" s="182"/>
      <c r="AK267" s="182">
        <f>+IF(AJ267=CONTROLES!$C$52,CONTROLES!$D$52,CONTROLES!$D$53)</f>
        <v>0</v>
      </c>
      <c r="AL267" s="182"/>
      <c r="AM267" s="182">
        <f>+IF(AL267=CONTROLES!$C$54,CONTROLES!$D$54,CONTROLES!$D$55)</f>
        <v>0</v>
      </c>
      <c r="AN267" s="183" t="str">
        <f t="shared" ref="AN267" si="210">+U267</f>
        <v>Tipo Control</v>
      </c>
      <c r="AO267" s="183" t="str">
        <f>+IF(AN267=CONTROLES!$F$54,CONTROLES!$G$54,CONTROLES!$G$55)</f>
        <v>Detectar</v>
      </c>
      <c r="AP267" s="182">
        <f>+IF(AO267=CONTROLES!$C$56,CONTROLES!$D$56,IF(AO267=CONTROLES!$C$57,CONTROLES!$D$57,CONTROLES!$D$58))</f>
        <v>10</v>
      </c>
      <c r="AQ267" s="182"/>
      <c r="AR267" s="182">
        <f>+IF(AQ267=CONTROLES!$C$59,CONTROLES!$D$59,CONTROLES!$D$60)</f>
        <v>0</v>
      </c>
      <c r="AS267" s="182"/>
      <c r="AT267" s="182">
        <f>+IF(AS267=CONTROLES!$C$61,CONTROLES!$D$61,CONTROLES!$D$62)</f>
        <v>0</v>
      </c>
      <c r="AU267" s="182"/>
      <c r="AV267" s="50">
        <f>+IF(AU267=CONTROLES!$C$63,CONTROLES!$D$63,IF(AU267=CONTROLES!$C$64,CONTROLES!$D$64,CONTROLES!$D$65))</f>
        <v>0</v>
      </c>
      <c r="AW267" s="50">
        <f t="shared" si="209"/>
        <v>10</v>
      </c>
      <c r="AX267" s="50" t="str">
        <f t="shared" si="195"/>
        <v>Débil</v>
      </c>
      <c r="AY267" s="254"/>
      <c r="AZ267" s="254"/>
      <c r="BA267" s="254"/>
      <c r="BB267" s="254"/>
      <c r="BC267" s="255"/>
      <c r="BD267" s="257"/>
      <c r="BE267" s="247"/>
      <c r="BF267" s="157"/>
      <c r="BG267" s="157"/>
      <c r="BH267" s="189"/>
      <c r="BI267" s="157"/>
      <c r="BJ267" s="157"/>
      <c r="BK267" s="157"/>
      <c r="BL267" s="157"/>
      <c r="BM267" s="190" t="s">
        <v>234</v>
      </c>
      <c r="BN267" s="244"/>
      <c r="FX267" s="122"/>
      <c r="GK267" s="122"/>
      <c r="GX267" s="122"/>
    </row>
    <row r="268" spans="1:206" x14ac:dyDescent="0.2">
      <c r="B268" s="100"/>
      <c r="K268" s="248"/>
      <c r="L268" s="249"/>
      <c r="M268" s="250"/>
      <c r="N268" s="248"/>
      <c r="O268" s="251"/>
      <c r="P268" s="251"/>
      <c r="Q268" s="252"/>
      <c r="FX268" s="122"/>
      <c r="GK268" s="122"/>
      <c r="GX268" s="122"/>
    </row>
    <row r="269" spans="1:206" x14ac:dyDescent="0.2">
      <c r="K269" s="248"/>
      <c r="L269" s="249"/>
      <c r="M269" s="250"/>
      <c r="N269" s="248"/>
      <c r="O269" s="251"/>
      <c r="P269" s="251"/>
      <c r="Q269" s="252"/>
      <c r="FX269" s="122"/>
      <c r="GK269" s="122"/>
      <c r="GX269" s="122"/>
    </row>
    <row r="270" spans="1:206" x14ac:dyDescent="0.2">
      <c r="K270" s="248"/>
      <c r="L270" s="249"/>
      <c r="M270" s="250"/>
      <c r="N270" s="248"/>
      <c r="O270" s="251"/>
      <c r="P270" s="251"/>
      <c r="Q270" s="252"/>
      <c r="FX270" s="122"/>
      <c r="GK270" s="122"/>
      <c r="GX270" s="122"/>
    </row>
    <row r="271" spans="1:206" x14ac:dyDescent="0.2">
      <c r="K271" s="248"/>
      <c r="L271" s="249"/>
      <c r="M271" s="250"/>
      <c r="N271" s="248"/>
      <c r="O271" s="251"/>
      <c r="P271" s="251"/>
      <c r="Q271" s="252"/>
      <c r="FX271" s="122"/>
      <c r="GK271" s="122"/>
      <c r="GX271" s="122"/>
    </row>
    <row r="272" spans="1:206" x14ac:dyDescent="0.2">
      <c r="K272" s="248"/>
      <c r="L272" s="249"/>
      <c r="M272" s="250"/>
      <c r="N272" s="248"/>
      <c r="O272" s="251"/>
      <c r="P272" s="251"/>
      <c r="Q272" s="252"/>
      <c r="FX272" s="122"/>
      <c r="GK272" s="122"/>
      <c r="GX272" s="122"/>
    </row>
    <row r="273" spans="11:206" x14ac:dyDescent="0.2">
      <c r="K273" s="248"/>
      <c r="L273" s="249"/>
      <c r="M273" s="250"/>
      <c r="N273" s="248"/>
      <c r="O273" s="251"/>
      <c r="P273" s="251"/>
      <c r="Q273" s="252"/>
      <c r="FX273" s="122"/>
      <c r="GK273" s="122"/>
      <c r="GX273" s="122"/>
    </row>
    <row r="274" spans="11:206" x14ac:dyDescent="0.2">
      <c r="K274" s="248"/>
      <c r="L274" s="249"/>
      <c r="M274" s="250"/>
      <c r="N274" s="248"/>
      <c r="O274" s="251"/>
      <c r="P274" s="251"/>
      <c r="Q274" s="252"/>
      <c r="FX274" s="122"/>
      <c r="GK274" s="122"/>
      <c r="GX274" s="122"/>
    </row>
    <row r="275" spans="11:206" x14ac:dyDescent="0.2">
      <c r="K275" s="248"/>
      <c r="L275" s="249"/>
      <c r="M275" s="250"/>
      <c r="N275" s="248"/>
      <c r="O275" s="251"/>
      <c r="P275" s="251"/>
      <c r="Q275" s="252"/>
      <c r="FX275" s="122"/>
      <c r="GK275" s="122"/>
      <c r="GX275" s="122"/>
    </row>
    <row r="276" spans="11:206" x14ac:dyDescent="0.2">
      <c r="K276" s="248"/>
      <c r="L276" s="249"/>
      <c r="M276" s="250"/>
      <c r="N276" s="248"/>
      <c r="O276" s="251"/>
      <c r="P276" s="251"/>
      <c r="Q276" s="252"/>
      <c r="FX276" s="122"/>
      <c r="GK276" s="122"/>
      <c r="GX276" s="122"/>
    </row>
    <row r="277" spans="11:206" x14ac:dyDescent="0.2">
      <c r="K277" s="248"/>
      <c r="L277" s="249"/>
      <c r="M277" s="250"/>
      <c r="N277" s="248"/>
      <c r="O277" s="251"/>
      <c r="P277" s="251"/>
      <c r="Q277" s="252"/>
      <c r="FX277" s="122"/>
      <c r="GK277" s="122"/>
      <c r="GX277" s="122"/>
    </row>
    <row r="278" spans="11:206" x14ac:dyDescent="0.2">
      <c r="K278" s="248"/>
      <c r="L278" s="249"/>
      <c r="M278" s="250"/>
      <c r="N278" s="248"/>
      <c r="O278" s="251"/>
      <c r="P278" s="251"/>
      <c r="Q278" s="252"/>
      <c r="FX278" s="122"/>
      <c r="GK278" s="122"/>
      <c r="GX278" s="122"/>
    </row>
    <row r="279" spans="11:206" x14ac:dyDescent="0.2">
      <c r="K279" s="248"/>
      <c r="L279" s="249"/>
      <c r="M279" s="250"/>
      <c r="N279" s="248"/>
      <c r="O279" s="251"/>
      <c r="P279" s="251"/>
      <c r="Q279" s="252"/>
      <c r="FX279" s="122"/>
      <c r="GK279" s="122"/>
      <c r="GX279" s="122"/>
    </row>
    <row r="280" spans="11:206" x14ac:dyDescent="0.2">
      <c r="K280" s="248"/>
      <c r="L280" s="249"/>
      <c r="M280" s="250"/>
      <c r="N280" s="248"/>
      <c r="O280" s="251"/>
      <c r="P280" s="251"/>
      <c r="Q280" s="252"/>
      <c r="FX280" s="122"/>
      <c r="GK280" s="122"/>
      <c r="GX280" s="122"/>
    </row>
    <row r="281" spans="11:206" x14ac:dyDescent="0.2">
      <c r="K281" s="248"/>
      <c r="L281" s="249"/>
      <c r="M281" s="250"/>
      <c r="N281" s="248"/>
      <c r="O281" s="251"/>
      <c r="P281" s="251"/>
      <c r="Q281" s="252"/>
      <c r="FX281" s="122"/>
      <c r="GK281" s="122"/>
      <c r="GX281" s="122"/>
    </row>
    <row r="282" spans="11:206" x14ac:dyDescent="0.2">
      <c r="K282" s="248"/>
      <c r="L282" s="249"/>
      <c r="M282" s="250"/>
      <c r="N282" s="248"/>
      <c r="O282" s="251"/>
      <c r="P282" s="251"/>
      <c r="Q282" s="252"/>
      <c r="FX282" s="122"/>
      <c r="GK282" s="122"/>
      <c r="GX282" s="122"/>
    </row>
    <row r="283" spans="11:206" x14ac:dyDescent="0.2">
      <c r="K283" s="248"/>
      <c r="L283" s="249"/>
      <c r="M283" s="250"/>
      <c r="N283" s="248"/>
      <c r="O283" s="251"/>
      <c r="P283" s="251"/>
      <c r="Q283" s="252"/>
      <c r="FX283" s="122"/>
      <c r="GK283" s="122"/>
      <c r="GX283" s="122"/>
    </row>
    <row r="284" spans="11:206" x14ac:dyDescent="0.2">
      <c r="K284" s="248"/>
      <c r="L284" s="249"/>
      <c r="M284" s="250"/>
      <c r="N284" s="248"/>
      <c r="O284" s="251"/>
      <c r="P284" s="251"/>
      <c r="Q284" s="252"/>
      <c r="FX284" s="122"/>
      <c r="GK284" s="122"/>
      <c r="GX284" s="122"/>
    </row>
    <row r="285" spans="11:206" x14ac:dyDescent="0.2">
      <c r="K285" s="248"/>
      <c r="L285" s="249"/>
      <c r="M285" s="250"/>
      <c r="N285" s="248"/>
      <c r="O285" s="251"/>
      <c r="P285" s="251"/>
      <c r="Q285" s="252"/>
      <c r="FX285" s="122"/>
      <c r="GK285" s="122"/>
      <c r="GX285" s="122"/>
    </row>
    <row r="286" spans="11:206" x14ac:dyDescent="0.2">
      <c r="FX286" s="122"/>
      <c r="GK286" s="122"/>
      <c r="GX286" s="122"/>
    </row>
    <row r="287" spans="11:206" x14ac:dyDescent="0.2">
      <c r="FX287" s="122"/>
      <c r="GK287" s="122"/>
      <c r="GX287" s="122"/>
    </row>
    <row r="288" spans="11:206" x14ac:dyDescent="0.2">
      <c r="FX288" s="122"/>
      <c r="GK288" s="122"/>
      <c r="GX288" s="122"/>
    </row>
    <row r="289" spans="180:206" x14ac:dyDescent="0.2">
      <c r="FX289" s="122"/>
      <c r="GK289" s="122"/>
      <c r="GX289" s="122"/>
    </row>
    <row r="290" spans="180:206" x14ac:dyDescent="0.2">
      <c r="FX290" s="122"/>
      <c r="GK290" s="122"/>
      <c r="GX290" s="122"/>
    </row>
    <row r="291" spans="180:206" x14ac:dyDescent="0.2">
      <c r="FX291" s="122"/>
      <c r="GK291" s="122"/>
      <c r="GX291" s="122"/>
    </row>
    <row r="292" spans="180:206" x14ac:dyDescent="0.2">
      <c r="FX292" s="122"/>
      <c r="GK292" s="122"/>
      <c r="GX292" s="122"/>
    </row>
    <row r="293" spans="180:206" x14ac:dyDescent="0.2">
      <c r="FX293" s="122"/>
      <c r="GK293" s="122"/>
      <c r="GX293" s="122"/>
    </row>
    <row r="294" spans="180:206" x14ac:dyDescent="0.2">
      <c r="FX294" s="122"/>
      <c r="GK294" s="122"/>
      <c r="GX294" s="122"/>
    </row>
    <row r="295" spans="180:206" x14ac:dyDescent="0.2">
      <c r="FX295" s="122"/>
      <c r="GK295" s="122"/>
      <c r="GX295" s="122"/>
    </row>
    <row r="296" spans="180:206" x14ac:dyDescent="0.2">
      <c r="FX296" s="122"/>
      <c r="GK296" s="122"/>
      <c r="GX296" s="122"/>
    </row>
    <row r="297" spans="180:206" x14ac:dyDescent="0.2">
      <c r="FX297" s="122"/>
      <c r="GK297" s="122"/>
      <c r="GX297" s="122"/>
    </row>
    <row r="298" spans="180:206" x14ac:dyDescent="0.2">
      <c r="FX298" s="122"/>
      <c r="GK298" s="122"/>
      <c r="GX298" s="122"/>
    </row>
    <row r="299" spans="180:206" x14ac:dyDescent="0.2">
      <c r="FX299" s="122"/>
      <c r="GK299" s="122"/>
      <c r="GX299" s="122"/>
    </row>
    <row r="300" spans="180:206" x14ac:dyDescent="0.2">
      <c r="FX300" s="122"/>
      <c r="GK300" s="122"/>
      <c r="GX300" s="122"/>
    </row>
    <row r="301" spans="180:206" x14ac:dyDescent="0.2">
      <c r="FX301" s="122"/>
      <c r="GK301" s="122"/>
      <c r="GX301" s="122"/>
    </row>
    <row r="302" spans="180:206" x14ac:dyDescent="0.2">
      <c r="FX302" s="122"/>
      <c r="GK302" s="122"/>
      <c r="GX302" s="122"/>
    </row>
    <row r="303" spans="180:206" x14ac:dyDescent="0.2">
      <c r="FX303" s="122"/>
      <c r="GK303" s="122"/>
      <c r="GX303" s="122"/>
    </row>
    <row r="304" spans="180:206" x14ac:dyDescent="0.2">
      <c r="FX304" s="122"/>
      <c r="GK304" s="122"/>
      <c r="GX304" s="122"/>
    </row>
    <row r="305" spans="180:206" x14ac:dyDescent="0.2">
      <c r="FX305" s="122"/>
      <c r="GK305" s="122"/>
      <c r="GX305" s="122"/>
    </row>
    <row r="306" spans="180:206" x14ac:dyDescent="0.2">
      <c r="FX306" s="122"/>
      <c r="GK306" s="122"/>
      <c r="GX306" s="122"/>
    </row>
    <row r="307" spans="180:206" x14ac:dyDescent="0.2">
      <c r="FX307" s="122"/>
      <c r="GK307" s="122"/>
      <c r="GX307" s="122"/>
    </row>
    <row r="308" spans="180:206" x14ac:dyDescent="0.2">
      <c r="FX308" s="122"/>
      <c r="GK308" s="122"/>
      <c r="GX308" s="122"/>
    </row>
    <row r="309" spans="180:206" x14ac:dyDescent="0.2">
      <c r="FX309" s="122"/>
      <c r="GK309" s="122"/>
      <c r="GX309" s="122"/>
    </row>
    <row r="310" spans="180:206" x14ac:dyDescent="0.2">
      <c r="FX310" s="122"/>
      <c r="GK310" s="122"/>
      <c r="GX310" s="122"/>
    </row>
    <row r="311" spans="180:206" x14ac:dyDescent="0.2">
      <c r="FX311" s="122"/>
      <c r="GK311" s="122"/>
      <c r="GX311" s="122"/>
    </row>
    <row r="312" spans="180:206" x14ac:dyDescent="0.2">
      <c r="FX312" s="122"/>
      <c r="GK312" s="122"/>
      <c r="GX312" s="122"/>
    </row>
    <row r="313" spans="180:206" x14ac:dyDescent="0.2">
      <c r="FX313" s="122"/>
      <c r="GK313" s="122"/>
      <c r="GX313" s="122"/>
    </row>
    <row r="314" spans="180:206" x14ac:dyDescent="0.2">
      <c r="FX314" s="122"/>
      <c r="GK314" s="122"/>
      <c r="GX314" s="122"/>
    </row>
    <row r="315" spans="180:206" x14ac:dyDescent="0.2">
      <c r="FX315" s="122"/>
      <c r="GK315" s="122"/>
      <c r="GX315" s="122"/>
    </row>
    <row r="316" spans="180:206" x14ac:dyDescent="0.2">
      <c r="FX316" s="122"/>
      <c r="GK316" s="122"/>
      <c r="GX316" s="122"/>
    </row>
    <row r="317" spans="180:206" x14ac:dyDescent="0.2">
      <c r="FX317" s="122"/>
      <c r="GK317" s="122"/>
      <c r="GX317" s="122"/>
    </row>
    <row r="318" spans="180:206" x14ac:dyDescent="0.2">
      <c r="FX318" s="122"/>
      <c r="GK318" s="122"/>
      <c r="GX318" s="122"/>
    </row>
    <row r="319" spans="180:206" x14ac:dyDescent="0.2">
      <c r="FX319" s="122"/>
      <c r="GK319" s="122"/>
      <c r="GX319" s="122"/>
    </row>
    <row r="320" spans="180:206" x14ac:dyDescent="0.2">
      <c r="FX320" s="122"/>
      <c r="GK320" s="122"/>
      <c r="GX320" s="122"/>
    </row>
    <row r="321" spans="180:206" x14ac:dyDescent="0.2">
      <c r="FX321" s="122"/>
      <c r="GK321" s="122"/>
      <c r="GX321" s="122"/>
    </row>
    <row r="322" spans="180:206" x14ac:dyDescent="0.2">
      <c r="FX322" s="122"/>
      <c r="GK322" s="122"/>
      <c r="GX322" s="122"/>
    </row>
    <row r="323" spans="180:206" x14ac:dyDescent="0.2">
      <c r="FX323" s="122"/>
      <c r="GK323" s="122"/>
      <c r="GX323" s="122"/>
    </row>
    <row r="324" spans="180:206" x14ac:dyDescent="0.2">
      <c r="FX324" s="122"/>
      <c r="GK324" s="122"/>
      <c r="GX324" s="122"/>
    </row>
    <row r="325" spans="180:206" x14ac:dyDescent="0.2">
      <c r="FX325" s="122"/>
      <c r="GK325" s="122"/>
      <c r="GX325" s="122"/>
    </row>
    <row r="326" spans="180:206" x14ac:dyDescent="0.2">
      <c r="FX326" s="122"/>
      <c r="GK326" s="122"/>
      <c r="GX326" s="122"/>
    </row>
    <row r="327" spans="180:206" x14ac:dyDescent="0.2">
      <c r="FX327" s="122"/>
      <c r="GK327" s="122"/>
      <c r="GX327" s="122"/>
    </row>
    <row r="328" spans="180:206" x14ac:dyDescent="0.2">
      <c r="FX328" s="122"/>
      <c r="GK328" s="122"/>
      <c r="GX328" s="122"/>
    </row>
    <row r="329" spans="180:206" x14ac:dyDescent="0.2">
      <c r="FX329" s="122"/>
      <c r="GK329" s="122"/>
      <c r="GX329" s="122"/>
    </row>
    <row r="330" spans="180:206" x14ac:dyDescent="0.2">
      <c r="FX330" s="122"/>
      <c r="GK330" s="122"/>
      <c r="GX330" s="122"/>
    </row>
    <row r="331" spans="180:206" x14ac:dyDescent="0.2">
      <c r="FX331" s="122"/>
      <c r="GK331" s="122"/>
      <c r="GX331" s="122"/>
    </row>
    <row r="332" spans="180:206" x14ac:dyDescent="0.2">
      <c r="FX332" s="122"/>
      <c r="GK332" s="122"/>
      <c r="GX332" s="122"/>
    </row>
    <row r="333" spans="180:206" x14ac:dyDescent="0.2">
      <c r="FX333" s="122"/>
      <c r="GK333" s="122"/>
      <c r="GX333" s="122"/>
    </row>
    <row r="334" spans="180:206" x14ac:dyDescent="0.2">
      <c r="FX334" s="122"/>
      <c r="GK334" s="122"/>
      <c r="GX334" s="122"/>
    </row>
    <row r="335" spans="180:206" x14ac:dyDescent="0.2">
      <c r="FX335" s="122"/>
      <c r="GK335" s="122"/>
      <c r="GX335" s="122"/>
    </row>
    <row r="336" spans="180:206" x14ac:dyDescent="0.2">
      <c r="FX336" s="122"/>
      <c r="GK336" s="122"/>
      <c r="GX336" s="122"/>
    </row>
    <row r="337" spans="180:206" x14ac:dyDescent="0.2">
      <c r="FX337" s="122"/>
      <c r="GK337" s="122"/>
      <c r="GX337" s="122"/>
    </row>
    <row r="338" spans="180:206" x14ac:dyDescent="0.2">
      <c r="FX338" s="122"/>
      <c r="GK338" s="122"/>
      <c r="GX338" s="122"/>
    </row>
    <row r="339" spans="180:206" x14ac:dyDescent="0.2">
      <c r="FX339" s="122"/>
      <c r="GK339" s="122"/>
      <c r="GX339" s="122"/>
    </row>
    <row r="340" spans="180:206" x14ac:dyDescent="0.2">
      <c r="FX340" s="122"/>
      <c r="GK340" s="122"/>
      <c r="GX340" s="122"/>
    </row>
    <row r="341" spans="180:206" x14ac:dyDescent="0.2">
      <c r="FX341" s="122"/>
      <c r="GK341" s="122"/>
      <c r="GX341" s="122"/>
    </row>
    <row r="342" spans="180:206" x14ac:dyDescent="0.2">
      <c r="FX342" s="122"/>
      <c r="GK342" s="122"/>
      <c r="GX342" s="122"/>
    </row>
    <row r="343" spans="180:206" x14ac:dyDescent="0.2">
      <c r="FX343" s="122"/>
      <c r="GK343" s="122"/>
      <c r="GX343" s="122"/>
    </row>
    <row r="344" spans="180:206" x14ac:dyDescent="0.2">
      <c r="FX344" s="122"/>
      <c r="GK344" s="122"/>
      <c r="GX344" s="122"/>
    </row>
    <row r="345" spans="180:206" x14ac:dyDescent="0.2">
      <c r="FX345" s="122"/>
      <c r="GK345" s="122"/>
      <c r="GX345" s="122"/>
    </row>
    <row r="346" spans="180:206" x14ac:dyDescent="0.2">
      <c r="FX346" s="122"/>
      <c r="GK346" s="122"/>
      <c r="GX346" s="122"/>
    </row>
    <row r="347" spans="180:206" x14ac:dyDescent="0.2">
      <c r="FX347" s="122"/>
      <c r="GK347" s="122"/>
      <c r="GX347" s="122"/>
    </row>
    <row r="348" spans="180:206" x14ac:dyDescent="0.2">
      <c r="FX348" s="122"/>
      <c r="GK348" s="122"/>
      <c r="GX348" s="122"/>
    </row>
    <row r="349" spans="180:206" x14ac:dyDescent="0.2">
      <c r="FX349" s="122"/>
      <c r="GK349" s="122"/>
      <c r="GX349" s="122"/>
    </row>
    <row r="350" spans="180:206" x14ac:dyDescent="0.2">
      <c r="FX350" s="122"/>
      <c r="GK350" s="122"/>
      <c r="GX350" s="122"/>
    </row>
    <row r="351" spans="180:206" x14ac:dyDescent="0.2">
      <c r="FX351" s="122"/>
      <c r="GK351" s="122"/>
      <c r="GX351" s="122"/>
    </row>
    <row r="352" spans="180:206" x14ac:dyDescent="0.2">
      <c r="FX352" s="122"/>
      <c r="GK352" s="122"/>
      <c r="GX352" s="122"/>
    </row>
    <row r="353" spans="180:206" x14ac:dyDescent="0.2">
      <c r="FX353" s="122"/>
      <c r="GK353" s="122"/>
      <c r="GX353" s="122"/>
    </row>
    <row r="354" spans="180:206" x14ac:dyDescent="0.2">
      <c r="FX354" s="122"/>
      <c r="GK354" s="122"/>
      <c r="GX354" s="122"/>
    </row>
    <row r="355" spans="180:206" x14ac:dyDescent="0.2">
      <c r="FX355" s="122"/>
      <c r="GK355" s="122"/>
      <c r="GX355" s="122"/>
    </row>
    <row r="356" spans="180:206" x14ac:dyDescent="0.2">
      <c r="FX356" s="122"/>
      <c r="GK356" s="122"/>
      <c r="GX356" s="122"/>
    </row>
    <row r="357" spans="180:206" x14ac:dyDescent="0.2">
      <c r="FX357" s="122"/>
      <c r="GK357" s="122"/>
      <c r="GX357" s="122"/>
    </row>
    <row r="358" spans="180:206" x14ac:dyDescent="0.2">
      <c r="FX358" s="122"/>
      <c r="GK358" s="122"/>
      <c r="GX358" s="122"/>
    </row>
    <row r="359" spans="180:206" x14ac:dyDescent="0.2">
      <c r="FX359" s="122"/>
      <c r="GK359" s="122"/>
      <c r="GX359" s="122"/>
    </row>
    <row r="360" spans="180:206" x14ac:dyDescent="0.2">
      <c r="FX360" s="122"/>
      <c r="GK360" s="122"/>
      <c r="GX360" s="122"/>
    </row>
    <row r="361" spans="180:206" x14ac:dyDescent="0.2">
      <c r="FX361" s="122"/>
      <c r="GK361" s="122"/>
      <c r="GX361" s="122"/>
    </row>
    <row r="362" spans="180:206" x14ac:dyDescent="0.2">
      <c r="FX362" s="122"/>
      <c r="GK362" s="122"/>
      <c r="GX362" s="122"/>
    </row>
    <row r="363" spans="180:206" x14ac:dyDescent="0.2">
      <c r="FX363" s="122"/>
      <c r="GK363" s="122"/>
      <c r="GX363" s="122"/>
    </row>
    <row r="364" spans="180:206" x14ac:dyDescent="0.2">
      <c r="FX364" s="122"/>
      <c r="GK364" s="122"/>
      <c r="GX364" s="122"/>
    </row>
    <row r="365" spans="180:206" x14ac:dyDescent="0.2">
      <c r="FX365" s="122"/>
      <c r="GK365" s="122"/>
      <c r="GX365" s="122"/>
    </row>
    <row r="366" spans="180:206" x14ac:dyDescent="0.2">
      <c r="FX366" s="122"/>
      <c r="GK366" s="122"/>
      <c r="GX366" s="122"/>
    </row>
    <row r="367" spans="180:206" x14ac:dyDescent="0.2">
      <c r="FX367" s="122"/>
      <c r="GK367" s="122"/>
      <c r="GX367" s="122"/>
    </row>
    <row r="368" spans="180:206" x14ac:dyDescent="0.2">
      <c r="FX368" s="122"/>
      <c r="GK368" s="122"/>
      <c r="GX368" s="122"/>
    </row>
    <row r="369" spans="180:206" x14ac:dyDescent="0.2">
      <c r="FX369" s="122"/>
      <c r="GK369" s="122"/>
      <c r="GX369" s="122"/>
    </row>
    <row r="370" spans="180:206" x14ac:dyDescent="0.2">
      <c r="FX370" s="122"/>
      <c r="GK370" s="122"/>
      <c r="GX370" s="122"/>
    </row>
    <row r="371" spans="180:206" x14ac:dyDescent="0.2">
      <c r="FX371" s="122"/>
      <c r="GK371" s="122"/>
      <c r="GX371" s="122"/>
    </row>
    <row r="372" spans="180:206" x14ac:dyDescent="0.2">
      <c r="FX372" s="122"/>
      <c r="GK372" s="122"/>
      <c r="GX372" s="122"/>
    </row>
    <row r="373" spans="180:206" x14ac:dyDescent="0.2">
      <c r="FX373" s="122"/>
      <c r="GK373" s="122"/>
      <c r="GX373" s="122"/>
    </row>
    <row r="374" spans="180:206" x14ac:dyDescent="0.2">
      <c r="FX374" s="122"/>
      <c r="GK374" s="122"/>
      <c r="GX374" s="122"/>
    </row>
    <row r="375" spans="180:206" x14ac:dyDescent="0.2">
      <c r="FX375" s="122"/>
      <c r="GK375" s="122"/>
      <c r="GX375" s="122"/>
    </row>
    <row r="376" spans="180:206" x14ac:dyDescent="0.2">
      <c r="FX376" s="122"/>
      <c r="GK376" s="122"/>
      <c r="GX376" s="122"/>
    </row>
    <row r="377" spans="180:206" x14ac:dyDescent="0.2">
      <c r="FX377" s="122"/>
      <c r="GK377" s="122"/>
      <c r="GX377" s="122"/>
    </row>
    <row r="378" spans="180:206" x14ac:dyDescent="0.2">
      <c r="FX378" s="122"/>
      <c r="GK378" s="122"/>
      <c r="GX378" s="122"/>
    </row>
    <row r="379" spans="180:206" x14ac:dyDescent="0.2">
      <c r="FX379" s="122"/>
      <c r="GK379" s="122"/>
      <c r="GX379" s="122"/>
    </row>
    <row r="380" spans="180:206" x14ac:dyDescent="0.2">
      <c r="FX380" s="122"/>
      <c r="GK380" s="122"/>
      <c r="GX380" s="122"/>
    </row>
    <row r="381" spans="180:206" x14ac:dyDescent="0.2">
      <c r="FX381" s="122"/>
      <c r="GK381" s="122"/>
      <c r="GX381" s="122"/>
    </row>
    <row r="382" spans="180:206" x14ac:dyDescent="0.2">
      <c r="FX382" s="122"/>
      <c r="GK382" s="122"/>
      <c r="GX382" s="122"/>
    </row>
    <row r="383" spans="180:206" x14ac:dyDescent="0.2">
      <c r="FX383" s="122"/>
      <c r="GK383" s="122"/>
      <c r="GX383" s="122"/>
    </row>
    <row r="384" spans="180:206" x14ac:dyDescent="0.2">
      <c r="FX384" s="122"/>
      <c r="GK384" s="122"/>
      <c r="GX384" s="122"/>
    </row>
    <row r="385" spans="180:206" x14ac:dyDescent="0.2">
      <c r="FX385" s="122"/>
      <c r="GK385" s="122"/>
      <c r="GX385" s="122"/>
    </row>
    <row r="386" spans="180:206" x14ac:dyDescent="0.2">
      <c r="FX386" s="122"/>
      <c r="GK386" s="122"/>
      <c r="GX386" s="122"/>
    </row>
    <row r="387" spans="180:206" x14ac:dyDescent="0.2">
      <c r="FX387" s="122"/>
      <c r="GK387" s="122"/>
      <c r="GX387" s="122"/>
    </row>
    <row r="388" spans="180:206" x14ac:dyDescent="0.2">
      <c r="FX388" s="122"/>
      <c r="GK388" s="122"/>
      <c r="GX388" s="122"/>
    </row>
    <row r="389" spans="180:206" x14ac:dyDescent="0.2">
      <c r="FX389" s="122"/>
      <c r="GK389" s="122"/>
      <c r="GX389" s="122"/>
    </row>
    <row r="390" spans="180:206" x14ac:dyDescent="0.2">
      <c r="FX390" s="122"/>
      <c r="GK390" s="122"/>
      <c r="GX390" s="122"/>
    </row>
    <row r="391" spans="180:206" x14ac:dyDescent="0.2">
      <c r="FX391" s="122"/>
      <c r="GK391" s="122"/>
      <c r="GX391" s="122"/>
    </row>
    <row r="392" spans="180:206" x14ac:dyDescent="0.2">
      <c r="FX392" s="122"/>
      <c r="GK392" s="122"/>
      <c r="GX392" s="122"/>
    </row>
    <row r="393" spans="180:206" x14ac:dyDescent="0.2">
      <c r="FX393" s="122"/>
      <c r="GK393" s="122"/>
      <c r="GX393" s="122"/>
    </row>
    <row r="394" spans="180:206" x14ac:dyDescent="0.2">
      <c r="FX394" s="122"/>
      <c r="GK394" s="122"/>
      <c r="GX394" s="122"/>
    </row>
    <row r="395" spans="180:206" x14ac:dyDescent="0.2">
      <c r="FX395" s="122"/>
      <c r="GK395" s="122"/>
      <c r="GX395" s="122"/>
    </row>
    <row r="396" spans="180:206" x14ac:dyDescent="0.2">
      <c r="FX396" s="122"/>
      <c r="GK396" s="122"/>
      <c r="GX396" s="122"/>
    </row>
    <row r="397" spans="180:206" x14ac:dyDescent="0.2">
      <c r="FX397" s="122"/>
      <c r="GK397" s="122"/>
      <c r="GX397" s="122"/>
    </row>
    <row r="398" spans="180:206" x14ac:dyDescent="0.2">
      <c r="FX398" s="122"/>
      <c r="GK398" s="122"/>
      <c r="GX398" s="122"/>
    </row>
    <row r="399" spans="180:206" x14ac:dyDescent="0.2">
      <c r="FX399" s="122"/>
      <c r="GK399" s="122"/>
      <c r="GX399" s="122"/>
    </row>
    <row r="400" spans="180:206" x14ac:dyDescent="0.2">
      <c r="FX400" s="122"/>
      <c r="GK400" s="122"/>
      <c r="GX400" s="122"/>
    </row>
    <row r="401" spans="180:206" x14ac:dyDescent="0.2">
      <c r="FX401" s="122"/>
      <c r="GK401" s="122"/>
      <c r="GX401" s="122"/>
    </row>
    <row r="402" spans="180:206" x14ac:dyDescent="0.2">
      <c r="FX402" s="122"/>
      <c r="GK402" s="122"/>
      <c r="GX402" s="122"/>
    </row>
    <row r="403" spans="180:206" x14ac:dyDescent="0.2">
      <c r="FX403" s="122"/>
      <c r="GK403" s="122"/>
      <c r="GX403" s="122"/>
    </row>
    <row r="404" spans="180:206" x14ac:dyDescent="0.2">
      <c r="FX404" s="122"/>
      <c r="GK404" s="122"/>
      <c r="GX404" s="122"/>
    </row>
    <row r="405" spans="180:206" x14ac:dyDescent="0.2">
      <c r="FX405" s="122"/>
      <c r="GK405" s="122"/>
      <c r="GX405" s="122"/>
    </row>
    <row r="406" spans="180:206" x14ac:dyDescent="0.2">
      <c r="FX406" s="122"/>
      <c r="GK406" s="122"/>
      <c r="GX406" s="122"/>
    </row>
    <row r="407" spans="180:206" x14ac:dyDescent="0.2">
      <c r="FX407" s="122"/>
      <c r="GK407" s="122"/>
      <c r="GX407" s="122"/>
    </row>
    <row r="408" spans="180:206" x14ac:dyDescent="0.2">
      <c r="FX408" s="122"/>
      <c r="GK408" s="122"/>
      <c r="GX408" s="122"/>
    </row>
    <row r="409" spans="180:206" x14ac:dyDescent="0.2">
      <c r="FX409" s="122"/>
      <c r="GK409" s="122"/>
      <c r="GX409" s="122"/>
    </row>
    <row r="410" spans="180:206" x14ac:dyDescent="0.2">
      <c r="FX410" s="122"/>
      <c r="GK410" s="122"/>
      <c r="GX410" s="122"/>
    </row>
    <row r="411" spans="180:206" x14ac:dyDescent="0.2">
      <c r="FX411" s="122"/>
      <c r="GK411" s="122"/>
      <c r="GX411" s="122"/>
    </row>
    <row r="412" spans="180:206" x14ac:dyDescent="0.2">
      <c r="FX412" s="122"/>
      <c r="GK412" s="122"/>
      <c r="GX412" s="122"/>
    </row>
    <row r="413" spans="180:206" x14ac:dyDescent="0.2">
      <c r="FX413" s="122"/>
      <c r="GK413" s="122"/>
      <c r="GX413" s="122"/>
    </row>
    <row r="414" spans="180:206" x14ac:dyDescent="0.2">
      <c r="FX414" s="122"/>
      <c r="GK414" s="122"/>
      <c r="GX414" s="122"/>
    </row>
    <row r="415" spans="180:206" x14ac:dyDescent="0.2">
      <c r="FX415" s="122"/>
      <c r="GK415" s="122"/>
      <c r="GX415" s="122"/>
    </row>
    <row r="416" spans="180:206" x14ac:dyDescent="0.2">
      <c r="FX416" s="122"/>
      <c r="GK416" s="122"/>
      <c r="GX416" s="122"/>
    </row>
    <row r="417" spans="180:206" x14ac:dyDescent="0.2">
      <c r="FX417" s="122"/>
      <c r="GK417" s="122"/>
      <c r="GX417" s="122"/>
    </row>
    <row r="418" spans="180:206" x14ac:dyDescent="0.2">
      <c r="FX418" s="122"/>
      <c r="GK418" s="122"/>
      <c r="GX418" s="122"/>
    </row>
    <row r="419" spans="180:206" x14ac:dyDescent="0.2">
      <c r="FX419" s="122"/>
      <c r="GK419" s="122"/>
      <c r="GX419" s="122"/>
    </row>
    <row r="420" spans="180:206" x14ac:dyDescent="0.2">
      <c r="FX420" s="122"/>
      <c r="GK420" s="122"/>
      <c r="GX420" s="122"/>
    </row>
    <row r="421" spans="180:206" x14ac:dyDescent="0.2">
      <c r="FX421" s="122"/>
      <c r="GK421" s="122"/>
      <c r="GX421" s="122"/>
    </row>
    <row r="422" spans="180:206" x14ac:dyDescent="0.2">
      <c r="FX422" s="122"/>
      <c r="GK422" s="122"/>
      <c r="GX422" s="122"/>
    </row>
    <row r="423" spans="180:206" x14ac:dyDescent="0.2">
      <c r="FX423" s="122"/>
      <c r="GK423" s="122"/>
      <c r="GX423" s="122"/>
    </row>
    <row r="424" spans="180:206" x14ac:dyDescent="0.2">
      <c r="FX424" s="122"/>
      <c r="GK424" s="122"/>
      <c r="GX424" s="122"/>
    </row>
    <row r="425" spans="180:206" x14ac:dyDescent="0.2">
      <c r="FX425" s="122"/>
      <c r="GK425" s="122"/>
      <c r="GX425" s="122"/>
    </row>
    <row r="426" spans="180:206" x14ac:dyDescent="0.2">
      <c r="FX426" s="122"/>
      <c r="GK426" s="122"/>
      <c r="GX426" s="122"/>
    </row>
    <row r="427" spans="180:206" x14ac:dyDescent="0.2">
      <c r="FX427" s="122"/>
      <c r="GK427" s="122"/>
      <c r="GX427" s="122"/>
    </row>
    <row r="428" spans="180:206" x14ac:dyDescent="0.2">
      <c r="FX428" s="122"/>
      <c r="GK428" s="122"/>
      <c r="GX428" s="122"/>
    </row>
    <row r="429" spans="180:206" x14ac:dyDescent="0.2">
      <c r="FX429" s="122"/>
      <c r="GK429" s="122"/>
      <c r="GX429" s="122"/>
    </row>
    <row r="430" spans="180:206" x14ac:dyDescent="0.2">
      <c r="FX430" s="122"/>
      <c r="GK430" s="122"/>
      <c r="GX430" s="122"/>
    </row>
    <row r="431" spans="180:206" x14ac:dyDescent="0.2">
      <c r="FX431" s="122"/>
      <c r="GK431" s="122"/>
      <c r="GX431" s="122"/>
    </row>
    <row r="432" spans="180:206" x14ac:dyDescent="0.2">
      <c r="FX432" s="122"/>
      <c r="GK432" s="122"/>
      <c r="GX432" s="122"/>
    </row>
    <row r="433" spans="180:206" x14ac:dyDescent="0.2">
      <c r="FX433" s="122"/>
      <c r="GK433" s="122"/>
      <c r="GX433" s="122"/>
    </row>
    <row r="434" spans="180:206" x14ac:dyDescent="0.2">
      <c r="FX434" s="122"/>
      <c r="GK434" s="122"/>
      <c r="GX434" s="122"/>
    </row>
    <row r="435" spans="180:206" x14ac:dyDescent="0.2">
      <c r="FX435" s="122"/>
      <c r="GK435" s="122"/>
      <c r="GX435" s="122"/>
    </row>
    <row r="436" spans="180:206" x14ac:dyDescent="0.2">
      <c r="FX436" s="122"/>
      <c r="GK436" s="122"/>
      <c r="GX436" s="122"/>
    </row>
    <row r="437" spans="180:206" x14ac:dyDescent="0.2">
      <c r="FX437" s="122"/>
      <c r="GK437" s="122"/>
      <c r="GX437" s="122"/>
    </row>
    <row r="438" spans="180:206" x14ac:dyDescent="0.2">
      <c r="FX438" s="122"/>
      <c r="GK438" s="122"/>
      <c r="GX438" s="122"/>
    </row>
    <row r="439" spans="180:206" x14ac:dyDescent="0.2">
      <c r="FX439" s="122"/>
      <c r="GK439" s="122"/>
      <c r="GX439" s="122"/>
    </row>
    <row r="440" spans="180:206" x14ac:dyDescent="0.2">
      <c r="FX440" s="122"/>
      <c r="GK440" s="122"/>
      <c r="GX440" s="122"/>
    </row>
    <row r="441" spans="180:206" x14ac:dyDescent="0.2">
      <c r="FX441" s="122"/>
      <c r="GK441" s="122"/>
      <c r="GX441" s="122"/>
    </row>
    <row r="442" spans="180:206" x14ac:dyDescent="0.2">
      <c r="FX442" s="122"/>
      <c r="GK442" s="122"/>
      <c r="GX442" s="122"/>
    </row>
    <row r="443" spans="180:206" x14ac:dyDescent="0.2">
      <c r="FX443" s="122"/>
      <c r="GK443" s="122"/>
      <c r="GX443" s="122"/>
    </row>
    <row r="444" spans="180:206" x14ac:dyDescent="0.2">
      <c r="FX444" s="122"/>
      <c r="GK444" s="122"/>
      <c r="GX444" s="122"/>
    </row>
    <row r="445" spans="180:206" x14ac:dyDescent="0.2">
      <c r="FX445" s="122"/>
      <c r="GK445" s="122"/>
      <c r="GX445" s="122"/>
    </row>
    <row r="446" spans="180:206" x14ac:dyDescent="0.2">
      <c r="FX446" s="122"/>
      <c r="GK446" s="122"/>
      <c r="GX446" s="122"/>
    </row>
    <row r="447" spans="180:206" x14ac:dyDescent="0.2">
      <c r="FX447" s="122"/>
      <c r="GK447" s="122"/>
      <c r="GX447" s="122"/>
    </row>
    <row r="448" spans="180:206" x14ac:dyDescent="0.2">
      <c r="FX448" s="122"/>
      <c r="GK448" s="122"/>
      <c r="GX448" s="122"/>
    </row>
    <row r="449" spans="180:206" x14ac:dyDescent="0.2">
      <c r="FX449" s="122"/>
      <c r="GK449" s="122"/>
      <c r="GX449" s="122"/>
    </row>
    <row r="450" spans="180:206" x14ac:dyDescent="0.2">
      <c r="FX450" s="122"/>
      <c r="GK450" s="122"/>
      <c r="GX450" s="122"/>
    </row>
    <row r="451" spans="180:206" x14ac:dyDescent="0.2">
      <c r="FX451" s="122"/>
      <c r="GK451" s="122"/>
      <c r="GX451" s="122"/>
    </row>
    <row r="452" spans="180:206" x14ac:dyDescent="0.2">
      <c r="FX452" s="122"/>
      <c r="GK452" s="122"/>
      <c r="GX452" s="122"/>
    </row>
    <row r="453" spans="180:206" x14ac:dyDescent="0.2">
      <c r="FX453" s="122"/>
      <c r="GK453" s="122"/>
      <c r="GX453" s="122"/>
    </row>
    <row r="454" spans="180:206" x14ac:dyDescent="0.2">
      <c r="FX454" s="122"/>
      <c r="GK454" s="122"/>
      <c r="GX454" s="122"/>
    </row>
    <row r="455" spans="180:206" x14ac:dyDescent="0.2">
      <c r="FX455" s="122"/>
      <c r="GK455" s="122"/>
      <c r="GX455" s="122"/>
    </row>
    <row r="456" spans="180:206" x14ac:dyDescent="0.2">
      <c r="FX456" s="122"/>
      <c r="GK456" s="122"/>
      <c r="GX456" s="122"/>
    </row>
    <row r="457" spans="180:206" x14ac:dyDescent="0.2">
      <c r="FX457" s="122"/>
      <c r="GK457" s="122"/>
      <c r="GX457" s="122"/>
    </row>
    <row r="458" spans="180:206" x14ac:dyDescent="0.2">
      <c r="FX458" s="122"/>
      <c r="GK458" s="122"/>
      <c r="GX458" s="122"/>
    </row>
    <row r="459" spans="180:206" x14ac:dyDescent="0.2">
      <c r="FX459" s="122"/>
      <c r="GK459" s="122"/>
      <c r="GX459" s="122"/>
    </row>
    <row r="460" spans="180:206" x14ac:dyDescent="0.2">
      <c r="FX460" s="122"/>
      <c r="GK460" s="122"/>
      <c r="GX460" s="122"/>
    </row>
    <row r="461" spans="180:206" x14ac:dyDescent="0.2">
      <c r="FX461" s="122"/>
      <c r="GK461" s="122"/>
      <c r="GX461" s="122"/>
    </row>
    <row r="462" spans="180:206" x14ac:dyDescent="0.2">
      <c r="FX462" s="122"/>
      <c r="GK462" s="122"/>
      <c r="GX462" s="122"/>
    </row>
    <row r="463" spans="180:206" x14ac:dyDescent="0.2">
      <c r="FX463" s="122"/>
      <c r="GK463" s="122"/>
      <c r="GX463" s="122"/>
    </row>
    <row r="464" spans="180:206" x14ac:dyDescent="0.2">
      <c r="FX464" s="122"/>
      <c r="GK464" s="122"/>
      <c r="GX464" s="122"/>
    </row>
    <row r="465" spans="180:206" x14ac:dyDescent="0.2">
      <c r="FX465" s="122"/>
      <c r="GK465" s="122"/>
      <c r="GX465" s="122"/>
    </row>
    <row r="466" spans="180:206" x14ac:dyDescent="0.2">
      <c r="FX466" s="122"/>
      <c r="GK466" s="122"/>
      <c r="GX466" s="122"/>
    </row>
    <row r="467" spans="180:206" x14ac:dyDescent="0.2">
      <c r="FX467" s="122"/>
      <c r="GK467" s="122"/>
      <c r="GX467" s="122"/>
    </row>
    <row r="468" spans="180:206" x14ac:dyDescent="0.2">
      <c r="FX468" s="122"/>
      <c r="GK468" s="122"/>
      <c r="GX468" s="122"/>
    </row>
    <row r="469" spans="180:206" x14ac:dyDescent="0.2">
      <c r="FX469" s="122"/>
      <c r="GK469" s="122"/>
      <c r="GX469" s="122"/>
    </row>
    <row r="470" spans="180:206" x14ac:dyDescent="0.2">
      <c r="FX470" s="122"/>
      <c r="GK470" s="122"/>
      <c r="GX470" s="122"/>
    </row>
    <row r="471" spans="180:206" x14ac:dyDescent="0.2">
      <c r="FX471" s="122"/>
      <c r="GK471" s="122"/>
      <c r="GX471" s="122"/>
    </row>
    <row r="472" spans="180:206" x14ac:dyDescent="0.2">
      <c r="FX472" s="122"/>
      <c r="GK472" s="122"/>
      <c r="GX472" s="122"/>
    </row>
    <row r="473" spans="180:206" x14ac:dyDescent="0.2">
      <c r="FX473" s="122"/>
      <c r="GK473" s="122"/>
      <c r="GX473" s="122"/>
    </row>
    <row r="474" spans="180:206" x14ac:dyDescent="0.2">
      <c r="FX474" s="122"/>
      <c r="GK474" s="122"/>
      <c r="GX474" s="122"/>
    </row>
    <row r="475" spans="180:206" x14ac:dyDescent="0.2">
      <c r="FX475" s="122"/>
      <c r="GK475" s="122"/>
      <c r="GX475" s="122"/>
    </row>
    <row r="476" spans="180:206" x14ac:dyDescent="0.2">
      <c r="FX476" s="122"/>
      <c r="GK476" s="122"/>
      <c r="GX476" s="122"/>
    </row>
    <row r="477" spans="180:206" x14ac:dyDescent="0.2">
      <c r="FX477" s="122"/>
      <c r="GK477" s="122"/>
      <c r="GX477" s="122"/>
    </row>
    <row r="478" spans="180:206" x14ac:dyDescent="0.2">
      <c r="FX478" s="122"/>
      <c r="GK478" s="122"/>
      <c r="GX478" s="122"/>
    </row>
    <row r="479" spans="180:206" x14ac:dyDescent="0.2">
      <c r="FX479" s="122"/>
      <c r="GK479" s="122"/>
      <c r="GX479" s="122"/>
    </row>
    <row r="480" spans="180:206" x14ac:dyDescent="0.2">
      <c r="FX480" s="122"/>
      <c r="GK480" s="122"/>
      <c r="GX480" s="122"/>
    </row>
    <row r="481" spans="180:206" x14ac:dyDescent="0.2">
      <c r="FX481" s="122"/>
      <c r="GK481" s="122"/>
      <c r="GX481" s="122"/>
    </row>
    <row r="482" spans="180:206" x14ac:dyDescent="0.2">
      <c r="FX482" s="122"/>
      <c r="GK482" s="122"/>
      <c r="GX482" s="122"/>
    </row>
    <row r="483" spans="180:206" x14ac:dyDescent="0.2">
      <c r="FX483" s="122"/>
      <c r="GK483" s="122"/>
      <c r="GX483" s="122"/>
    </row>
    <row r="484" spans="180:206" x14ac:dyDescent="0.2">
      <c r="FX484" s="122"/>
      <c r="GK484" s="122"/>
      <c r="GX484" s="122"/>
    </row>
    <row r="485" spans="180:206" x14ac:dyDescent="0.2">
      <c r="FX485" s="122"/>
      <c r="GK485" s="122"/>
      <c r="GX485" s="122"/>
    </row>
    <row r="486" spans="180:206" x14ac:dyDescent="0.2">
      <c r="FX486" s="122"/>
      <c r="GK486" s="122"/>
      <c r="GX486" s="122"/>
    </row>
    <row r="487" spans="180:206" x14ac:dyDescent="0.2">
      <c r="FX487" s="122"/>
      <c r="GK487" s="122"/>
      <c r="GX487" s="122"/>
    </row>
    <row r="488" spans="180:206" x14ac:dyDescent="0.2">
      <c r="FX488" s="122"/>
      <c r="GK488" s="122"/>
      <c r="GX488" s="122"/>
    </row>
    <row r="489" spans="180:206" x14ac:dyDescent="0.2">
      <c r="FX489" s="122"/>
      <c r="GK489" s="122"/>
      <c r="GX489" s="122"/>
    </row>
    <row r="490" spans="180:206" x14ac:dyDescent="0.2">
      <c r="FX490" s="122"/>
      <c r="GK490" s="122"/>
      <c r="GX490" s="122"/>
    </row>
    <row r="491" spans="180:206" x14ac:dyDescent="0.2">
      <c r="FX491" s="122"/>
      <c r="GK491" s="122"/>
      <c r="GX491" s="122"/>
    </row>
    <row r="492" spans="180:206" x14ac:dyDescent="0.2">
      <c r="FX492" s="122"/>
      <c r="GK492" s="122"/>
      <c r="GX492" s="122"/>
    </row>
    <row r="493" spans="180:206" x14ac:dyDescent="0.2">
      <c r="FX493" s="122"/>
      <c r="GK493" s="122"/>
      <c r="GX493" s="122"/>
    </row>
    <row r="494" spans="180:206" x14ac:dyDescent="0.2">
      <c r="FX494" s="122"/>
      <c r="GK494" s="122"/>
      <c r="GX494" s="122"/>
    </row>
    <row r="495" spans="180:206" x14ac:dyDescent="0.2">
      <c r="FX495" s="122"/>
      <c r="GK495" s="122"/>
      <c r="GX495" s="122"/>
    </row>
    <row r="496" spans="180:206" x14ac:dyDescent="0.2">
      <c r="FX496" s="122"/>
      <c r="GK496" s="122"/>
      <c r="GX496" s="122"/>
    </row>
    <row r="497" spans="180:206" x14ac:dyDescent="0.2">
      <c r="FX497" s="122"/>
      <c r="GK497" s="122"/>
      <c r="GX497" s="122"/>
    </row>
    <row r="498" spans="180:206" x14ac:dyDescent="0.2">
      <c r="FX498" s="122"/>
      <c r="GK498" s="122"/>
      <c r="GX498" s="122"/>
    </row>
    <row r="499" spans="180:206" x14ac:dyDescent="0.2">
      <c r="FX499" s="122"/>
      <c r="GK499" s="122"/>
      <c r="GX499" s="122"/>
    </row>
    <row r="500" spans="180:206" x14ac:dyDescent="0.2">
      <c r="FX500" s="122"/>
      <c r="GK500" s="122"/>
      <c r="GX500" s="122"/>
    </row>
    <row r="501" spans="180:206" x14ac:dyDescent="0.2">
      <c r="FX501" s="122"/>
      <c r="GK501" s="122"/>
      <c r="GX501" s="122"/>
    </row>
    <row r="502" spans="180:206" x14ac:dyDescent="0.2">
      <c r="FX502" s="122"/>
      <c r="GK502" s="122"/>
      <c r="GX502" s="122"/>
    </row>
    <row r="503" spans="180:206" x14ac:dyDescent="0.2">
      <c r="FX503" s="122"/>
      <c r="GK503" s="122"/>
      <c r="GX503" s="122"/>
    </row>
    <row r="504" spans="180:206" x14ac:dyDescent="0.2">
      <c r="FX504" s="122"/>
      <c r="GK504" s="122"/>
      <c r="GX504" s="122"/>
    </row>
    <row r="505" spans="180:206" x14ac:dyDescent="0.2">
      <c r="FX505" s="122"/>
      <c r="GK505" s="122"/>
      <c r="GX505" s="122"/>
    </row>
    <row r="506" spans="180:206" x14ac:dyDescent="0.2">
      <c r="FX506" s="122"/>
      <c r="GK506" s="122"/>
      <c r="GX506" s="122"/>
    </row>
    <row r="507" spans="180:206" x14ac:dyDescent="0.2">
      <c r="FX507" s="122"/>
      <c r="GK507" s="122"/>
      <c r="GX507" s="122"/>
    </row>
    <row r="508" spans="180:206" x14ac:dyDescent="0.2">
      <c r="FX508" s="122"/>
      <c r="GK508" s="122"/>
      <c r="GX508" s="122"/>
    </row>
    <row r="509" spans="180:206" x14ac:dyDescent="0.2">
      <c r="FX509" s="122"/>
      <c r="GK509" s="122"/>
      <c r="GX509" s="122"/>
    </row>
    <row r="510" spans="180:206" x14ac:dyDescent="0.2">
      <c r="FX510" s="122"/>
      <c r="GK510" s="122"/>
      <c r="GX510" s="122"/>
    </row>
    <row r="511" spans="180:206" x14ac:dyDescent="0.2">
      <c r="FX511" s="122"/>
      <c r="GK511" s="122"/>
      <c r="GX511" s="122"/>
    </row>
    <row r="512" spans="180:206" x14ac:dyDescent="0.2">
      <c r="FX512" s="122"/>
      <c r="GK512" s="122"/>
      <c r="GX512" s="122"/>
    </row>
    <row r="513" spans="180:206" x14ac:dyDescent="0.2">
      <c r="FX513" s="122"/>
      <c r="GK513" s="122"/>
      <c r="GX513" s="122"/>
    </row>
    <row r="514" spans="180:206" x14ac:dyDescent="0.2">
      <c r="FX514" s="122"/>
      <c r="GK514" s="122"/>
      <c r="GX514" s="122"/>
    </row>
    <row r="515" spans="180:206" x14ac:dyDescent="0.2">
      <c r="FX515" s="122"/>
      <c r="GK515" s="122"/>
      <c r="GX515" s="122"/>
    </row>
    <row r="516" spans="180:206" x14ac:dyDescent="0.2">
      <c r="FX516" s="122"/>
      <c r="GK516" s="122"/>
      <c r="GX516" s="122"/>
    </row>
    <row r="517" spans="180:206" x14ac:dyDescent="0.2">
      <c r="FX517" s="122"/>
      <c r="GK517" s="122"/>
      <c r="GX517" s="122"/>
    </row>
    <row r="518" spans="180:206" x14ac:dyDescent="0.2">
      <c r="FX518" s="122"/>
      <c r="GK518" s="122"/>
      <c r="GX518" s="122"/>
    </row>
    <row r="519" spans="180:206" x14ac:dyDescent="0.2">
      <c r="FX519" s="122"/>
      <c r="GK519" s="122"/>
      <c r="GX519" s="122"/>
    </row>
    <row r="520" spans="180:206" x14ac:dyDescent="0.2">
      <c r="FX520" s="122"/>
      <c r="GK520" s="122"/>
      <c r="GX520" s="122"/>
    </row>
    <row r="521" spans="180:206" x14ac:dyDescent="0.2">
      <c r="FX521" s="122"/>
      <c r="GK521" s="122"/>
      <c r="GX521" s="122"/>
    </row>
    <row r="522" spans="180:206" x14ac:dyDescent="0.2">
      <c r="FX522" s="122"/>
      <c r="GK522" s="122"/>
      <c r="GX522" s="122"/>
    </row>
    <row r="523" spans="180:206" x14ac:dyDescent="0.2">
      <c r="FX523" s="122"/>
      <c r="GK523" s="122"/>
      <c r="GX523" s="122"/>
    </row>
    <row r="524" spans="180:206" x14ac:dyDescent="0.2">
      <c r="FX524" s="122"/>
      <c r="GK524" s="122"/>
      <c r="GX524" s="122"/>
    </row>
    <row r="525" spans="180:206" x14ac:dyDescent="0.2">
      <c r="FX525" s="122"/>
      <c r="GK525" s="122"/>
      <c r="GX525" s="122"/>
    </row>
    <row r="526" spans="180:206" x14ac:dyDescent="0.2">
      <c r="FX526" s="122"/>
      <c r="GK526" s="122"/>
      <c r="GX526" s="122"/>
    </row>
    <row r="527" spans="180:206" x14ac:dyDescent="0.2">
      <c r="FX527" s="122"/>
      <c r="GK527" s="122"/>
      <c r="GX527" s="122"/>
    </row>
    <row r="528" spans="180:206" x14ac:dyDescent="0.2">
      <c r="FX528" s="122"/>
      <c r="GK528" s="122"/>
      <c r="GX528" s="122"/>
    </row>
    <row r="529" spans="180:206" x14ac:dyDescent="0.2">
      <c r="FX529" s="122"/>
      <c r="GK529" s="122"/>
      <c r="GX529" s="122"/>
    </row>
    <row r="530" spans="180:206" x14ac:dyDescent="0.2">
      <c r="FX530" s="122"/>
      <c r="GK530" s="122"/>
      <c r="GX530" s="122"/>
    </row>
    <row r="531" spans="180:206" x14ac:dyDescent="0.2">
      <c r="FX531" s="122"/>
      <c r="GK531" s="122"/>
      <c r="GX531" s="122"/>
    </row>
    <row r="532" spans="180:206" x14ac:dyDescent="0.2">
      <c r="FX532" s="122"/>
      <c r="GK532" s="122"/>
      <c r="GX532" s="122"/>
    </row>
    <row r="533" spans="180:206" x14ac:dyDescent="0.2">
      <c r="FX533" s="122"/>
      <c r="GK533" s="122"/>
      <c r="GX533" s="122"/>
    </row>
    <row r="534" spans="180:206" x14ac:dyDescent="0.2">
      <c r="FX534" s="122"/>
      <c r="GK534" s="122"/>
      <c r="GX534" s="122"/>
    </row>
    <row r="535" spans="180:206" x14ac:dyDescent="0.2">
      <c r="FX535" s="122"/>
      <c r="GK535" s="122"/>
      <c r="GX535" s="122"/>
    </row>
    <row r="536" spans="180:206" x14ac:dyDescent="0.2">
      <c r="FX536" s="122"/>
      <c r="GK536" s="122"/>
      <c r="GX536" s="122"/>
    </row>
    <row r="537" spans="180:206" x14ac:dyDescent="0.2">
      <c r="FX537" s="122"/>
      <c r="GK537" s="122"/>
      <c r="GX537" s="122"/>
    </row>
    <row r="538" spans="180:206" x14ac:dyDescent="0.2">
      <c r="FX538" s="122"/>
      <c r="GK538" s="122"/>
      <c r="GX538" s="122"/>
    </row>
    <row r="539" spans="180:206" x14ac:dyDescent="0.2">
      <c r="FX539" s="122"/>
      <c r="GK539" s="122"/>
      <c r="GX539" s="122"/>
    </row>
    <row r="540" spans="180:206" x14ac:dyDescent="0.2">
      <c r="FX540" s="122"/>
      <c r="GK540" s="122"/>
      <c r="GX540" s="122"/>
    </row>
    <row r="541" spans="180:206" x14ac:dyDescent="0.2">
      <c r="FX541" s="122"/>
      <c r="GK541" s="122"/>
      <c r="GX541" s="122"/>
    </row>
    <row r="542" spans="180:206" x14ac:dyDescent="0.2">
      <c r="FX542" s="122"/>
      <c r="GK542" s="122"/>
      <c r="GX542" s="122"/>
    </row>
    <row r="543" spans="180:206" x14ac:dyDescent="0.2">
      <c r="FX543" s="122"/>
      <c r="GK543" s="122"/>
      <c r="GX543" s="122"/>
    </row>
    <row r="544" spans="180:206" x14ac:dyDescent="0.2">
      <c r="FX544" s="122"/>
      <c r="GK544" s="122"/>
      <c r="GX544" s="122"/>
    </row>
    <row r="545" spans="180:206" x14ac:dyDescent="0.2">
      <c r="FX545" s="122"/>
      <c r="GK545" s="122"/>
      <c r="GX545" s="122"/>
    </row>
    <row r="546" spans="180:206" x14ac:dyDescent="0.2">
      <c r="FX546" s="122"/>
      <c r="GK546" s="122"/>
      <c r="GX546" s="122"/>
    </row>
    <row r="547" spans="180:206" x14ac:dyDescent="0.2">
      <c r="FX547" s="122"/>
      <c r="GK547" s="122"/>
      <c r="GX547" s="122"/>
    </row>
    <row r="548" spans="180:206" x14ac:dyDescent="0.2">
      <c r="FX548" s="122"/>
      <c r="GK548" s="122"/>
      <c r="GX548" s="122"/>
    </row>
    <row r="549" spans="180:206" x14ac:dyDescent="0.2">
      <c r="FX549" s="122"/>
      <c r="GK549" s="122"/>
      <c r="GX549" s="122"/>
    </row>
    <row r="550" spans="180:206" x14ac:dyDescent="0.2">
      <c r="FX550" s="122"/>
      <c r="GK550" s="122"/>
      <c r="GX550" s="122"/>
    </row>
    <row r="551" spans="180:206" x14ac:dyDescent="0.2">
      <c r="FX551" s="122"/>
      <c r="GK551" s="122"/>
      <c r="GX551" s="122"/>
    </row>
    <row r="552" spans="180:206" x14ac:dyDescent="0.2">
      <c r="FX552" s="122"/>
      <c r="GK552" s="122"/>
      <c r="GX552" s="122"/>
    </row>
    <row r="553" spans="180:206" x14ac:dyDescent="0.2">
      <c r="FX553" s="122"/>
      <c r="GK553" s="122"/>
      <c r="GX553" s="122"/>
    </row>
    <row r="554" spans="180:206" x14ac:dyDescent="0.2">
      <c r="FX554" s="122"/>
      <c r="GK554" s="122"/>
      <c r="GX554" s="122"/>
    </row>
    <row r="555" spans="180:206" x14ac:dyDescent="0.2">
      <c r="FX555" s="122"/>
      <c r="GK555" s="122"/>
      <c r="GX555" s="122"/>
    </row>
    <row r="556" spans="180:206" x14ac:dyDescent="0.2">
      <c r="FX556" s="122"/>
      <c r="GK556" s="122"/>
      <c r="GX556" s="122"/>
    </row>
    <row r="557" spans="180:206" x14ac:dyDescent="0.2">
      <c r="FX557" s="122"/>
      <c r="GK557" s="122"/>
      <c r="GX557" s="122"/>
    </row>
    <row r="558" spans="180:206" x14ac:dyDescent="0.2">
      <c r="FX558" s="122"/>
      <c r="GK558" s="122"/>
      <c r="GX558" s="122"/>
    </row>
    <row r="559" spans="180:206" x14ac:dyDescent="0.2">
      <c r="FX559" s="122"/>
      <c r="GK559" s="122"/>
      <c r="GX559" s="122"/>
    </row>
    <row r="560" spans="180:206" x14ac:dyDescent="0.2">
      <c r="FX560" s="122"/>
      <c r="GK560" s="122"/>
      <c r="GX560" s="122"/>
    </row>
    <row r="561" spans="180:206" x14ac:dyDescent="0.2">
      <c r="FX561" s="122"/>
      <c r="GK561" s="122"/>
      <c r="GX561" s="122"/>
    </row>
    <row r="562" spans="180:206" x14ac:dyDescent="0.2">
      <c r="FX562" s="122"/>
      <c r="GK562" s="122"/>
      <c r="GX562" s="122"/>
    </row>
    <row r="563" spans="180:206" x14ac:dyDescent="0.2">
      <c r="FX563" s="122"/>
      <c r="GK563" s="122"/>
      <c r="GX563" s="122"/>
    </row>
    <row r="564" spans="180:206" x14ac:dyDescent="0.2">
      <c r="FX564" s="122"/>
      <c r="GK564" s="122"/>
      <c r="GX564" s="122"/>
    </row>
    <row r="565" spans="180:206" x14ac:dyDescent="0.2">
      <c r="FX565" s="122"/>
      <c r="GK565" s="122"/>
      <c r="GX565" s="122"/>
    </row>
    <row r="566" spans="180:206" x14ac:dyDescent="0.2">
      <c r="FX566" s="122"/>
      <c r="GK566" s="122"/>
      <c r="GX566" s="122"/>
    </row>
    <row r="567" spans="180:206" x14ac:dyDescent="0.2">
      <c r="FX567" s="122"/>
      <c r="GK567" s="122"/>
      <c r="GX567" s="122"/>
    </row>
    <row r="568" spans="180:206" x14ac:dyDescent="0.2">
      <c r="FX568" s="122"/>
      <c r="GK568" s="122"/>
      <c r="GX568" s="122"/>
    </row>
    <row r="569" spans="180:206" x14ac:dyDescent="0.2">
      <c r="FX569" s="122"/>
      <c r="GK569" s="122"/>
      <c r="GX569" s="122"/>
    </row>
    <row r="570" spans="180:206" x14ac:dyDescent="0.2">
      <c r="FX570" s="122"/>
      <c r="GK570" s="122"/>
      <c r="GX570" s="122"/>
    </row>
    <row r="571" spans="180:206" x14ac:dyDescent="0.2">
      <c r="FX571" s="122"/>
      <c r="GK571" s="122"/>
      <c r="GX571" s="122"/>
    </row>
    <row r="572" spans="180:206" x14ac:dyDescent="0.2">
      <c r="FX572" s="122"/>
      <c r="GK572" s="122"/>
      <c r="GX572" s="122"/>
    </row>
    <row r="573" spans="180:206" x14ac:dyDescent="0.2">
      <c r="FX573" s="122"/>
      <c r="GK573" s="122"/>
      <c r="GX573" s="122"/>
    </row>
    <row r="574" spans="180:206" x14ac:dyDescent="0.2">
      <c r="FX574" s="122"/>
      <c r="GK574" s="122"/>
      <c r="GX574" s="122"/>
    </row>
    <row r="575" spans="180:206" x14ac:dyDescent="0.2">
      <c r="FX575" s="122"/>
      <c r="GK575" s="122"/>
      <c r="GX575" s="122"/>
    </row>
    <row r="576" spans="180:206" x14ac:dyDescent="0.2">
      <c r="FX576" s="122"/>
      <c r="GK576" s="122"/>
      <c r="GX576" s="122"/>
    </row>
    <row r="577" spans="180:206" x14ac:dyDescent="0.2">
      <c r="FX577" s="122"/>
      <c r="GK577" s="122"/>
      <c r="GX577" s="122"/>
    </row>
    <row r="578" spans="180:206" x14ac:dyDescent="0.2">
      <c r="FX578" s="122"/>
      <c r="GK578" s="122"/>
      <c r="GX578" s="122"/>
    </row>
    <row r="579" spans="180:206" x14ac:dyDescent="0.2">
      <c r="FX579" s="122"/>
      <c r="GK579" s="122"/>
      <c r="GX579" s="122"/>
    </row>
    <row r="580" spans="180:206" x14ac:dyDescent="0.2">
      <c r="FX580" s="122"/>
      <c r="GK580" s="122"/>
      <c r="GX580" s="122"/>
    </row>
    <row r="581" spans="180:206" x14ac:dyDescent="0.2">
      <c r="FX581" s="122"/>
      <c r="GK581" s="122"/>
      <c r="GX581" s="122"/>
    </row>
    <row r="582" spans="180:206" x14ac:dyDescent="0.2">
      <c r="FX582" s="122"/>
      <c r="GK582" s="122"/>
      <c r="GX582" s="122"/>
    </row>
    <row r="583" spans="180:206" x14ac:dyDescent="0.2">
      <c r="FX583" s="122"/>
      <c r="GK583" s="122"/>
      <c r="GX583" s="122"/>
    </row>
    <row r="584" spans="180:206" x14ac:dyDescent="0.2">
      <c r="FX584" s="122"/>
      <c r="GK584" s="122"/>
      <c r="GX584" s="122"/>
    </row>
    <row r="585" spans="180:206" x14ac:dyDescent="0.2">
      <c r="FX585" s="122"/>
      <c r="GK585" s="122"/>
      <c r="GX585" s="122"/>
    </row>
    <row r="586" spans="180:206" x14ac:dyDescent="0.2">
      <c r="FX586" s="122"/>
      <c r="GK586" s="122"/>
      <c r="GX586" s="122"/>
    </row>
    <row r="587" spans="180:206" x14ac:dyDescent="0.2">
      <c r="FX587" s="122"/>
      <c r="GK587" s="122"/>
      <c r="GX587" s="122"/>
    </row>
    <row r="588" spans="180:206" x14ac:dyDescent="0.2">
      <c r="FX588" s="122"/>
      <c r="GK588" s="122"/>
      <c r="GX588" s="122"/>
    </row>
    <row r="589" spans="180:206" x14ac:dyDescent="0.2">
      <c r="FX589" s="122"/>
      <c r="GK589" s="122"/>
      <c r="GX589" s="122"/>
    </row>
    <row r="590" spans="180:206" x14ac:dyDescent="0.2">
      <c r="FX590" s="122"/>
      <c r="GK590" s="122"/>
      <c r="GX590" s="122"/>
    </row>
    <row r="591" spans="180:206" x14ac:dyDescent="0.2">
      <c r="FX591" s="122"/>
      <c r="GK591" s="122"/>
      <c r="GX591" s="122"/>
    </row>
    <row r="592" spans="180:206" x14ac:dyDescent="0.2">
      <c r="FX592" s="122"/>
      <c r="GK592" s="122"/>
      <c r="GX592" s="122"/>
    </row>
    <row r="593" spans="180:206" x14ac:dyDescent="0.2">
      <c r="FX593" s="122"/>
      <c r="GK593" s="122"/>
      <c r="GX593" s="122"/>
    </row>
    <row r="594" spans="180:206" x14ac:dyDescent="0.2">
      <c r="FX594" s="122"/>
      <c r="GK594" s="122"/>
      <c r="GX594" s="122"/>
    </row>
    <row r="595" spans="180:206" x14ac:dyDescent="0.2">
      <c r="FX595" s="122"/>
      <c r="GK595" s="122"/>
      <c r="GX595" s="122"/>
    </row>
    <row r="596" spans="180:206" x14ac:dyDescent="0.2">
      <c r="FX596" s="122"/>
      <c r="GK596" s="122"/>
      <c r="GX596" s="122"/>
    </row>
    <row r="597" spans="180:206" x14ac:dyDescent="0.2">
      <c r="FX597" s="122"/>
      <c r="GK597" s="122"/>
      <c r="GX597" s="122"/>
    </row>
    <row r="598" spans="180:206" x14ac:dyDescent="0.2">
      <c r="FX598" s="122"/>
      <c r="GK598" s="122"/>
      <c r="GX598" s="122"/>
    </row>
    <row r="599" spans="180:206" x14ac:dyDescent="0.2">
      <c r="FX599" s="122"/>
      <c r="GK599" s="122"/>
      <c r="GX599" s="122"/>
    </row>
    <row r="600" spans="180:206" x14ac:dyDescent="0.2">
      <c r="FX600" s="122"/>
      <c r="GK600" s="122"/>
      <c r="GX600" s="122"/>
    </row>
    <row r="601" spans="180:206" x14ac:dyDescent="0.2">
      <c r="FX601" s="122"/>
      <c r="GK601" s="122"/>
      <c r="GX601" s="122"/>
    </row>
    <row r="602" spans="180:206" x14ac:dyDescent="0.2">
      <c r="FX602" s="122"/>
      <c r="GK602" s="122"/>
      <c r="GX602" s="122"/>
    </row>
    <row r="603" spans="180:206" x14ac:dyDescent="0.2">
      <c r="FX603" s="122"/>
      <c r="GK603" s="122"/>
      <c r="GX603" s="122"/>
    </row>
    <row r="604" spans="180:206" x14ac:dyDescent="0.2">
      <c r="FX604" s="122"/>
      <c r="GK604" s="122"/>
      <c r="GX604" s="122"/>
    </row>
    <row r="605" spans="180:206" x14ac:dyDescent="0.2">
      <c r="FX605" s="122"/>
      <c r="GK605" s="122"/>
      <c r="GX605" s="122"/>
    </row>
    <row r="606" spans="180:206" x14ac:dyDescent="0.2">
      <c r="FX606" s="122"/>
      <c r="GK606" s="122"/>
      <c r="GX606" s="122"/>
    </row>
    <row r="607" spans="180:206" x14ac:dyDescent="0.2">
      <c r="FX607" s="122"/>
      <c r="GK607" s="122"/>
      <c r="GX607" s="122"/>
    </row>
    <row r="608" spans="180:206" x14ac:dyDescent="0.2">
      <c r="FX608" s="122"/>
      <c r="GK608" s="122"/>
      <c r="GX608" s="122"/>
    </row>
    <row r="609" spans="180:206" x14ac:dyDescent="0.2">
      <c r="FX609" s="122"/>
      <c r="GK609" s="122"/>
      <c r="GX609" s="122"/>
    </row>
    <row r="610" spans="180:206" x14ac:dyDescent="0.2">
      <c r="FX610" s="122"/>
      <c r="GK610" s="122"/>
      <c r="GX610" s="122"/>
    </row>
    <row r="611" spans="180:206" x14ac:dyDescent="0.2">
      <c r="FX611" s="122"/>
      <c r="GK611" s="122"/>
      <c r="GX611" s="122"/>
    </row>
    <row r="612" spans="180:206" x14ac:dyDescent="0.2">
      <c r="FX612" s="122"/>
      <c r="GK612" s="122"/>
      <c r="GX612" s="122"/>
    </row>
    <row r="613" spans="180:206" x14ac:dyDescent="0.2">
      <c r="FX613" s="122"/>
      <c r="GK613" s="122"/>
      <c r="GX613" s="122"/>
    </row>
    <row r="614" spans="180:206" x14ac:dyDescent="0.2">
      <c r="FX614" s="122"/>
      <c r="GK614" s="122"/>
      <c r="GX614" s="122"/>
    </row>
    <row r="615" spans="180:206" x14ac:dyDescent="0.2">
      <c r="FX615" s="122"/>
      <c r="GK615" s="122"/>
      <c r="GX615" s="122"/>
    </row>
    <row r="616" spans="180:206" x14ac:dyDescent="0.2">
      <c r="FX616" s="122"/>
      <c r="GK616" s="122"/>
      <c r="GX616" s="122"/>
    </row>
    <row r="617" spans="180:206" x14ac:dyDescent="0.2">
      <c r="FX617" s="122"/>
      <c r="GK617" s="122"/>
      <c r="GX617" s="122"/>
    </row>
    <row r="618" spans="180:206" x14ac:dyDescent="0.2">
      <c r="FX618" s="122"/>
      <c r="GK618" s="122"/>
      <c r="GX618" s="122"/>
    </row>
    <row r="619" spans="180:206" x14ac:dyDescent="0.2">
      <c r="FX619" s="122"/>
      <c r="GK619" s="122"/>
      <c r="GX619" s="122"/>
    </row>
    <row r="620" spans="180:206" x14ac:dyDescent="0.2">
      <c r="FX620" s="122"/>
      <c r="GK620" s="122"/>
      <c r="GX620" s="122"/>
    </row>
    <row r="621" spans="180:206" x14ac:dyDescent="0.2">
      <c r="FX621" s="122"/>
      <c r="GK621" s="122"/>
      <c r="GX621" s="122"/>
    </row>
    <row r="622" spans="180:206" x14ac:dyDescent="0.2">
      <c r="FX622" s="122"/>
      <c r="GK622" s="122"/>
      <c r="GX622" s="122"/>
    </row>
    <row r="623" spans="180:206" x14ac:dyDescent="0.2">
      <c r="FX623" s="122"/>
      <c r="GK623" s="122"/>
      <c r="GX623" s="122"/>
    </row>
    <row r="624" spans="180:206" x14ac:dyDescent="0.2">
      <c r="FX624" s="122"/>
      <c r="GK624" s="122"/>
      <c r="GX624" s="122"/>
    </row>
    <row r="625" spans="180:206" x14ac:dyDescent="0.2">
      <c r="FX625" s="122"/>
      <c r="GK625" s="122"/>
      <c r="GX625" s="122"/>
    </row>
    <row r="626" spans="180:206" x14ac:dyDescent="0.2">
      <c r="FX626" s="122"/>
      <c r="GK626" s="122"/>
      <c r="GX626" s="122"/>
    </row>
    <row r="627" spans="180:206" x14ac:dyDescent="0.2">
      <c r="FX627" s="122"/>
      <c r="GK627" s="122"/>
      <c r="GX627" s="122"/>
    </row>
    <row r="628" spans="180:206" x14ac:dyDescent="0.2">
      <c r="FX628" s="122"/>
      <c r="GK628" s="122"/>
      <c r="GX628" s="122"/>
    </row>
    <row r="629" spans="180:206" x14ac:dyDescent="0.2">
      <c r="FX629" s="122"/>
      <c r="GK629" s="122"/>
      <c r="GX629" s="122"/>
    </row>
    <row r="630" spans="180:206" x14ac:dyDescent="0.2">
      <c r="FX630" s="122"/>
      <c r="GK630" s="122"/>
      <c r="GX630" s="122"/>
    </row>
    <row r="631" spans="180:206" x14ac:dyDescent="0.2">
      <c r="FX631" s="122"/>
      <c r="GK631" s="122"/>
      <c r="GX631" s="122"/>
    </row>
    <row r="632" spans="180:206" x14ac:dyDescent="0.2">
      <c r="FX632" s="122"/>
      <c r="GK632" s="122"/>
      <c r="GX632" s="122"/>
    </row>
    <row r="633" spans="180:206" x14ac:dyDescent="0.2">
      <c r="FX633" s="122"/>
      <c r="GK633" s="122"/>
      <c r="GX633" s="122"/>
    </row>
    <row r="634" spans="180:206" x14ac:dyDescent="0.2">
      <c r="FX634" s="122"/>
      <c r="GK634" s="122"/>
      <c r="GX634" s="122"/>
    </row>
    <row r="635" spans="180:206" x14ac:dyDescent="0.2">
      <c r="FX635" s="122"/>
      <c r="GK635" s="122"/>
      <c r="GX635" s="122"/>
    </row>
    <row r="636" spans="180:206" x14ac:dyDescent="0.2">
      <c r="FX636" s="122"/>
      <c r="GK636" s="122"/>
      <c r="GX636" s="122"/>
    </row>
    <row r="637" spans="180:206" x14ac:dyDescent="0.2">
      <c r="FX637" s="122"/>
      <c r="GK637" s="122"/>
      <c r="GX637" s="122"/>
    </row>
    <row r="638" spans="180:206" x14ac:dyDescent="0.2">
      <c r="FX638" s="122"/>
      <c r="GK638" s="122"/>
      <c r="GX638" s="122"/>
    </row>
    <row r="639" spans="180:206" x14ac:dyDescent="0.2">
      <c r="FX639" s="122"/>
      <c r="GK639" s="122"/>
      <c r="GX639" s="122"/>
    </row>
    <row r="640" spans="180:206" x14ac:dyDescent="0.2">
      <c r="FX640" s="122"/>
      <c r="GK640" s="122"/>
      <c r="GX640" s="122"/>
    </row>
    <row r="641" spans="180:206" x14ac:dyDescent="0.2">
      <c r="FX641" s="122"/>
      <c r="GK641" s="122"/>
      <c r="GX641" s="122"/>
    </row>
    <row r="642" spans="180:206" x14ac:dyDescent="0.2">
      <c r="FX642" s="122"/>
      <c r="GK642" s="122"/>
      <c r="GX642" s="122"/>
    </row>
    <row r="643" spans="180:206" x14ac:dyDescent="0.2">
      <c r="FX643" s="122"/>
      <c r="GK643" s="122"/>
      <c r="GX643" s="122"/>
    </row>
    <row r="644" spans="180:206" x14ac:dyDescent="0.2">
      <c r="FX644" s="122"/>
      <c r="GK644" s="122"/>
      <c r="GX644" s="122"/>
    </row>
    <row r="645" spans="180:206" x14ac:dyDescent="0.2">
      <c r="FX645" s="122"/>
      <c r="GK645" s="122"/>
      <c r="GX645" s="122"/>
    </row>
    <row r="646" spans="180:206" x14ac:dyDescent="0.2">
      <c r="FX646" s="122"/>
      <c r="GK646" s="122"/>
      <c r="GX646" s="122"/>
    </row>
    <row r="647" spans="180:206" x14ac:dyDescent="0.2">
      <c r="FX647" s="122"/>
      <c r="GK647" s="122"/>
      <c r="GX647" s="122"/>
    </row>
    <row r="648" spans="180:206" x14ac:dyDescent="0.2">
      <c r="FX648" s="122"/>
      <c r="GK648" s="122"/>
      <c r="GX648" s="122"/>
    </row>
    <row r="649" spans="180:206" x14ac:dyDescent="0.2">
      <c r="FX649" s="122"/>
      <c r="GK649" s="122"/>
      <c r="GX649" s="122"/>
    </row>
    <row r="650" spans="180:206" x14ac:dyDescent="0.2">
      <c r="FX650" s="122"/>
      <c r="GK650" s="122"/>
      <c r="GX650" s="122"/>
    </row>
    <row r="651" spans="180:206" x14ac:dyDescent="0.2">
      <c r="FX651" s="122"/>
      <c r="GK651" s="122"/>
      <c r="GX651" s="122"/>
    </row>
    <row r="652" spans="180:206" x14ac:dyDescent="0.2">
      <c r="FX652" s="122"/>
      <c r="GK652" s="122"/>
      <c r="GX652" s="122"/>
    </row>
    <row r="653" spans="180:206" x14ac:dyDescent="0.2">
      <c r="FX653" s="122"/>
      <c r="GK653" s="122"/>
      <c r="GX653" s="122"/>
    </row>
    <row r="654" spans="180:206" x14ac:dyDescent="0.2">
      <c r="FX654" s="122"/>
      <c r="GK654" s="122"/>
      <c r="GX654" s="122"/>
    </row>
    <row r="655" spans="180:206" x14ac:dyDescent="0.2">
      <c r="FX655" s="122"/>
      <c r="GK655" s="122"/>
      <c r="GX655" s="122"/>
    </row>
    <row r="656" spans="180:206" x14ac:dyDescent="0.2">
      <c r="FX656" s="122"/>
      <c r="GK656" s="122"/>
      <c r="GX656" s="122"/>
    </row>
    <row r="657" spans="180:206" x14ac:dyDescent="0.2">
      <c r="FX657" s="122"/>
      <c r="GK657" s="122"/>
      <c r="GX657" s="122"/>
    </row>
    <row r="658" spans="180:206" x14ac:dyDescent="0.2">
      <c r="FX658" s="122"/>
      <c r="GK658" s="122"/>
      <c r="GX658" s="122"/>
    </row>
    <row r="659" spans="180:206" x14ac:dyDescent="0.2">
      <c r="FX659" s="122"/>
      <c r="GK659" s="122"/>
      <c r="GX659" s="122"/>
    </row>
    <row r="660" spans="180:206" x14ac:dyDescent="0.2">
      <c r="FX660" s="122"/>
      <c r="GK660" s="122"/>
      <c r="GX660" s="122"/>
    </row>
    <row r="661" spans="180:206" x14ac:dyDescent="0.2">
      <c r="FX661" s="122"/>
      <c r="GK661" s="122"/>
      <c r="GX661" s="122"/>
    </row>
    <row r="662" spans="180:206" x14ac:dyDescent="0.2">
      <c r="FX662" s="122"/>
      <c r="GK662" s="122"/>
      <c r="GX662" s="122"/>
    </row>
    <row r="663" spans="180:206" x14ac:dyDescent="0.2">
      <c r="FX663" s="122"/>
      <c r="GK663" s="122"/>
      <c r="GX663" s="122"/>
    </row>
    <row r="664" spans="180:206" x14ac:dyDescent="0.2">
      <c r="FX664" s="122"/>
      <c r="GK664" s="122"/>
      <c r="GX664" s="122"/>
    </row>
    <row r="665" spans="180:206" x14ac:dyDescent="0.2">
      <c r="FX665" s="122"/>
      <c r="GK665" s="122"/>
      <c r="GX665" s="122"/>
    </row>
    <row r="666" spans="180:206" x14ac:dyDescent="0.2">
      <c r="FX666" s="122"/>
      <c r="GK666" s="122"/>
      <c r="GX666" s="122"/>
    </row>
    <row r="667" spans="180:206" x14ac:dyDescent="0.2">
      <c r="FX667" s="122"/>
      <c r="GK667" s="122"/>
      <c r="GX667" s="122"/>
    </row>
    <row r="668" spans="180:206" x14ac:dyDescent="0.2">
      <c r="FX668" s="122"/>
      <c r="GK668" s="122"/>
      <c r="GX668" s="122"/>
    </row>
    <row r="669" spans="180:206" x14ac:dyDescent="0.2">
      <c r="FX669" s="122"/>
      <c r="GK669" s="122"/>
      <c r="GX669" s="122"/>
    </row>
    <row r="670" spans="180:206" x14ac:dyDescent="0.2">
      <c r="FX670" s="122"/>
      <c r="GK670" s="122"/>
      <c r="GX670" s="122"/>
    </row>
    <row r="671" spans="180:206" x14ac:dyDescent="0.2">
      <c r="FX671" s="122"/>
      <c r="GK671" s="122"/>
      <c r="GX671" s="122"/>
    </row>
    <row r="672" spans="180:206" x14ac:dyDescent="0.2">
      <c r="FX672" s="122"/>
      <c r="GK672" s="122"/>
      <c r="GX672" s="122"/>
    </row>
    <row r="673" spans="180:206" x14ac:dyDescent="0.2">
      <c r="FX673" s="122"/>
      <c r="GK673" s="122"/>
      <c r="GX673" s="122"/>
    </row>
    <row r="674" spans="180:206" x14ac:dyDescent="0.2">
      <c r="FX674" s="122"/>
      <c r="GK674" s="122"/>
      <c r="GX674" s="122"/>
    </row>
    <row r="675" spans="180:206" x14ac:dyDescent="0.2">
      <c r="FX675" s="122"/>
      <c r="GK675" s="122"/>
      <c r="GX675" s="122"/>
    </row>
    <row r="676" spans="180:206" x14ac:dyDescent="0.2">
      <c r="FX676" s="122"/>
      <c r="GK676" s="122"/>
      <c r="GX676" s="122"/>
    </row>
    <row r="677" spans="180:206" x14ac:dyDescent="0.2">
      <c r="FX677" s="122"/>
      <c r="GK677" s="122"/>
      <c r="GX677" s="122"/>
    </row>
    <row r="678" spans="180:206" x14ac:dyDescent="0.2">
      <c r="FX678" s="122"/>
      <c r="GK678" s="122"/>
      <c r="GX678" s="122"/>
    </row>
    <row r="679" spans="180:206" x14ac:dyDescent="0.2">
      <c r="FX679" s="122"/>
      <c r="GK679" s="122"/>
      <c r="GX679" s="122"/>
    </row>
    <row r="680" spans="180:206" x14ac:dyDescent="0.2">
      <c r="FX680" s="122"/>
      <c r="GK680" s="122"/>
      <c r="GX680" s="122"/>
    </row>
    <row r="681" spans="180:206" x14ac:dyDescent="0.2">
      <c r="FX681" s="122"/>
      <c r="GK681" s="122"/>
      <c r="GX681" s="122"/>
    </row>
    <row r="682" spans="180:206" x14ac:dyDescent="0.2">
      <c r="FX682" s="122"/>
      <c r="GK682" s="122"/>
      <c r="GX682" s="122"/>
    </row>
    <row r="683" spans="180:206" x14ac:dyDescent="0.2">
      <c r="FX683" s="122"/>
      <c r="GK683" s="122"/>
      <c r="GX683" s="122"/>
    </row>
    <row r="684" spans="180:206" x14ac:dyDescent="0.2">
      <c r="FX684" s="122"/>
      <c r="GK684" s="122"/>
      <c r="GX684" s="122"/>
    </row>
    <row r="685" spans="180:206" x14ac:dyDescent="0.2">
      <c r="FX685" s="122"/>
      <c r="GK685" s="122"/>
      <c r="GX685" s="122"/>
    </row>
    <row r="686" spans="180:206" x14ac:dyDescent="0.2">
      <c r="FX686" s="122"/>
      <c r="GK686" s="122"/>
      <c r="GX686" s="122"/>
    </row>
    <row r="687" spans="180:206" x14ac:dyDescent="0.2">
      <c r="FX687" s="122"/>
      <c r="GK687" s="122"/>
      <c r="GX687" s="122"/>
    </row>
    <row r="688" spans="180:206" x14ac:dyDescent="0.2">
      <c r="FX688" s="122"/>
      <c r="GK688" s="122"/>
      <c r="GX688" s="122"/>
    </row>
    <row r="689" spans="180:206" x14ac:dyDescent="0.2">
      <c r="FX689" s="122"/>
      <c r="GK689" s="122"/>
      <c r="GX689" s="122"/>
    </row>
    <row r="690" spans="180:206" x14ac:dyDescent="0.2">
      <c r="FX690" s="122"/>
      <c r="GK690" s="122"/>
      <c r="GX690" s="122"/>
    </row>
    <row r="691" spans="180:206" x14ac:dyDescent="0.2">
      <c r="FX691" s="122"/>
      <c r="GK691" s="122"/>
      <c r="GX691" s="122"/>
    </row>
    <row r="692" spans="180:206" x14ac:dyDescent="0.2">
      <c r="FX692" s="122"/>
      <c r="GK692" s="122"/>
      <c r="GX692" s="122"/>
    </row>
    <row r="693" spans="180:206" x14ac:dyDescent="0.2">
      <c r="FX693" s="122"/>
      <c r="GK693" s="122"/>
      <c r="GX693" s="122"/>
    </row>
    <row r="694" spans="180:206" x14ac:dyDescent="0.2">
      <c r="FX694" s="122"/>
      <c r="GK694" s="122"/>
      <c r="GX694" s="122"/>
    </row>
    <row r="695" spans="180:206" x14ac:dyDescent="0.2">
      <c r="FX695" s="122"/>
      <c r="GK695" s="122"/>
      <c r="GX695" s="122"/>
    </row>
    <row r="696" spans="180:206" x14ac:dyDescent="0.2">
      <c r="FX696" s="122"/>
      <c r="GK696" s="122"/>
      <c r="GX696" s="122"/>
    </row>
    <row r="697" spans="180:206" x14ac:dyDescent="0.2">
      <c r="FX697" s="122"/>
      <c r="GK697" s="122"/>
      <c r="GX697" s="122"/>
    </row>
    <row r="698" spans="180:206" x14ac:dyDescent="0.2">
      <c r="FX698" s="122"/>
      <c r="GK698" s="122"/>
      <c r="GX698" s="122"/>
    </row>
    <row r="699" spans="180:206" x14ac:dyDescent="0.2">
      <c r="FX699" s="122"/>
      <c r="GK699" s="122"/>
      <c r="GX699" s="122"/>
    </row>
    <row r="700" spans="180:206" x14ac:dyDescent="0.2">
      <c r="FX700" s="122"/>
      <c r="GK700" s="122"/>
      <c r="GX700" s="122"/>
    </row>
    <row r="701" spans="180:206" x14ac:dyDescent="0.2">
      <c r="FX701" s="122"/>
      <c r="GK701" s="122"/>
      <c r="GX701" s="122"/>
    </row>
    <row r="702" spans="180:206" x14ac:dyDescent="0.2">
      <c r="FX702" s="122"/>
      <c r="GK702" s="122"/>
      <c r="GX702" s="122"/>
    </row>
    <row r="703" spans="180:206" x14ac:dyDescent="0.2">
      <c r="FX703" s="122"/>
      <c r="GK703" s="122"/>
      <c r="GX703" s="122"/>
    </row>
    <row r="704" spans="180:206" x14ac:dyDescent="0.2">
      <c r="FX704" s="122"/>
      <c r="GK704" s="122"/>
      <c r="GX704" s="122"/>
    </row>
    <row r="705" spans="180:206" x14ac:dyDescent="0.2">
      <c r="FX705" s="122"/>
      <c r="GK705" s="122"/>
      <c r="GX705" s="122"/>
    </row>
    <row r="706" spans="180:206" x14ac:dyDescent="0.2">
      <c r="FX706" s="122"/>
      <c r="GK706" s="122"/>
      <c r="GX706" s="122"/>
    </row>
    <row r="707" spans="180:206" x14ac:dyDescent="0.2">
      <c r="FX707" s="122"/>
      <c r="GK707" s="122"/>
      <c r="GX707" s="122"/>
    </row>
    <row r="708" spans="180:206" x14ac:dyDescent="0.2">
      <c r="FX708" s="122"/>
      <c r="GK708" s="122"/>
      <c r="GX708" s="122"/>
    </row>
    <row r="709" spans="180:206" x14ac:dyDescent="0.2">
      <c r="FX709" s="122"/>
      <c r="GK709" s="122"/>
      <c r="GX709" s="122"/>
    </row>
    <row r="710" spans="180:206" x14ac:dyDescent="0.2">
      <c r="FX710" s="122"/>
      <c r="GK710" s="122"/>
      <c r="GX710" s="122"/>
    </row>
    <row r="711" spans="180:206" x14ac:dyDescent="0.2">
      <c r="FX711" s="122"/>
      <c r="GK711" s="122"/>
      <c r="GX711" s="122"/>
    </row>
    <row r="712" spans="180:206" x14ac:dyDescent="0.2">
      <c r="FX712" s="122"/>
      <c r="GK712" s="122"/>
      <c r="GX712" s="122"/>
    </row>
    <row r="713" spans="180:206" x14ac:dyDescent="0.2">
      <c r="FX713" s="122"/>
      <c r="GK713" s="122"/>
      <c r="GX713" s="122"/>
    </row>
    <row r="714" spans="180:206" x14ac:dyDescent="0.2">
      <c r="FX714" s="122"/>
      <c r="GK714" s="122"/>
      <c r="GX714" s="122"/>
    </row>
    <row r="715" spans="180:206" x14ac:dyDescent="0.2">
      <c r="FX715" s="122"/>
      <c r="GK715" s="122"/>
      <c r="GX715" s="122"/>
    </row>
    <row r="716" spans="180:206" x14ac:dyDescent="0.2">
      <c r="FX716" s="122"/>
      <c r="GK716" s="122"/>
      <c r="GX716" s="122"/>
    </row>
    <row r="717" spans="180:206" x14ac:dyDescent="0.2">
      <c r="FX717" s="122"/>
      <c r="GK717" s="122"/>
      <c r="GX717" s="122"/>
    </row>
    <row r="718" spans="180:206" x14ac:dyDescent="0.2">
      <c r="FX718" s="122"/>
      <c r="GK718" s="122"/>
      <c r="GX718" s="122"/>
    </row>
    <row r="719" spans="180:206" x14ac:dyDescent="0.2">
      <c r="FX719" s="122"/>
      <c r="GK719" s="122"/>
      <c r="GX719" s="122"/>
    </row>
    <row r="720" spans="180:206" x14ac:dyDescent="0.2">
      <c r="FX720" s="122"/>
      <c r="GK720" s="122"/>
      <c r="GX720" s="122"/>
    </row>
    <row r="721" spans="180:206" x14ac:dyDescent="0.2">
      <c r="FX721" s="122"/>
      <c r="GK721" s="122"/>
      <c r="GX721" s="122"/>
    </row>
    <row r="722" spans="180:206" x14ac:dyDescent="0.2">
      <c r="FX722" s="122"/>
      <c r="GK722" s="122"/>
      <c r="GX722" s="122"/>
    </row>
    <row r="723" spans="180:206" x14ac:dyDescent="0.2">
      <c r="FX723" s="122"/>
      <c r="GK723" s="122"/>
      <c r="GX723" s="122"/>
    </row>
    <row r="724" spans="180:206" x14ac:dyDescent="0.2">
      <c r="FX724" s="122"/>
      <c r="GK724" s="122"/>
      <c r="GX724" s="122"/>
    </row>
    <row r="725" spans="180:206" x14ac:dyDescent="0.2">
      <c r="FX725" s="122"/>
      <c r="GK725" s="122"/>
      <c r="GX725" s="122"/>
    </row>
    <row r="726" spans="180:206" x14ac:dyDescent="0.2">
      <c r="FX726" s="122"/>
      <c r="GK726" s="122"/>
      <c r="GX726" s="122"/>
    </row>
    <row r="727" spans="180:206" x14ac:dyDescent="0.2">
      <c r="FX727" s="122"/>
      <c r="GK727" s="122"/>
      <c r="GX727" s="122"/>
    </row>
    <row r="728" spans="180:206" x14ac:dyDescent="0.2">
      <c r="FX728" s="122"/>
      <c r="GK728" s="122"/>
      <c r="GX728" s="122"/>
    </row>
    <row r="729" spans="180:206" x14ac:dyDescent="0.2">
      <c r="FX729" s="122"/>
      <c r="GK729" s="122"/>
      <c r="GX729" s="122"/>
    </row>
    <row r="730" spans="180:206" x14ac:dyDescent="0.2">
      <c r="FX730" s="122"/>
      <c r="GK730" s="122"/>
      <c r="GX730" s="122"/>
    </row>
    <row r="731" spans="180:206" x14ac:dyDescent="0.2">
      <c r="FX731" s="122"/>
      <c r="GK731" s="122"/>
      <c r="GX731" s="122"/>
    </row>
    <row r="732" spans="180:206" x14ac:dyDescent="0.2">
      <c r="FX732" s="122"/>
      <c r="GK732" s="122"/>
      <c r="GX732" s="122"/>
    </row>
    <row r="733" spans="180:206" x14ac:dyDescent="0.2">
      <c r="FX733" s="122"/>
      <c r="GK733" s="122"/>
      <c r="GX733" s="122"/>
    </row>
    <row r="734" spans="180:206" x14ac:dyDescent="0.2">
      <c r="FX734" s="122"/>
      <c r="GK734" s="122"/>
      <c r="GX734" s="122"/>
    </row>
    <row r="735" spans="180:206" x14ac:dyDescent="0.2">
      <c r="FX735" s="122"/>
      <c r="GK735" s="122"/>
      <c r="GX735" s="122"/>
    </row>
    <row r="736" spans="180:206" x14ac:dyDescent="0.2">
      <c r="FX736" s="122"/>
      <c r="GK736" s="122"/>
      <c r="GX736" s="122"/>
    </row>
    <row r="737" spans="180:206" x14ac:dyDescent="0.2">
      <c r="FX737" s="122"/>
      <c r="GK737" s="122"/>
      <c r="GX737" s="122"/>
    </row>
    <row r="738" spans="180:206" x14ac:dyDescent="0.2">
      <c r="FX738" s="122"/>
      <c r="GK738" s="122"/>
      <c r="GX738" s="122"/>
    </row>
    <row r="739" spans="180:206" x14ac:dyDescent="0.2">
      <c r="FX739" s="122"/>
      <c r="GK739" s="122"/>
      <c r="GX739" s="122"/>
    </row>
    <row r="740" spans="180:206" x14ac:dyDescent="0.2">
      <c r="FX740" s="122"/>
      <c r="GK740" s="122"/>
      <c r="GX740" s="122"/>
    </row>
    <row r="741" spans="180:206" x14ac:dyDescent="0.2">
      <c r="FX741" s="122"/>
      <c r="GK741" s="122"/>
      <c r="GX741" s="122"/>
    </row>
    <row r="742" spans="180:206" x14ac:dyDescent="0.2">
      <c r="FX742" s="122"/>
      <c r="GK742" s="122"/>
      <c r="GX742" s="122"/>
    </row>
    <row r="743" spans="180:206" x14ac:dyDescent="0.2">
      <c r="FX743" s="122"/>
      <c r="GK743" s="122"/>
      <c r="GX743" s="122"/>
    </row>
    <row r="744" spans="180:206" x14ac:dyDescent="0.2">
      <c r="FX744" s="122"/>
      <c r="GK744" s="122"/>
      <c r="GX744" s="122"/>
    </row>
    <row r="745" spans="180:206" x14ac:dyDescent="0.2">
      <c r="FX745" s="122"/>
      <c r="GK745" s="122"/>
      <c r="GX745" s="122"/>
    </row>
    <row r="746" spans="180:206" x14ac:dyDescent="0.2">
      <c r="FX746" s="122"/>
      <c r="GK746" s="122"/>
      <c r="GX746" s="122"/>
    </row>
    <row r="747" spans="180:206" x14ac:dyDescent="0.2">
      <c r="FX747" s="122"/>
      <c r="GK747" s="122"/>
      <c r="GX747" s="122"/>
    </row>
    <row r="748" spans="180:206" x14ac:dyDescent="0.2">
      <c r="FX748" s="122"/>
      <c r="GK748" s="122"/>
      <c r="GX748" s="122"/>
    </row>
    <row r="749" spans="180:206" x14ac:dyDescent="0.2">
      <c r="FX749" s="122"/>
      <c r="GK749" s="122"/>
      <c r="GX749" s="122"/>
    </row>
    <row r="750" spans="180:206" x14ac:dyDescent="0.2">
      <c r="FX750" s="122"/>
      <c r="GK750" s="122"/>
      <c r="GX750" s="122"/>
    </row>
    <row r="751" spans="180:206" x14ac:dyDescent="0.2">
      <c r="FX751" s="122"/>
      <c r="GK751" s="122"/>
      <c r="GX751" s="122"/>
    </row>
    <row r="752" spans="180:206" x14ac:dyDescent="0.2">
      <c r="FX752" s="122"/>
      <c r="GK752" s="122"/>
      <c r="GX752" s="122"/>
    </row>
    <row r="753" spans="180:206" x14ac:dyDescent="0.2">
      <c r="FX753" s="122"/>
      <c r="GK753" s="122"/>
      <c r="GX753" s="122"/>
    </row>
    <row r="754" spans="180:206" x14ac:dyDescent="0.2">
      <c r="FX754" s="122"/>
      <c r="GK754" s="122"/>
      <c r="GX754" s="122"/>
    </row>
    <row r="755" spans="180:206" x14ac:dyDescent="0.2">
      <c r="FX755" s="122"/>
      <c r="GK755" s="122"/>
      <c r="GX755" s="122"/>
    </row>
    <row r="756" spans="180:206" x14ac:dyDescent="0.2">
      <c r="FX756" s="122"/>
      <c r="GK756" s="122"/>
      <c r="GX756" s="122"/>
    </row>
    <row r="757" spans="180:206" x14ac:dyDescent="0.2">
      <c r="FX757" s="122"/>
      <c r="GK757" s="122"/>
      <c r="GX757" s="122"/>
    </row>
    <row r="758" spans="180:206" x14ac:dyDescent="0.2">
      <c r="FX758" s="122"/>
      <c r="GK758" s="122"/>
      <c r="GX758" s="122"/>
    </row>
    <row r="759" spans="180:206" x14ac:dyDescent="0.2">
      <c r="FX759" s="122"/>
      <c r="GK759" s="122"/>
      <c r="GX759" s="122"/>
    </row>
    <row r="760" spans="180:206" x14ac:dyDescent="0.2">
      <c r="FX760" s="122"/>
      <c r="GK760" s="122"/>
      <c r="GX760" s="122"/>
    </row>
    <row r="761" spans="180:206" x14ac:dyDescent="0.2">
      <c r="FX761" s="122"/>
      <c r="GK761" s="122"/>
      <c r="GX761" s="122"/>
    </row>
    <row r="762" spans="180:206" x14ac:dyDescent="0.2">
      <c r="FX762" s="122"/>
      <c r="GK762" s="122"/>
      <c r="GX762" s="122"/>
    </row>
    <row r="763" spans="180:206" x14ac:dyDescent="0.2">
      <c r="FX763" s="122"/>
      <c r="GK763" s="122"/>
      <c r="GX763" s="122"/>
    </row>
    <row r="764" spans="180:206" x14ac:dyDescent="0.2">
      <c r="FX764" s="122"/>
      <c r="GK764" s="122"/>
      <c r="GX764" s="122"/>
    </row>
    <row r="765" spans="180:206" x14ac:dyDescent="0.2">
      <c r="FX765" s="122"/>
      <c r="GK765" s="122"/>
      <c r="GX765" s="122"/>
    </row>
    <row r="766" spans="180:206" x14ac:dyDescent="0.2">
      <c r="FX766" s="122"/>
      <c r="GK766" s="122"/>
      <c r="GX766" s="122"/>
    </row>
    <row r="767" spans="180:206" x14ac:dyDescent="0.2">
      <c r="FX767" s="122"/>
      <c r="GK767" s="122"/>
      <c r="GX767" s="122"/>
    </row>
    <row r="768" spans="180:206" x14ac:dyDescent="0.2">
      <c r="FX768" s="122"/>
      <c r="GK768" s="122"/>
      <c r="GX768" s="122"/>
    </row>
    <row r="769" spans="180:206" x14ac:dyDescent="0.2">
      <c r="FX769" s="122"/>
      <c r="GK769" s="122"/>
      <c r="GX769" s="122"/>
    </row>
    <row r="770" spans="180:206" x14ac:dyDescent="0.2">
      <c r="FX770" s="122"/>
      <c r="GK770" s="122"/>
      <c r="GX770" s="122"/>
    </row>
    <row r="771" spans="180:206" x14ac:dyDescent="0.2">
      <c r="FX771" s="122"/>
      <c r="GK771" s="122"/>
      <c r="GX771" s="122"/>
    </row>
    <row r="772" spans="180:206" x14ac:dyDescent="0.2">
      <c r="FX772" s="122"/>
      <c r="GK772" s="122"/>
      <c r="GX772" s="122"/>
    </row>
    <row r="773" spans="180:206" x14ac:dyDescent="0.2">
      <c r="FX773" s="122"/>
      <c r="GK773" s="122"/>
      <c r="GX773" s="122"/>
    </row>
    <row r="774" spans="180:206" x14ac:dyDescent="0.2">
      <c r="FX774" s="122"/>
      <c r="GK774" s="122"/>
      <c r="GX774" s="122"/>
    </row>
    <row r="775" spans="180:206" x14ac:dyDescent="0.2">
      <c r="FX775" s="122"/>
      <c r="GK775" s="122"/>
      <c r="GX775" s="122"/>
    </row>
    <row r="776" spans="180:206" x14ac:dyDescent="0.2">
      <c r="FX776" s="122"/>
      <c r="GK776" s="122"/>
      <c r="GX776" s="122"/>
    </row>
    <row r="777" spans="180:206" x14ac:dyDescent="0.2">
      <c r="FX777" s="122"/>
      <c r="GK777" s="122"/>
      <c r="GX777" s="122"/>
    </row>
    <row r="778" spans="180:206" x14ac:dyDescent="0.2">
      <c r="FX778" s="122"/>
      <c r="GK778" s="122"/>
      <c r="GX778" s="122"/>
    </row>
    <row r="779" spans="180:206" x14ac:dyDescent="0.2">
      <c r="FX779" s="122"/>
      <c r="GK779" s="122"/>
      <c r="GX779" s="122"/>
    </row>
    <row r="780" spans="180:206" x14ac:dyDescent="0.2">
      <c r="FX780" s="122"/>
      <c r="GK780" s="122"/>
      <c r="GX780" s="122"/>
    </row>
    <row r="781" spans="180:206" x14ac:dyDescent="0.2">
      <c r="FX781" s="122"/>
      <c r="GK781" s="122"/>
      <c r="GX781" s="122"/>
    </row>
    <row r="782" spans="180:206" x14ac:dyDescent="0.2">
      <c r="FX782" s="122"/>
      <c r="GK782" s="122"/>
      <c r="GX782" s="122"/>
    </row>
    <row r="783" spans="180:206" x14ac:dyDescent="0.2">
      <c r="FX783" s="122"/>
      <c r="GK783" s="122"/>
      <c r="GX783" s="122"/>
    </row>
    <row r="784" spans="180:206" x14ac:dyDescent="0.2">
      <c r="FX784" s="122"/>
      <c r="GK784" s="122"/>
      <c r="GX784" s="122"/>
    </row>
    <row r="785" spans="180:206" x14ac:dyDescent="0.2">
      <c r="FX785" s="122"/>
      <c r="GK785" s="122"/>
      <c r="GX785" s="122"/>
    </row>
    <row r="786" spans="180:206" x14ac:dyDescent="0.2">
      <c r="FX786" s="122"/>
      <c r="GK786" s="122"/>
      <c r="GX786" s="122"/>
    </row>
    <row r="787" spans="180:206" x14ac:dyDescent="0.2">
      <c r="FX787" s="122"/>
      <c r="GK787" s="122"/>
      <c r="GX787" s="122"/>
    </row>
    <row r="788" spans="180:206" x14ac:dyDescent="0.2">
      <c r="FX788" s="122"/>
      <c r="GK788" s="122"/>
      <c r="GX788" s="122"/>
    </row>
    <row r="789" spans="180:206" x14ac:dyDescent="0.2">
      <c r="FX789" s="122"/>
      <c r="GK789" s="122"/>
      <c r="GX789" s="122"/>
    </row>
    <row r="790" spans="180:206" x14ac:dyDescent="0.2">
      <c r="FX790" s="122"/>
      <c r="GK790" s="122"/>
      <c r="GX790" s="122"/>
    </row>
    <row r="791" spans="180:206" x14ac:dyDescent="0.2">
      <c r="FX791" s="122"/>
      <c r="GK791" s="122"/>
      <c r="GX791" s="122"/>
    </row>
    <row r="792" spans="180:206" x14ac:dyDescent="0.2">
      <c r="FX792" s="122"/>
      <c r="GK792" s="122"/>
      <c r="GX792" s="122"/>
    </row>
    <row r="793" spans="180:206" x14ac:dyDescent="0.2">
      <c r="FX793" s="122"/>
      <c r="GK793" s="122"/>
      <c r="GX793" s="122"/>
    </row>
    <row r="794" spans="180:206" x14ac:dyDescent="0.2">
      <c r="FX794" s="122"/>
      <c r="GK794" s="122"/>
      <c r="GX794" s="122"/>
    </row>
    <row r="795" spans="180:206" x14ac:dyDescent="0.2">
      <c r="FX795" s="122"/>
      <c r="GK795" s="122"/>
      <c r="GX795" s="122"/>
    </row>
    <row r="796" spans="180:206" x14ac:dyDescent="0.2">
      <c r="FX796" s="122"/>
      <c r="GK796" s="122"/>
      <c r="GX796" s="122"/>
    </row>
    <row r="797" spans="180:206" x14ac:dyDescent="0.2">
      <c r="FX797" s="122"/>
      <c r="GK797" s="122"/>
      <c r="GX797" s="122"/>
    </row>
    <row r="798" spans="180:206" x14ac:dyDescent="0.2">
      <c r="FX798" s="122"/>
      <c r="GK798" s="122"/>
      <c r="GX798" s="122"/>
    </row>
    <row r="799" spans="180:206" x14ac:dyDescent="0.2">
      <c r="FX799" s="122"/>
      <c r="GK799" s="122"/>
      <c r="GX799" s="122"/>
    </row>
    <row r="800" spans="180:206" x14ac:dyDescent="0.2">
      <c r="FX800" s="122"/>
      <c r="GK800" s="122"/>
      <c r="GX800" s="122"/>
    </row>
    <row r="801" spans="180:206" x14ac:dyDescent="0.2">
      <c r="FX801" s="122"/>
      <c r="GK801" s="122"/>
      <c r="GX801" s="122"/>
    </row>
    <row r="802" spans="180:206" x14ac:dyDescent="0.2">
      <c r="FX802" s="122"/>
      <c r="GK802" s="122"/>
      <c r="GX802" s="122"/>
    </row>
    <row r="803" spans="180:206" x14ac:dyDescent="0.2">
      <c r="FX803" s="122"/>
      <c r="GK803" s="122"/>
      <c r="GX803" s="122"/>
    </row>
    <row r="804" spans="180:206" x14ac:dyDescent="0.2">
      <c r="FX804" s="122"/>
      <c r="GK804" s="122"/>
      <c r="GX804" s="122"/>
    </row>
    <row r="805" spans="180:206" x14ac:dyDescent="0.2">
      <c r="FX805" s="122"/>
      <c r="GK805" s="122"/>
      <c r="GX805" s="122"/>
    </row>
    <row r="806" spans="180:206" x14ac:dyDescent="0.2">
      <c r="FX806" s="122"/>
      <c r="GK806" s="122"/>
      <c r="GX806" s="122"/>
    </row>
    <row r="807" spans="180:206" x14ac:dyDescent="0.2">
      <c r="FX807" s="122"/>
      <c r="GK807" s="122"/>
      <c r="GX807" s="122"/>
    </row>
    <row r="808" spans="180:206" x14ac:dyDescent="0.2">
      <c r="FX808" s="122"/>
      <c r="GK808" s="122"/>
      <c r="GX808" s="122"/>
    </row>
    <row r="809" spans="180:206" x14ac:dyDescent="0.2">
      <c r="FX809" s="122"/>
      <c r="GK809" s="122"/>
      <c r="GX809" s="122"/>
    </row>
    <row r="810" spans="180:206" x14ac:dyDescent="0.2">
      <c r="FX810" s="122"/>
      <c r="GK810" s="122"/>
      <c r="GX810" s="122"/>
    </row>
    <row r="811" spans="180:206" x14ac:dyDescent="0.2">
      <c r="FX811" s="122"/>
      <c r="GK811" s="122"/>
      <c r="GX811" s="122"/>
    </row>
    <row r="812" spans="180:206" x14ac:dyDescent="0.2">
      <c r="FX812" s="122"/>
      <c r="GK812" s="122"/>
      <c r="GX812" s="122"/>
    </row>
    <row r="813" spans="180:206" x14ac:dyDescent="0.2">
      <c r="FX813" s="122"/>
      <c r="GK813" s="122"/>
      <c r="GX813" s="122"/>
    </row>
    <row r="814" spans="180:206" x14ac:dyDescent="0.2">
      <c r="FX814" s="122"/>
      <c r="GK814" s="122"/>
      <c r="GX814" s="122"/>
    </row>
    <row r="815" spans="180:206" x14ac:dyDescent="0.2">
      <c r="FX815" s="122"/>
      <c r="GK815" s="122"/>
      <c r="GX815" s="122"/>
    </row>
    <row r="816" spans="180:206" x14ac:dyDescent="0.2">
      <c r="FX816" s="122"/>
      <c r="GK816" s="122"/>
      <c r="GX816" s="122"/>
    </row>
    <row r="817" spans="180:206" x14ac:dyDescent="0.2">
      <c r="FX817" s="122"/>
      <c r="GK817" s="122"/>
      <c r="GX817" s="122"/>
    </row>
    <row r="818" spans="180:206" x14ac:dyDescent="0.2">
      <c r="FX818" s="122"/>
      <c r="GK818" s="122"/>
      <c r="GX818" s="122"/>
    </row>
    <row r="819" spans="180:206" x14ac:dyDescent="0.2">
      <c r="FX819" s="122"/>
      <c r="GK819" s="122"/>
      <c r="GX819" s="122"/>
    </row>
    <row r="820" spans="180:206" x14ac:dyDescent="0.2">
      <c r="FX820" s="122"/>
      <c r="GK820" s="122"/>
      <c r="GX820" s="122"/>
    </row>
    <row r="821" spans="180:206" x14ac:dyDescent="0.2">
      <c r="FX821" s="122"/>
      <c r="GK821" s="122"/>
      <c r="GX821" s="122"/>
    </row>
    <row r="822" spans="180:206" x14ac:dyDescent="0.2">
      <c r="FX822" s="122"/>
      <c r="GK822" s="122"/>
      <c r="GX822" s="122"/>
    </row>
    <row r="823" spans="180:206" x14ac:dyDescent="0.2">
      <c r="FX823" s="122"/>
      <c r="GK823" s="122"/>
      <c r="GX823" s="122"/>
    </row>
    <row r="824" spans="180:206" x14ac:dyDescent="0.2">
      <c r="FX824" s="122"/>
      <c r="GK824" s="122"/>
      <c r="GX824" s="122"/>
    </row>
    <row r="825" spans="180:206" x14ac:dyDescent="0.2">
      <c r="FX825" s="122"/>
      <c r="GK825" s="122"/>
      <c r="GX825" s="122"/>
    </row>
    <row r="826" spans="180:206" x14ac:dyDescent="0.2">
      <c r="FX826" s="122"/>
      <c r="GK826" s="122"/>
      <c r="GX826" s="122"/>
    </row>
    <row r="827" spans="180:206" x14ac:dyDescent="0.2">
      <c r="FX827" s="122"/>
      <c r="GK827" s="122"/>
      <c r="GX827" s="122"/>
    </row>
    <row r="828" spans="180:206" x14ac:dyDescent="0.2">
      <c r="FX828" s="122"/>
      <c r="GK828" s="122"/>
      <c r="GX828" s="122"/>
    </row>
    <row r="829" spans="180:206" x14ac:dyDescent="0.2">
      <c r="FX829" s="122"/>
      <c r="GK829" s="122"/>
      <c r="GX829" s="122"/>
    </row>
    <row r="830" spans="180:206" x14ac:dyDescent="0.2">
      <c r="FX830" s="122"/>
      <c r="GK830" s="122"/>
      <c r="GX830" s="122"/>
    </row>
    <row r="831" spans="180:206" x14ac:dyDescent="0.2">
      <c r="FX831" s="122"/>
      <c r="GK831" s="122"/>
      <c r="GX831" s="122"/>
    </row>
    <row r="832" spans="180:206" x14ac:dyDescent="0.2">
      <c r="FX832" s="122"/>
      <c r="GK832" s="122"/>
      <c r="GX832" s="122"/>
    </row>
    <row r="833" spans="180:206" x14ac:dyDescent="0.2">
      <c r="FX833" s="122"/>
      <c r="GK833" s="122"/>
      <c r="GX833" s="122"/>
    </row>
    <row r="834" spans="180:206" x14ac:dyDescent="0.2">
      <c r="FX834" s="122"/>
      <c r="GK834" s="122"/>
      <c r="GX834" s="122"/>
    </row>
    <row r="835" spans="180:206" x14ac:dyDescent="0.2">
      <c r="FX835" s="122"/>
      <c r="GK835" s="122"/>
      <c r="GX835" s="122"/>
    </row>
    <row r="836" spans="180:206" x14ac:dyDescent="0.2">
      <c r="FX836" s="122"/>
      <c r="GK836" s="122"/>
      <c r="GX836" s="122"/>
    </row>
    <row r="837" spans="180:206" x14ac:dyDescent="0.2">
      <c r="FX837" s="122"/>
      <c r="GK837" s="122"/>
      <c r="GX837" s="122"/>
    </row>
    <row r="838" spans="180:206" x14ac:dyDescent="0.2">
      <c r="FX838" s="122"/>
      <c r="GK838" s="122"/>
      <c r="GX838" s="122"/>
    </row>
    <row r="839" spans="180:206" x14ac:dyDescent="0.2">
      <c r="FX839" s="122"/>
      <c r="GK839" s="122"/>
      <c r="GX839" s="122"/>
    </row>
    <row r="840" spans="180:206" x14ac:dyDescent="0.2">
      <c r="FX840" s="122"/>
      <c r="GK840" s="122"/>
      <c r="GX840" s="122"/>
    </row>
    <row r="841" spans="180:206" x14ac:dyDescent="0.2">
      <c r="FX841" s="122"/>
      <c r="GK841" s="122"/>
      <c r="GX841" s="122"/>
    </row>
    <row r="842" spans="180:206" x14ac:dyDescent="0.2">
      <c r="FX842" s="122"/>
      <c r="GK842" s="122"/>
      <c r="GX842" s="122"/>
    </row>
    <row r="843" spans="180:206" x14ac:dyDescent="0.2">
      <c r="FX843" s="122"/>
      <c r="GK843" s="122"/>
      <c r="GX843" s="122"/>
    </row>
    <row r="844" spans="180:206" x14ac:dyDescent="0.2">
      <c r="FX844" s="122"/>
      <c r="GK844" s="122"/>
      <c r="GX844" s="122"/>
    </row>
    <row r="845" spans="180:206" x14ac:dyDescent="0.2">
      <c r="FX845" s="122"/>
      <c r="GK845" s="122"/>
      <c r="GX845" s="122"/>
    </row>
    <row r="846" spans="180:206" x14ac:dyDescent="0.2">
      <c r="FX846" s="122"/>
      <c r="GK846" s="122"/>
      <c r="GX846" s="122"/>
    </row>
    <row r="847" spans="180:206" x14ac:dyDescent="0.2">
      <c r="FX847" s="122"/>
      <c r="GK847" s="122"/>
      <c r="GX847" s="122"/>
    </row>
    <row r="848" spans="180:206" x14ac:dyDescent="0.2">
      <c r="FX848" s="122"/>
      <c r="GK848" s="122"/>
      <c r="GX848" s="122"/>
    </row>
    <row r="849" spans="180:206" x14ac:dyDescent="0.2">
      <c r="FX849" s="122"/>
      <c r="GK849" s="122"/>
      <c r="GX849" s="122"/>
    </row>
    <row r="850" spans="180:206" x14ac:dyDescent="0.2">
      <c r="FX850" s="122"/>
      <c r="GK850" s="122"/>
      <c r="GX850" s="122"/>
    </row>
    <row r="851" spans="180:206" x14ac:dyDescent="0.2">
      <c r="FX851" s="122"/>
      <c r="GK851" s="122"/>
      <c r="GX851" s="122"/>
    </row>
    <row r="852" spans="180:206" x14ac:dyDescent="0.2">
      <c r="FX852" s="122"/>
      <c r="GK852" s="122"/>
      <c r="GX852" s="122"/>
    </row>
    <row r="853" spans="180:206" x14ac:dyDescent="0.2">
      <c r="FX853" s="122"/>
      <c r="GK853" s="122"/>
      <c r="GX853" s="122"/>
    </row>
    <row r="854" spans="180:206" x14ac:dyDescent="0.2">
      <c r="FX854" s="122"/>
      <c r="GK854" s="122"/>
      <c r="GX854" s="122"/>
    </row>
    <row r="855" spans="180:206" x14ac:dyDescent="0.2">
      <c r="FX855" s="122"/>
      <c r="GK855" s="122"/>
      <c r="GX855" s="122"/>
    </row>
    <row r="856" spans="180:206" x14ac:dyDescent="0.2">
      <c r="FX856" s="122"/>
      <c r="GK856" s="122"/>
      <c r="GX856" s="122"/>
    </row>
    <row r="857" spans="180:206" x14ac:dyDescent="0.2">
      <c r="FX857" s="122"/>
      <c r="GK857" s="122"/>
      <c r="GX857" s="122"/>
    </row>
    <row r="858" spans="180:206" x14ac:dyDescent="0.2">
      <c r="FX858" s="122"/>
      <c r="GK858" s="122"/>
      <c r="GX858" s="122"/>
    </row>
    <row r="859" spans="180:206" x14ac:dyDescent="0.2">
      <c r="FX859" s="122"/>
      <c r="GK859" s="122"/>
      <c r="GX859" s="122"/>
    </row>
    <row r="860" spans="180:206" x14ac:dyDescent="0.2">
      <c r="FX860" s="122"/>
      <c r="GK860" s="122"/>
      <c r="GX860" s="122"/>
    </row>
    <row r="861" spans="180:206" x14ac:dyDescent="0.2">
      <c r="FX861" s="122"/>
      <c r="GK861" s="122"/>
      <c r="GX861" s="122"/>
    </row>
    <row r="862" spans="180:206" x14ac:dyDescent="0.2">
      <c r="FX862" s="122"/>
      <c r="GK862" s="122"/>
      <c r="GX862" s="122"/>
    </row>
    <row r="863" spans="180:206" x14ac:dyDescent="0.2">
      <c r="FX863" s="122"/>
      <c r="GK863" s="122"/>
      <c r="GX863" s="122"/>
    </row>
    <row r="864" spans="180:206" x14ac:dyDescent="0.2">
      <c r="FX864" s="122"/>
      <c r="GK864" s="122"/>
      <c r="GX864" s="122"/>
    </row>
    <row r="865" spans="180:206" x14ac:dyDescent="0.2">
      <c r="FX865" s="122"/>
      <c r="GK865" s="122"/>
      <c r="GX865" s="122"/>
    </row>
    <row r="866" spans="180:206" x14ac:dyDescent="0.2">
      <c r="FX866" s="122"/>
      <c r="GK866" s="122"/>
      <c r="GX866" s="122"/>
    </row>
    <row r="867" spans="180:206" x14ac:dyDescent="0.2">
      <c r="FX867" s="122"/>
      <c r="GK867" s="122"/>
      <c r="GX867" s="122"/>
    </row>
    <row r="868" spans="180:206" x14ac:dyDescent="0.2">
      <c r="FX868" s="122"/>
      <c r="GK868" s="122"/>
      <c r="GX868" s="122"/>
    </row>
    <row r="869" spans="180:206" x14ac:dyDescent="0.2">
      <c r="FX869" s="122"/>
      <c r="GK869" s="122"/>
      <c r="GX869" s="122"/>
    </row>
    <row r="870" spans="180:206" x14ac:dyDescent="0.2">
      <c r="FX870" s="122"/>
      <c r="GK870" s="122"/>
      <c r="GX870" s="122"/>
    </row>
    <row r="871" spans="180:206" x14ac:dyDescent="0.2">
      <c r="FX871" s="122"/>
      <c r="GK871" s="122"/>
      <c r="GX871" s="122"/>
    </row>
    <row r="872" spans="180:206" x14ac:dyDescent="0.2">
      <c r="FX872" s="122"/>
      <c r="GK872" s="122"/>
      <c r="GX872" s="122"/>
    </row>
    <row r="873" spans="180:206" x14ac:dyDescent="0.2">
      <c r="FX873" s="122"/>
      <c r="GK873" s="122"/>
      <c r="GX873" s="122"/>
    </row>
    <row r="874" spans="180:206" x14ac:dyDescent="0.2">
      <c r="FX874" s="122"/>
      <c r="GK874" s="122"/>
      <c r="GX874" s="122"/>
    </row>
    <row r="875" spans="180:206" x14ac:dyDescent="0.2">
      <c r="FX875" s="122"/>
      <c r="GK875" s="122"/>
      <c r="GX875" s="122"/>
    </row>
    <row r="876" spans="180:206" x14ac:dyDescent="0.2">
      <c r="FX876" s="122"/>
      <c r="GK876" s="122"/>
      <c r="GX876" s="122"/>
    </row>
    <row r="877" spans="180:206" x14ac:dyDescent="0.2">
      <c r="FX877" s="122"/>
      <c r="GK877" s="122"/>
      <c r="GX877" s="122"/>
    </row>
    <row r="878" spans="180:206" x14ac:dyDescent="0.2">
      <c r="FX878" s="122"/>
      <c r="GK878" s="122"/>
      <c r="GX878" s="122"/>
    </row>
    <row r="879" spans="180:206" x14ac:dyDescent="0.2">
      <c r="FX879" s="122"/>
      <c r="GK879" s="122"/>
      <c r="GX879" s="122"/>
    </row>
    <row r="880" spans="180:206" x14ac:dyDescent="0.2">
      <c r="FX880" s="122"/>
      <c r="GK880" s="122"/>
      <c r="GX880" s="122"/>
    </row>
    <row r="881" spans="180:206" x14ac:dyDescent="0.2">
      <c r="FX881" s="122"/>
      <c r="GK881" s="122"/>
      <c r="GX881" s="122"/>
    </row>
    <row r="882" spans="180:206" x14ac:dyDescent="0.2">
      <c r="FX882" s="122"/>
      <c r="GK882" s="122"/>
      <c r="GX882" s="122"/>
    </row>
    <row r="883" spans="180:206" x14ac:dyDescent="0.2">
      <c r="FX883" s="122"/>
      <c r="GK883" s="122"/>
      <c r="GX883" s="122"/>
    </row>
    <row r="884" spans="180:206" x14ac:dyDescent="0.2">
      <c r="FX884" s="122"/>
      <c r="GK884" s="122"/>
      <c r="GX884" s="122"/>
    </row>
    <row r="885" spans="180:206" x14ac:dyDescent="0.2">
      <c r="FX885" s="122"/>
      <c r="GK885" s="122"/>
      <c r="GX885" s="122"/>
    </row>
    <row r="886" spans="180:206" x14ac:dyDescent="0.2">
      <c r="FX886" s="122"/>
      <c r="GK886" s="122"/>
      <c r="GX886" s="122"/>
    </row>
    <row r="887" spans="180:206" x14ac:dyDescent="0.2">
      <c r="FX887" s="122"/>
      <c r="GK887" s="122"/>
      <c r="GX887" s="122"/>
    </row>
    <row r="888" spans="180:206" x14ac:dyDescent="0.2">
      <c r="FX888" s="122"/>
      <c r="GK888" s="122"/>
      <c r="GX888" s="122"/>
    </row>
    <row r="889" spans="180:206" x14ac:dyDescent="0.2">
      <c r="FX889" s="122"/>
      <c r="GK889" s="122"/>
      <c r="GX889" s="122"/>
    </row>
    <row r="890" spans="180:206" x14ac:dyDescent="0.2">
      <c r="FX890" s="122"/>
      <c r="GK890" s="122"/>
      <c r="GX890" s="122"/>
    </row>
    <row r="891" spans="180:206" x14ac:dyDescent="0.2">
      <c r="FX891" s="122"/>
      <c r="GK891" s="122"/>
      <c r="GX891" s="122"/>
    </row>
    <row r="892" spans="180:206" x14ac:dyDescent="0.2">
      <c r="FX892" s="122"/>
      <c r="GK892" s="122"/>
      <c r="GX892" s="122"/>
    </row>
    <row r="893" spans="180:206" x14ac:dyDescent="0.2">
      <c r="FX893" s="122"/>
      <c r="GK893" s="122"/>
      <c r="GX893" s="122"/>
    </row>
    <row r="894" spans="180:206" x14ac:dyDescent="0.2">
      <c r="FX894" s="122"/>
      <c r="GK894" s="122"/>
      <c r="GX894" s="122"/>
    </row>
    <row r="895" spans="180:206" x14ac:dyDescent="0.2">
      <c r="FX895" s="122"/>
      <c r="GK895" s="122"/>
      <c r="GX895" s="122"/>
    </row>
    <row r="896" spans="180:206" x14ac:dyDescent="0.2">
      <c r="FX896" s="122"/>
      <c r="GK896" s="122"/>
      <c r="GX896" s="122"/>
    </row>
    <row r="897" spans="180:206" x14ac:dyDescent="0.2">
      <c r="FX897" s="122"/>
      <c r="GK897" s="122"/>
      <c r="GX897" s="122"/>
    </row>
    <row r="898" spans="180:206" x14ac:dyDescent="0.2">
      <c r="FX898" s="122"/>
      <c r="GK898" s="122"/>
      <c r="GX898" s="122"/>
    </row>
    <row r="899" spans="180:206" x14ac:dyDescent="0.2">
      <c r="FX899" s="122"/>
      <c r="GK899" s="122"/>
      <c r="GX899" s="122"/>
    </row>
    <row r="900" spans="180:206" x14ac:dyDescent="0.2">
      <c r="FX900" s="122"/>
      <c r="GK900" s="122"/>
      <c r="GX900" s="122"/>
    </row>
    <row r="901" spans="180:206" x14ac:dyDescent="0.2">
      <c r="FX901" s="122"/>
      <c r="GK901" s="122"/>
      <c r="GX901" s="122"/>
    </row>
    <row r="902" spans="180:206" x14ac:dyDescent="0.2">
      <c r="FX902" s="122"/>
      <c r="GK902" s="122"/>
      <c r="GX902" s="122"/>
    </row>
    <row r="903" spans="180:206" x14ac:dyDescent="0.2">
      <c r="FX903" s="122"/>
      <c r="GK903" s="122"/>
      <c r="GX903" s="122"/>
    </row>
    <row r="904" spans="180:206" x14ac:dyDescent="0.2">
      <c r="FX904" s="122"/>
      <c r="GK904" s="122"/>
      <c r="GX904" s="122"/>
    </row>
    <row r="905" spans="180:206" x14ac:dyDescent="0.2">
      <c r="FX905" s="122"/>
      <c r="GK905" s="122"/>
      <c r="GX905" s="122"/>
    </row>
    <row r="906" spans="180:206" x14ac:dyDescent="0.2">
      <c r="FX906" s="122"/>
      <c r="GK906" s="122"/>
      <c r="GX906" s="122"/>
    </row>
    <row r="907" spans="180:206" x14ac:dyDescent="0.2">
      <c r="FX907" s="122"/>
      <c r="GK907" s="122"/>
      <c r="GX907" s="122"/>
    </row>
    <row r="908" spans="180:206" x14ac:dyDescent="0.2">
      <c r="FX908" s="122"/>
      <c r="GK908" s="122"/>
      <c r="GX908" s="122"/>
    </row>
    <row r="909" spans="180:206" x14ac:dyDescent="0.2">
      <c r="FX909" s="122"/>
      <c r="GK909" s="122"/>
      <c r="GX909" s="122"/>
    </row>
    <row r="910" spans="180:206" x14ac:dyDescent="0.2">
      <c r="FX910" s="122"/>
      <c r="GK910" s="122"/>
      <c r="GX910" s="122"/>
    </row>
    <row r="911" spans="180:206" x14ac:dyDescent="0.2">
      <c r="FX911" s="122"/>
      <c r="GK911" s="122"/>
      <c r="GX911" s="122"/>
    </row>
    <row r="912" spans="180:206" x14ac:dyDescent="0.2">
      <c r="FX912" s="122"/>
      <c r="GK912" s="122"/>
      <c r="GX912" s="122"/>
    </row>
    <row r="913" spans="180:206" x14ac:dyDescent="0.2">
      <c r="FX913" s="122"/>
      <c r="GK913" s="122"/>
      <c r="GX913" s="122"/>
    </row>
    <row r="914" spans="180:206" x14ac:dyDescent="0.2">
      <c r="FX914" s="122"/>
      <c r="GK914" s="122"/>
      <c r="GX914" s="122"/>
    </row>
    <row r="915" spans="180:206" x14ac:dyDescent="0.2">
      <c r="FX915" s="122"/>
      <c r="GK915" s="122"/>
      <c r="GX915" s="122"/>
    </row>
    <row r="916" spans="180:206" x14ac:dyDescent="0.2">
      <c r="FX916" s="122"/>
      <c r="GK916" s="122"/>
      <c r="GX916" s="122"/>
    </row>
    <row r="917" spans="180:206" x14ac:dyDescent="0.2">
      <c r="FX917" s="122"/>
      <c r="GK917" s="122"/>
      <c r="GX917" s="122"/>
    </row>
    <row r="918" spans="180:206" x14ac:dyDescent="0.2">
      <c r="FX918" s="122"/>
      <c r="GK918" s="122"/>
      <c r="GX918" s="122"/>
    </row>
    <row r="919" spans="180:206" x14ac:dyDescent="0.2">
      <c r="FX919" s="122"/>
      <c r="GK919" s="122"/>
      <c r="GX919" s="122"/>
    </row>
    <row r="920" spans="180:206" x14ac:dyDescent="0.2">
      <c r="FX920" s="122"/>
      <c r="GK920" s="122"/>
      <c r="GX920" s="122"/>
    </row>
    <row r="921" spans="180:206" x14ac:dyDescent="0.2">
      <c r="FX921" s="122"/>
      <c r="GK921" s="122"/>
      <c r="GX921" s="122"/>
    </row>
    <row r="922" spans="180:206" x14ac:dyDescent="0.2">
      <c r="FX922" s="122"/>
      <c r="GK922" s="122"/>
      <c r="GX922" s="122"/>
    </row>
    <row r="923" spans="180:206" x14ac:dyDescent="0.2">
      <c r="FX923" s="122"/>
      <c r="GK923" s="122"/>
      <c r="GX923" s="122"/>
    </row>
    <row r="924" spans="180:206" x14ac:dyDescent="0.2">
      <c r="FX924" s="122"/>
      <c r="GK924" s="122"/>
      <c r="GX924" s="122"/>
    </row>
    <row r="925" spans="180:206" x14ac:dyDescent="0.2">
      <c r="FX925" s="122"/>
      <c r="GK925" s="122"/>
      <c r="GX925" s="122"/>
    </row>
    <row r="926" spans="180:206" x14ac:dyDescent="0.2">
      <c r="FX926" s="122"/>
      <c r="GK926" s="122"/>
      <c r="GX926" s="122"/>
    </row>
    <row r="927" spans="180:206" x14ac:dyDescent="0.2">
      <c r="FX927" s="122"/>
      <c r="GK927" s="122"/>
      <c r="GX927" s="122"/>
    </row>
    <row r="928" spans="180:206" x14ac:dyDescent="0.2">
      <c r="FX928" s="122"/>
      <c r="GK928" s="122"/>
      <c r="GX928" s="122"/>
    </row>
    <row r="929" spans="180:206" x14ac:dyDescent="0.2">
      <c r="FX929" s="122"/>
      <c r="GK929" s="122"/>
      <c r="GX929" s="122"/>
    </row>
    <row r="930" spans="180:206" x14ac:dyDescent="0.2">
      <c r="FX930" s="122"/>
      <c r="GK930" s="122"/>
      <c r="GX930" s="122"/>
    </row>
    <row r="931" spans="180:206" x14ac:dyDescent="0.2">
      <c r="FX931" s="122"/>
      <c r="GK931" s="122"/>
      <c r="GX931" s="122"/>
    </row>
    <row r="932" spans="180:206" x14ac:dyDescent="0.2">
      <c r="FX932" s="122"/>
      <c r="GK932" s="122"/>
      <c r="GX932" s="122"/>
    </row>
    <row r="933" spans="180:206" x14ac:dyDescent="0.2">
      <c r="FX933" s="122"/>
      <c r="GK933" s="122"/>
      <c r="GX933" s="122"/>
    </row>
    <row r="934" spans="180:206" x14ac:dyDescent="0.2">
      <c r="FX934" s="122"/>
      <c r="GK934" s="122"/>
      <c r="GX934" s="122"/>
    </row>
    <row r="935" spans="180:206" x14ac:dyDescent="0.2">
      <c r="FX935" s="122"/>
      <c r="GK935" s="122"/>
      <c r="GX935" s="122"/>
    </row>
    <row r="936" spans="180:206" x14ac:dyDescent="0.2">
      <c r="FX936" s="122"/>
      <c r="GK936" s="122"/>
      <c r="GX936" s="122"/>
    </row>
    <row r="937" spans="180:206" x14ac:dyDescent="0.2">
      <c r="FX937" s="122"/>
      <c r="GK937" s="122"/>
      <c r="GX937" s="122"/>
    </row>
    <row r="938" spans="180:206" x14ac:dyDescent="0.2">
      <c r="FX938" s="122"/>
      <c r="GK938" s="122"/>
      <c r="GX938" s="122"/>
    </row>
    <row r="939" spans="180:206" x14ac:dyDescent="0.2">
      <c r="FX939" s="122"/>
      <c r="GK939" s="122"/>
      <c r="GX939" s="122"/>
    </row>
    <row r="940" spans="180:206" x14ac:dyDescent="0.2">
      <c r="FX940" s="122"/>
      <c r="GK940" s="122"/>
      <c r="GX940" s="122"/>
    </row>
    <row r="941" spans="180:206" x14ac:dyDescent="0.2">
      <c r="FX941" s="122"/>
      <c r="GK941" s="122"/>
      <c r="GX941" s="122"/>
    </row>
    <row r="942" spans="180:206" x14ac:dyDescent="0.2">
      <c r="FX942" s="122"/>
      <c r="GK942" s="122"/>
      <c r="GX942" s="122"/>
    </row>
    <row r="943" spans="180:206" x14ac:dyDescent="0.2">
      <c r="FX943" s="122"/>
      <c r="GK943" s="122"/>
      <c r="GX943" s="122"/>
    </row>
    <row r="944" spans="180:206" x14ac:dyDescent="0.2">
      <c r="FX944" s="122"/>
      <c r="GK944" s="122"/>
      <c r="GX944" s="122"/>
    </row>
    <row r="945" spans="180:206" x14ac:dyDescent="0.2">
      <c r="FX945" s="122"/>
      <c r="GK945" s="122"/>
      <c r="GX945" s="122"/>
    </row>
    <row r="946" spans="180:206" x14ac:dyDescent="0.2">
      <c r="FX946" s="122"/>
      <c r="GK946" s="122"/>
      <c r="GX946" s="122"/>
    </row>
    <row r="947" spans="180:206" x14ac:dyDescent="0.2">
      <c r="FX947" s="122"/>
      <c r="GK947" s="122"/>
      <c r="GX947" s="122"/>
    </row>
    <row r="948" spans="180:206" x14ac:dyDescent="0.2">
      <c r="FX948" s="122"/>
      <c r="GK948" s="122"/>
      <c r="GX948" s="122"/>
    </row>
    <row r="949" spans="180:206" x14ac:dyDescent="0.2">
      <c r="FX949" s="122"/>
      <c r="GK949" s="122"/>
      <c r="GX949" s="122"/>
    </row>
    <row r="950" spans="180:206" x14ac:dyDescent="0.2">
      <c r="FX950" s="122"/>
      <c r="GK950" s="122"/>
      <c r="GX950" s="122"/>
    </row>
    <row r="951" spans="180:206" x14ac:dyDescent="0.2">
      <c r="FX951" s="122"/>
      <c r="GK951" s="122"/>
      <c r="GX951" s="122"/>
    </row>
    <row r="952" spans="180:206" x14ac:dyDescent="0.2">
      <c r="FX952" s="122"/>
      <c r="GK952" s="122"/>
      <c r="GX952" s="122"/>
    </row>
    <row r="953" spans="180:206" x14ac:dyDescent="0.2">
      <c r="FX953" s="122"/>
      <c r="GK953" s="122"/>
      <c r="GX953" s="122"/>
    </row>
    <row r="954" spans="180:206" x14ac:dyDescent="0.2">
      <c r="FX954" s="122"/>
      <c r="GK954" s="122"/>
      <c r="GX954" s="122"/>
    </row>
    <row r="955" spans="180:206" x14ac:dyDescent="0.2">
      <c r="FX955" s="122"/>
      <c r="GK955" s="122"/>
      <c r="GX955" s="122"/>
    </row>
    <row r="956" spans="180:206" x14ac:dyDescent="0.2">
      <c r="FX956" s="122"/>
      <c r="GK956" s="122"/>
      <c r="GX956" s="122"/>
    </row>
    <row r="957" spans="180:206" x14ac:dyDescent="0.2">
      <c r="FX957" s="122"/>
      <c r="GK957" s="122"/>
      <c r="GX957" s="122"/>
    </row>
    <row r="958" spans="180:206" x14ac:dyDescent="0.2">
      <c r="FX958" s="122"/>
      <c r="GK958" s="122"/>
      <c r="GX958" s="122"/>
    </row>
    <row r="959" spans="180:206" x14ac:dyDescent="0.2">
      <c r="FX959" s="122"/>
      <c r="GK959" s="122"/>
      <c r="GX959" s="122"/>
    </row>
    <row r="960" spans="180:206" x14ac:dyDescent="0.2">
      <c r="FX960" s="122"/>
      <c r="GK960" s="122"/>
      <c r="GX960" s="122"/>
    </row>
    <row r="961" spans="180:206" x14ac:dyDescent="0.2">
      <c r="FX961" s="122"/>
      <c r="GK961" s="122"/>
      <c r="GX961" s="122"/>
    </row>
    <row r="962" spans="180:206" x14ac:dyDescent="0.2">
      <c r="FX962" s="122"/>
      <c r="GK962" s="122"/>
      <c r="GX962" s="122"/>
    </row>
    <row r="963" spans="180:206" x14ac:dyDescent="0.2">
      <c r="FX963" s="122"/>
      <c r="GK963" s="122"/>
      <c r="GX963" s="122"/>
    </row>
    <row r="964" spans="180:206" x14ac:dyDescent="0.2">
      <c r="FX964" s="122"/>
      <c r="GK964" s="122"/>
      <c r="GX964" s="122"/>
    </row>
    <row r="965" spans="180:206" x14ac:dyDescent="0.2">
      <c r="FX965" s="122"/>
      <c r="GK965" s="122"/>
      <c r="GX965" s="122"/>
    </row>
    <row r="966" spans="180:206" x14ac:dyDescent="0.2">
      <c r="FX966" s="122"/>
      <c r="GK966" s="122"/>
      <c r="GX966" s="122"/>
    </row>
    <row r="967" spans="180:206" x14ac:dyDescent="0.2">
      <c r="FX967" s="122"/>
      <c r="GK967" s="122"/>
      <c r="GX967" s="122"/>
    </row>
    <row r="968" spans="180:206" x14ac:dyDescent="0.2">
      <c r="FX968" s="122"/>
      <c r="GK968" s="122"/>
      <c r="GX968" s="122"/>
    </row>
    <row r="969" spans="180:206" x14ac:dyDescent="0.2">
      <c r="FX969" s="122"/>
      <c r="GK969" s="122"/>
      <c r="GX969" s="122"/>
    </row>
    <row r="970" spans="180:206" x14ac:dyDescent="0.2">
      <c r="FX970" s="122"/>
      <c r="GK970" s="122"/>
      <c r="GX970" s="122"/>
    </row>
    <row r="971" spans="180:206" x14ac:dyDescent="0.2">
      <c r="FX971" s="122"/>
      <c r="GK971" s="122"/>
      <c r="GX971" s="122"/>
    </row>
    <row r="972" spans="180:206" x14ac:dyDescent="0.2">
      <c r="FX972" s="122"/>
      <c r="GK972" s="122"/>
      <c r="GX972" s="122"/>
    </row>
    <row r="973" spans="180:206" x14ac:dyDescent="0.2">
      <c r="FX973" s="122"/>
      <c r="GK973" s="122"/>
      <c r="GX973" s="122"/>
    </row>
    <row r="974" spans="180:206" x14ac:dyDescent="0.2">
      <c r="FX974" s="122"/>
      <c r="GK974" s="122"/>
      <c r="GX974" s="122"/>
    </row>
    <row r="975" spans="180:206" x14ac:dyDescent="0.2">
      <c r="FX975" s="122"/>
      <c r="GK975" s="122"/>
      <c r="GX975" s="122"/>
    </row>
    <row r="976" spans="180:206" x14ac:dyDescent="0.2">
      <c r="FX976" s="122"/>
      <c r="GK976" s="122"/>
      <c r="GX976" s="122"/>
    </row>
    <row r="977" spans="180:206" x14ac:dyDescent="0.2">
      <c r="FX977" s="122"/>
      <c r="GK977" s="122"/>
      <c r="GX977" s="122"/>
    </row>
    <row r="978" spans="180:206" x14ac:dyDescent="0.2">
      <c r="FX978" s="122"/>
      <c r="GK978" s="122"/>
      <c r="GX978" s="122"/>
    </row>
    <row r="979" spans="180:206" x14ac:dyDescent="0.2">
      <c r="FX979" s="122"/>
      <c r="GK979" s="122"/>
      <c r="GX979" s="122"/>
    </row>
    <row r="980" spans="180:206" x14ac:dyDescent="0.2">
      <c r="FX980" s="122"/>
      <c r="GK980" s="122"/>
      <c r="GX980" s="122"/>
    </row>
    <row r="981" spans="180:206" x14ac:dyDescent="0.2">
      <c r="FX981" s="122"/>
      <c r="GK981" s="122"/>
      <c r="GX981" s="122"/>
    </row>
    <row r="982" spans="180:206" x14ac:dyDescent="0.2">
      <c r="FX982" s="122"/>
      <c r="GK982" s="122"/>
      <c r="GX982" s="122"/>
    </row>
    <row r="983" spans="180:206" x14ac:dyDescent="0.2">
      <c r="FX983" s="122"/>
      <c r="GK983" s="122"/>
      <c r="GX983" s="122"/>
    </row>
    <row r="984" spans="180:206" x14ac:dyDescent="0.2">
      <c r="FX984" s="122"/>
      <c r="GK984" s="122"/>
      <c r="GX984" s="122"/>
    </row>
    <row r="985" spans="180:206" x14ac:dyDescent="0.2">
      <c r="FX985" s="122"/>
      <c r="GK985" s="122"/>
      <c r="GX985" s="122"/>
    </row>
    <row r="986" spans="180:206" x14ac:dyDescent="0.2">
      <c r="FX986" s="122"/>
      <c r="GK986" s="122"/>
      <c r="GX986" s="122"/>
    </row>
    <row r="987" spans="180:206" x14ac:dyDescent="0.2">
      <c r="FX987" s="122"/>
      <c r="GK987" s="122"/>
      <c r="GX987" s="122"/>
    </row>
    <row r="988" spans="180:206" x14ac:dyDescent="0.2">
      <c r="FX988" s="122"/>
      <c r="GK988" s="122"/>
      <c r="GX988" s="122"/>
    </row>
    <row r="989" spans="180:206" x14ac:dyDescent="0.2">
      <c r="FX989" s="122"/>
      <c r="GK989" s="122"/>
      <c r="GX989" s="122"/>
    </row>
    <row r="990" spans="180:206" x14ac:dyDescent="0.2">
      <c r="FX990" s="122"/>
      <c r="GK990" s="122"/>
      <c r="GX990" s="122"/>
    </row>
    <row r="991" spans="180:206" x14ac:dyDescent="0.2">
      <c r="FX991" s="122"/>
      <c r="GK991" s="122"/>
      <c r="GX991" s="122"/>
    </row>
    <row r="992" spans="180:206" x14ac:dyDescent="0.2">
      <c r="FX992" s="122"/>
      <c r="GK992" s="122"/>
      <c r="GX992" s="122"/>
    </row>
    <row r="993" spans="180:206" x14ac:dyDescent="0.2">
      <c r="FX993" s="122"/>
      <c r="GK993" s="122"/>
      <c r="GX993" s="122"/>
    </row>
    <row r="994" spans="180:206" x14ac:dyDescent="0.2">
      <c r="FX994" s="122"/>
      <c r="GK994" s="122"/>
      <c r="GX994" s="122"/>
    </row>
    <row r="995" spans="180:206" x14ac:dyDescent="0.2">
      <c r="FX995" s="122"/>
      <c r="GK995" s="122"/>
      <c r="GX995" s="122"/>
    </row>
    <row r="996" spans="180:206" x14ac:dyDescent="0.2">
      <c r="FX996" s="122"/>
      <c r="GK996" s="122"/>
      <c r="GX996" s="122"/>
    </row>
    <row r="997" spans="180:206" x14ac:dyDescent="0.2">
      <c r="FX997" s="122"/>
      <c r="GK997" s="122"/>
      <c r="GX997" s="122"/>
    </row>
    <row r="998" spans="180:206" x14ac:dyDescent="0.2">
      <c r="FX998" s="122"/>
      <c r="GK998" s="122"/>
      <c r="GX998" s="122"/>
    </row>
    <row r="999" spans="180:206" x14ac:dyDescent="0.2">
      <c r="FX999" s="122"/>
      <c r="GK999" s="122"/>
      <c r="GX999" s="122"/>
    </row>
    <row r="1000" spans="180:206" x14ac:dyDescent="0.2">
      <c r="FX1000" s="122"/>
      <c r="GK1000" s="122"/>
      <c r="GX1000" s="122"/>
    </row>
    <row r="1001" spans="180:206" x14ac:dyDescent="0.2">
      <c r="FX1001" s="122"/>
      <c r="GK1001" s="122"/>
      <c r="GX1001" s="122"/>
    </row>
    <row r="1002" spans="180:206" x14ac:dyDescent="0.2">
      <c r="FX1002" s="122"/>
      <c r="GK1002" s="122"/>
      <c r="GX1002" s="122"/>
    </row>
    <row r="1003" spans="180:206" x14ac:dyDescent="0.2">
      <c r="FX1003" s="122"/>
      <c r="GK1003" s="122"/>
      <c r="GX1003" s="122"/>
    </row>
    <row r="1004" spans="180:206" x14ac:dyDescent="0.2">
      <c r="FX1004" s="122"/>
      <c r="GK1004" s="122"/>
      <c r="GX1004" s="122"/>
    </row>
    <row r="1005" spans="180:206" x14ac:dyDescent="0.2">
      <c r="FX1005" s="122"/>
      <c r="GK1005" s="122"/>
      <c r="GX1005" s="122"/>
    </row>
    <row r="1006" spans="180:206" x14ac:dyDescent="0.2">
      <c r="FX1006" s="122"/>
      <c r="GK1006" s="122"/>
      <c r="GX1006" s="122"/>
    </row>
    <row r="1007" spans="180:206" x14ac:dyDescent="0.2">
      <c r="FX1007" s="122"/>
      <c r="GK1007" s="122"/>
      <c r="GX1007" s="122"/>
    </row>
    <row r="1008" spans="180:206" x14ac:dyDescent="0.2">
      <c r="FX1008" s="122"/>
      <c r="GK1008" s="122"/>
      <c r="GX1008" s="122"/>
    </row>
    <row r="1009" spans="180:206" x14ac:dyDescent="0.2">
      <c r="FX1009" s="122"/>
      <c r="GK1009" s="122"/>
      <c r="GX1009" s="122"/>
    </row>
    <row r="1010" spans="180:206" x14ac:dyDescent="0.2">
      <c r="FX1010" s="122"/>
      <c r="GK1010" s="122"/>
      <c r="GX1010" s="122"/>
    </row>
    <row r="1011" spans="180:206" x14ac:dyDescent="0.2">
      <c r="FX1011" s="122"/>
      <c r="GK1011" s="122"/>
      <c r="GX1011" s="122"/>
    </row>
    <row r="1012" spans="180:206" x14ac:dyDescent="0.2">
      <c r="FX1012" s="122"/>
      <c r="GK1012" s="122"/>
      <c r="GX1012" s="122"/>
    </row>
    <row r="1013" spans="180:206" x14ac:dyDescent="0.2">
      <c r="FX1013" s="122"/>
      <c r="GK1013" s="122"/>
      <c r="GX1013" s="122"/>
    </row>
    <row r="1014" spans="180:206" x14ac:dyDescent="0.2">
      <c r="FX1014" s="122"/>
      <c r="GK1014" s="122"/>
      <c r="GX1014" s="122"/>
    </row>
    <row r="1015" spans="180:206" x14ac:dyDescent="0.2">
      <c r="FX1015" s="122"/>
      <c r="GK1015" s="122"/>
      <c r="GX1015" s="122"/>
    </row>
    <row r="1016" spans="180:206" x14ac:dyDescent="0.2">
      <c r="FX1016" s="122"/>
      <c r="GK1016" s="122"/>
      <c r="GX1016" s="122"/>
    </row>
    <row r="1017" spans="180:206" x14ac:dyDescent="0.2">
      <c r="FX1017" s="122"/>
      <c r="GK1017" s="122"/>
      <c r="GX1017" s="122"/>
    </row>
    <row r="1018" spans="180:206" x14ac:dyDescent="0.2">
      <c r="FX1018" s="122"/>
      <c r="GK1018" s="122"/>
      <c r="GX1018" s="122"/>
    </row>
    <row r="1019" spans="180:206" x14ac:dyDescent="0.2">
      <c r="FX1019" s="122"/>
      <c r="GK1019" s="122"/>
      <c r="GX1019" s="122"/>
    </row>
    <row r="1020" spans="180:206" x14ac:dyDescent="0.2">
      <c r="FX1020" s="122"/>
      <c r="GK1020" s="122"/>
      <c r="GX1020" s="122"/>
    </row>
    <row r="1021" spans="180:206" x14ac:dyDescent="0.2">
      <c r="FX1021" s="122"/>
      <c r="GK1021" s="122"/>
      <c r="GX1021" s="122"/>
    </row>
    <row r="1022" spans="180:206" x14ac:dyDescent="0.2">
      <c r="FX1022" s="122"/>
      <c r="GK1022" s="122"/>
      <c r="GX1022" s="122"/>
    </row>
    <row r="1023" spans="180:206" x14ac:dyDescent="0.2">
      <c r="FX1023" s="122"/>
      <c r="GK1023" s="122"/>
      <c r="GX1023" s="122"/>
    </row>
    <row r="1024" spans="180:206" x14ac:dyDescent="0.2">
      <c r="FX1024" s="122"/>
      <c r="GK1024" s="122"/>
      <c r="GX1024" s="122"/>
    </row>
    <row r="1025" spans="180:206" x14ac:dyDescent="0.2">
      <c r="FX1025" s="122"/>
      <c r="GK1025" s="122"/>
      <c r="GX1025" s="122"/>
    </row>
    <row r="1026" spans="180:206" x14ac:dyDescent="0.2">
      <c r="FX1026" s="122"/>
      <c r="GK1026" s="122"/>
      <c r="GX1026" s="122"/>
    </row>
    <row r="1027" spans="180:206" x14ac:dyDescent="0.2">
      <c r="FX1027" s="122"/>
      <c r="GK1027" s="122"/>
      <c r="GX1027" s="122"/>
    </row>
    <row r="1028" spans="180:206" x14ac:dyDescent="0.2">
      <c r="FX1028" s="122"/>
      <c r="GK1028" s="122"/>
      <c r="GX1028" s="122"/>
    </row>
    <row r="1029" spans="180:206" x14ac:dyDescent="0.2">
      <c r="FX1029" s="122"/>
      <c r="GK1029" s="122"/>
      <c r="GX1029" s="122"/>
    </row>
    <row r="1030" spans="180:206" x14ac:dyDescent="0.2">
      <c r="FX1030" s="122"/>
      <c r="GK1030" s="122"/>
      <c r="GX1030" s="122"/>
    </row>
    <row r="1031" spans="180:206" x14ac:dyDescent="0.2">
      <c r="FX1031" s="122"/>
      <c r="GK1031" s="122"/>
      <c r="GX1031" s="122"/>
    </row>
    <row r="1032" spans="180:206" x14ac:dyDescent="0.2">
      <c r="FX1032" s="122"/>
      <c r="GK1032" s="122"/>
      <c r="GX1032" s="122"/>
    </row>
    <row r="1033" spans="180:206" x14ac:dyDescent="0.2">
      <c r="FX1033" s="122"/>
      <c r="GK1033" s="122"/>
      <c r="GX1033" s="122"/>
    </row>
    <row r="1034" spans="180:206" x14ac:dyDescent="0.2">
      <c r="FX1034" s="122"/>
      <c r="GK1034" s="122"/>
      <c r="GX1034" s="122"/>
    </row>
    <row r="1035" spans="180:206" x14ac:dyDescent="0.2">
      <c r="FX1035" s="122"/>
      <c r="GK1035" s="122"/>
      <c r="GX1035" s="122"/>
    </row>
    <row r="1036" spans="180:206" x14ac:dyDescent="0.2">
      <c r="FX1036" s="122"/>
      <c r="GK1036" s="122"/>
      <c r="GX1036" s="122"/>
    </row>
    <row r="1037" spans="180:206" x14ac:dyDescent="0.2">
      <c r="FX1037" s="122"/>
      <c r="GK1037" s="122"/>
      <c r="GX1037" s="122"/>
    </row>
    <row r="1038" spans="180:206" x14ac:dyDescent="0.2">
      <c r="FX1038" s="122"/>
      <c r="GK1038" s="122"/>
      <c r="GX1038" s="122"/>
    </row>
    <row r="1039" spans="180:206" x14ac:dyDescent="0.2">
      <c r="FX1039" s="122"/>
      <c r="GK1039" s="122"/>
      <c r="GX1039" s="122"/>
    </row>
    <row r="1040" spans="180:206" x14ac:dyDescent="0.2">
      <c r="FX1040" s="122"/>
      <c r="GK1040" s="122"/>
      <c r="GX1040" s="122"/>
    </row>
    <row r="1041" spans="180:206" x14ac:dyDescent="0.2">
      <c r="FX1041" s="122"/>
      <c r="GK1041" s="122"/>
      <c r="GX1041" s="122"/>
    </row>
    <row r="1042" spans="180:206" x14ac:dyDescent="0.2">
      <c r="FX1042" s="122"/>
      <c r="GK1042" s="122"/>
      <c r="GX1042" s="122"/>
    </row>
    <row r="1043" spans="180:206" x14ac:dyDescent="0.2">
      <c r="FX1043" s="122"/>
      <c r="GK1043" s="122"/>
      <c r="GX1043" s="122"/>
    </row>
    <row r="1044" spans="180:206" x14ac:dyDescent="0.2">
      <c r="FX1044" s="122"/>
      <c r="GK1044" s="122"/>
      <c r="GX1044" s="122"/>
    </row>
    <row r="1045" spans="180:206" x14ac:dyDescent="0.2">
      <c r="FX1045" s="122"/>
      <c r="GK1045" s="122"/>
      <c r="GX1045" s="122"/>
    </row>
    <row r="1046" spans="180:206" x14ac:dyDescent="0.2">
      <c r="FX1046" s="122"/>
      <c r="GK1046" s="122"/>
      <c r="GX1046" s="122"/>
    </row>
    <row r="1047" spans="180:206" x14ac:dyDescent="0.2">
      <c r="FX1047" s="122"/>
      <c r="GK1047" s="122"/>
      <c r="GX1047" s="122"/>
    </row>
    <row r="1048" spans="180:206" x14ac:dyDescent="0.2">
      <c r="FX1048" s="122"/>
      <c r="GK1048" s="122"/>
      <c r="GX1048" s="122"/>
    </row>
    <row r="1049" spans="180:206" x14ac:dyDescent="0.2">
      <c r="FX1049" s="122"/>
      <c r="GK1049" s="122"/>
      <c r="GX1049" s="122"/>
    </row>
    <row r="1050" spans="180:206" x14ac:dyDescent="0.2">
      <c r="FX1050" s="122"/>
      <c r="GK1050" s="122"/>
      <c r="GX1050" s="122"/>
    </row>
    <row r="1051" spans="180:206" x14ac:dyDescent="0.2">
      <c r="FX1051" s="122"/>
      <c r="GK1051" s="122"/>
      <c r="GX1051" s="122"/>
    </row>
    <row r="1052" spans="180:206" x14ac:dyDescent="0.2">
      <c r="FX1052" s="122"/>
      <c r="GK1052" s="122"/>
      <c r="GX1052" s="122"/>
    </row>
    <row r="1053" spans="180:206" x14ac:dyDescent="0.2">
      <c r="FX1053" s="122"/>
      <c r="GK1053" s="122"/>
      <c r="GX1053" s="122"/>
    </row>
    <row r="1054" spans="180:206" x14ac:dyDescent="0.2">
      <c r="FX1054" s="122"/>
      <c r="GK1054" s="122"/>
      <c r="GX1054" s="122"/>
    </row>
    <row r="1055" spans="180:206" x14ac:dyDescent="0.2">
      <c r="FX1055" s="122"/>
      <c r="GK1055" s="122"/>
      <c r="GX1055" s="122"/>
    </row>
    <row r="1056" spans="180:206" x14ac:dyDescent="0.2">
      <c r="FX1056" s="122"/>
      <c r="GK1056" s="122"/>
      <c r="GX1056" s="122"/>
    </row>
    <row r="1057" spans="180:206" x14ac:dyDescent="0.2">
      <c r="FX1057" s="122"/>
      <c r="GK1057" s="122"/>
      <c r="GX1057" s="122"/>
    </row>
    <row r="1058" spans="180:206" x14ac:dyDescent="0.2">
      <c r="FX1058" s="122"/>
      <c r="GK1058" s="122"/>
      <c r="GX1058" s="122"/>
    </row>
    <row r="1059" spans="180:206" x14ac:dyDescent="0.2">
      <c r="FX1059" s="122"/>
      <c r="GK1059" s="122"/>
      <c r="GX1059" s="122"/>
    </row>
    <row r="1060" spans="180:206" x14ac:dyDescent="0.2">
      <c r="FX1060" s="122"/>
      <c r="GK1060" s="122"/>
      <c r="GX1060" s="122"/>
    </row>
    <row r="1061" spans="180:206" x14ac:dyDescent="0.2">
      <c r="FX1061" s="122"/>
      <c r="GK1061" s="122"/>
      <c r="GX1061" s="122"/>
    </row>
    <row r="1062" spans="180:206" x14ac:dyDescent="0.2">
      <c r="FX1062" s="122"/>
      <c r="GK1062" s="122"/>
      <c r="GX1062" s="122"/>
    </row>
    <row r="1063" spans="180:206" x14ac:dyDescent="0.2">
      <c r="FX1063" s="122"/>
      <c r="GK1063" s="122"/>
      <c r="GX1063" s="122"/>
    </row>
    <row r="1064" spans="180:206" x14ac:dyDescent="0.2">
      <c r="FX1064" s="122"/>
      <c r="GK1064" s="122"/>
      <c r="GX1064" s="122"/>
    </row>
    <row r="1065" spans="180:206" x14ac:dyDescent="0.2">
      <c r="FX1065" s="122"/>
      <c r="GK1065" s="122"/>
      <c r="GX1065" s="122"/>
    </row>
    <row r="1066" spans="180:206" x14ac:dyDescent="0.2">
      <c r="FX1066" s="122"/>
      <c r="GK1066" s="122"/>
      <c r="GX1066" s="122"/>
    </row>
    <row r="1067" spans="180:206" x14ac:dyDescent="0.2">
      <c r="FX1067" s="122"/>
      <c r="GK1067" s="122"/>
      <c r="GX1067" s="122"/>
    </row>
    <row r="1068" spans="180:206" x14ac:dyDescent="0.2">
      <c r="FX1068" s="122"/>
      <c r="GK1068" s="122"/>
      <c r="GX1068" s="122"/>
    </row>
    <row r="1069" spans="180:206" x14ac:dyDescent="0.2">
      <c r="FX1069" s="122"/>
      <c r="GK1069" s="122"/>
      <c r="GX1069" s="122"/>
    </row>
    <row r="1070" spans="180:206" x14ac:dyDescent="0.2">
      <c r="FX1070" s="122"/>
      <c r="GK1070" s="122"/>
      <c r="GX1070" s="122"/>
    </row>
    <row r="1071" spans="180:206" x14ac:dyDescent="0.2">
      <c r="FX1071" s="122"/>
      <c r="GK1071" s="122"/>
      <c r="GX1071" s="122"/>
    </row>
    <row r="1072" spans="180:206" x14ac:dyDescent="0.2">
      <c r="FX1072" s="122"/>
      <c r="GK1072" s="122"/>
      <c r="GX1072" s="122"/>
    </row>
    <row r="1073" spans="180:206" x14ac:dyDescent="0.2">
      <c r="FX1073" s="122"/>
      <c r="GK1073" s="122"/>
      <c r="GX1073" s="122"/>
    </row>
    <row r="1074" spans="180:206" x14ac:dyDescent="0.2">
      <c r="FX1074" s="122"/>
      <c r="GK1074" s="122"/>
      <c r="GX1074" s="122"/>
    </row>
    <row r="1075" spans="180:206" x14ac:dyDescent="0.2">
      <c r="FX1075" s="122"/>
      <c r="GK1075" s="122"/>
      <c r="GX1075" s="122"/>
    </row>
    <row r="1076" spans="180:206" x14ac:dyDescent="0.2">
      <c r="FX1076" s="122"/>
      <c r="GK1076" s="122"/>
      <c r="GX1076" s="122"/>
    </row>
    <row r="1077" spans="180:206" x14ac:dyDescent="0.2">
      <c r="FX1077" s="122"/>
      <c r="GK1077" s="122"/>
      <c r="GX1077" s="122"/>
    </row>
    <row r="1078" spans="180:206" x14ac:dyDescent="0.2">
      <c r="FX1078" s="122"/>
      <c r="GK1078" s="122"/>
      <c r="GX1078" s="122"/>
    </row>
    <row r="1079" spans="180:206" x14ac:dyDescent="0.2">
      <c r="FX1079" s="122"/>
      <c r="GK1079" s="122"/>
      <c r="GX1079" s="122"/>
    </row>
    <row r="1080" spans="180:206" x14ac:dyDescent="0.2">
      <c r="FX1080" s="122"/>
      <c r="GK1080" s="122"/>
      <c r="GX1080" s="122"/>
    </row>
    <row r="1081" spans="180:206" x14ac:dyDescent="0.2">
      <c r="FX1081" s="122"/>
      <c r="GK1081" s="122"/>
      <c r="GX1081" s="122"/>
    </row>
    <row r="1082" spans="180:206" x14ac:dyDescent="0.2">
      <c r="FX1082" s="122"/>
      <c r="GK1082" s="122"/>
      <c r="GX1082" s="122"/>
    </row>
    <row r="1083" spans="180:206" x14ac:dyDescent="0.2">
      <c r="FX1083" s="122"/>
      <c r="GK1083" s="122"/>
      <c r="GX1083" s="122"/>
    </row>
    <row r="1084" spans="180:206" x14ac:dyDescent="0.2">
      <c r="FX1084" s="122"/>
      <c r="GK1084" s="122"/>
      <c r="GX1084" s="122"/>
    </row>
    <row r="1085" spans="180:206" x14ac:dyDescent="0.2">
      <c r="FX1085" s="122"/>
      <c r="GK1085" s="122"/>
      <c r="GX1085" s="122"/>
    </row>
    <row r="1086" spans="180:206" x14ac:dyDescent="0.2">
      <c r="FX1086" s="122"/>
      <c r="GK1086" s="122"/>
      <c r="GX1086" s="122"/>
    </row>
    <row r="1087" spans="180:206" x14ac:dyDescent="0.2">
      <c r="FX1087" s="122"/>
      <c r="GK1087" s="122"/>
      <c r="GX1087" s="122"/>
    </row>
    <row r="1088" spans="180:206" x14ac:dyDescent="0.2">
      <c r="FX1088" s="122"/>
      <c r="GK1088" s="122"/>
      <c r="GX1088" s="122"/>
    </row>
    <row r="1089" spans="180:206" x14ac:dyDescent="0.2">
      <c r="FX1089" s="122"/>
      <c r="GK1089" s="122"/>
      <c r="GX1089" s="122"/>
    </row>
    <row r="1090" spans="180:206" x14ac:dyDescent="0.2">
      <c r="FX1090" s="122"/>
      <c r="GK1090" s="122"/>
      <c r="GX1090" s="122"/>
    </row>
    <row r="1091" spans="180:206" x14ac:dyDescent="0.2">
      <c r="FX1091" s="122"/>
      <c r="GK1091" s="122"/>
      <c r="GX1091" s="122"/>
    </row>
    <row r="1092" spans="180:206" x14ac:dyDescent="0.2">
      <c r="FX1092" s="122"/>
      <c r="GK1092" s="122"/>
      <c r="GX1092" s="122"/>
    </row>
    <row r="1093" spans="180:206" x14ac:dyDescent="0.2">
      <c r="FX1093" s="122"/>
      <c r="GK1093" s="122"/>
      <c r="GX1093" s="122"/>
    </row>
    <row r="1094" spans="180:206" x14ac:dyDescent="0.2">
      <c r="FX1094" s="122"/>
      <c r="GK1094" s="122"/>
      <c r="GX1094" s="122"/>
    </row>
    <row r="1095" spans="180:206" x14ac:dyDescent="0.2">
      <c r="FX1095" s="122"/>
      <c r="GK1095" s="122"/>
      <c r="GX1095" s="122"/>
    </row>
    <row r="1096" spans="180:206" x14ac:dyDescent="0.2">
      <c r="FX1096" s="122"/>
      <c r="GK1096" s="122"/>
      <c r="GX1096" s="122"/>
    </row>
    <row r="1097" spans="180:206" x14ac:dyDescent="0.2">
      <c r="FX1097" s="122"/>
      <c r="GK1097" s="122"/>
      <c r="GX1097" s="122"/>
    </row>
    <row r="1098" spans="180:206" x14ac:dyDescent="0.2">
      <c r="FX1098" s="122"/>
      <c r="GK1098" s="122"/>
      <c r="GX1098" s="122"/>
    </row>
    <row r="1099" spans="180:206" x14ac:dyDescent="0.2">
      <c r="FX1099" s="122"/>
      <c r="GK1099" s="122"/>
      <c r="GX1099" s="122"/>
    </row>
    <row r="1100" spans="180:206" x14ac:dyDescent="0.2">
      <c r="FX1100" s="122"/>
      <c r="GK1100" s="122"/>
      <c r="GX1100" s="122"/>
    </row>
    <row r="1101" spans="180:206" x14ac:dyDescent="0.2">
      <c r="FX1101" s="122"/>
      <c r="GK1101" s="122"/>
      <c r="GX1101" s="122"/>
    </row>
    <row r="1102" spans="180:206" x14ac:dyDescent="0.2">
      <c r="FX1102" s="122"/>
      <c r="GK1102" s="122"/>
      <c r="GX1102" s="122"/>
    </row>
    <row r="1103" spans="180:206" x14ac:dyDescent="0.2">
      <c r="FX1103" s="122"/>
      <c r="GK1103" s="122"/>
      <c r="GX1103" s="122"/>
    </row>
    <row r="1104" spans="180:206" x14ac:dyDescent="0.2">
      <c r="FX1104" s="122"/>
      <c r="GK1104" s="122"/>
      <c r="GX1104" s="122"/>
    </row>
    <row r="1105" spans="180:206" x14ac:dyDescent="0.2">
      <c r="FX1105" s="122"/>
      <c r="GK1105" s="122"/>
      <c r="GX1105" s="122"/>
    </row>
    <row r="1106" spans="180:206" x14ac:dyDescent="0.2">
      <c r="FX1106" s="122"/>
      <c r="GK1106" s="122"/>
      <c r="GX1106" s="122"/>
    </row>
    <row r="1107" spans="180:206" x14ac:dyDescent="0.2">
      <c r="FX1107" s="122"/>
      <c r="GK1107" s="122"/>
      <c r="GX1107" s="122"/>
    </row>
    <row r="1108" spans="180:206" x14ac:dyDescent="0.2">
      <c r="FX1108" s="122"/>
      <c r="GK1108" s="122"/>
      <c r="GX1108" s="122"/>
    </row>
    <row r="1109" spans="180:206" x14ac:dyDescent="0.2">
      <c r="FX1109" s="122"/>
      <c r="GK1109" s="122"/>
      <c r="GX1109" s="122"/>
    </row>
    <row r="1110" spans="180:206" x14ac:dyDescent="0.2">
      <c r="FX1110" s="122"/>
      <c r="GK1110" s="122"/>
      <c r="GX1110" s="122"/>
    </row>
    <row r="1111" spans="180:206" x14ac:dyDescent="0.2">
      <c r="FX1111" s="122"/>
      <c r="GK1111" s="122"/>
      <c r="GX1111" s="122"/>
    </row>
    <row r="1112" spans="180:206" x14ac:dyDescent="0.2">
      <c r="FX1112" s="122"/>
      <c r="GK1112" s="122"/>
      <c r="GX1112" s="122"/>
    </row>
    <row r="1113" spans="180:206" x14ac:dyDescent="0.2">
      <c r="FX1113" s="122"/>
      <c r="GK1113" s="122"/>
      <c r="GX1113" s="122"/>
    </row>
    <row r="1114" spans="180:206" x14ac:dyDescent="0.2">
      <c r="FX1114" s="122"/>
      <c r="GK1114" s="122"/>
      <c r="GX1114" s="122"/>
    </row>
    <row r="1115" spans="180:206" x14ac:dyDescent="0.2">
      <c r="FX1115" s="122"/>
      <c r="GK1115" s="122"/>
      <c r="GX1115" s="122"/>
    </row>
    <row r="1116" spans="180:206" x14ac:dyDescent="0.2">
      <c r="FX1116" s="122"/>
      <c r="GK1116" s="122"/>
      <c r="GX1116" s="122"/>
    </row>
    <row r="1117" spans="180:206" x14ac:dyDescent="0.2">
      <c r="FX1117" s="122"/>
      <c r="GK1117" s="122"/>
      <c r="GX1117" s="122"/>
    </row>
    <row r="1118" spans="180:206" x14ac:dyDescent="0.2">
      <c r="FX1118" s="122"/>
      <c r="GK1118" s="122"/>
      <c r="GX1118" s="122"/>
    </row>
    <row r="1119" spans="180:206" x14ac:dyDescent="0.2">
      <c r="FX1119" s="122"/>
      <c r="GK1119" s="122"/>
      <c r="GX1119" s="122"/>
    </row>
    <row r="1120" spans="180:206" x14ac:dyDescent="0.2">
      <c r="FX1120" s="122"/>
      <c r="GK1120" s="122"/>
      <c r="GX1120" s="122"/>
    </row>
    <row r="1121" spans="180:206" x14ac:dyDescent="0.2">
      <c r="FX1121" s="122"/>
      <c r="GK1121" s="122"/>
      <c r="GX1121" s="122"/>
    </row>
    <row r="1122" spans="180:206" x14ac:dyDescent="0.2">
      <c r="FX1122" s="122"/>
      <c r="GK1122" s="122"/>
      <c r="GX1122" s="122"/>
    </row>
    <row r="1123" spans="180:206" x14ac:dyDescent="0.2">
      <c r="FX1123" s="122"/>
      <c r="GK1123" s="122"/>
      <c r="GX1123" s="122"/>
    </row>
    <row r="1124" spans="180:206" x14ac:dyDescent="0.2">
      <c r="FX1124" s="122"/>
      <c r="GK1124" s="122"/>
      <c r="GX1124" s="122"/>
    </row>
    <row r="1125" spans="180:206" x14ac:dyDescent="0.2">
      <c r="FX1125" s="122"/>
      <c r="GK1125" s="122"/>
      <c r="GX1125" s="122"/>
    </row>
    <row r="1126" spans="180:206" x14ac:dyDescent="0.2">
      <c r="FX1126" s="122"/>
      <c r="GK1126" s="122"/>
      <c r="GX1126" s="122"/>
    </row>
    <row r="1127" spans="180:206" x14ac:dyDescent="0.2">
      <c r="FX1127" s="122"/>
      <c r="GK1127" s="122"/>
      <c r="GX1127" s="122"/>
    </row>
    <row r="1128" spans="180:206" x14ac:dyDescent="0.2">
      <c r="FX1128" s="122"/>
      <c r="GK1128" s="122"/>
      <c r="GX1128" s="122"/>
    </row>
    <row r="1129" spans="180:206" x14ac:dyDescent="0.2">
      <c r="FX1129" s="122"/>
      <c r="GK1129" s="122"/>
      <c r="GX1129" s="122"/>
    </row>
    <row r="1130" spans="180:206" x14ac:dyDescent="0.2">
      <c r="FX1130" s="122"/>
      <c r="GK1130" s="122"/>
      <c r="GX1130" s="122"/>
    </row>
    <row r="1131" spans="180:206" x14ac:dyDescent="0.2">
      <c r="FX1131" s="122"/>
      <c r="GK1131" s="122"/>
      <c r="GX1131" s="122"/>
    </row>
    <row r="1132" spans="180:206" x14ac:dyDescent="0.2">
      <c r="FX1132" s="122"/>
      <c r="GK1132" s="122"/>
      <c r="GX1132" s="122"/>
    </row>
    <row r="1133" spans="180:206" x14ac:dyDescent="0.2">
      <c r="FX1133" s="122"/>
      <c r="GK1133" s="122"/>
      <c r="GX1133" s="122"/>
    </row>
    <row r="1134" spans="180:206" x14ac:dyDescent="0.2">
      <c r="FX1134" s="122"/>
      <c r="GK1134" s="122"/>
      <c r="GX1134" s="122"/>
    </row>
    <row r="1135" spans="180:206" x14ac:dyDescent="0.2">
      <c r="FX1135" s="122"/>
      <c r="GK1135" s="122"/>
      <c r="GX1135" s="122"/>
    </row>
    <row r="1136" spans="180:206" x14ac:dyDescent="0.2">
      <c r="FX1136" s="122"/>
      <c r="GK1136" s="122"/>
      <c r="GX1136" s="122"/>
    </row>
    <row r="1137" spans="180:206" x14ac:dyDescent="0.2">
      <c r="FX1137" s="122"/>
      <c r="GK1137" s="122"/>
      <c r="GX1137" s="122"/>
    </row>
    <row r="1138" spans="180:206" x14ac:dyDescent="0.2">
      <c r="FX1138" s="122"/>
      <c r="GK1138" s="122"/>
      <c r="GX1138" s="122"/>
    </row>
    <row r="1139" spans="180:206" x14ac:dyDescent="0.2">
      <c r="FX1139" s="122"/>
      <c r="GK1139" s="122"/>
      <c r="GX1139" s="122"/>
    </row>
    <row r="1140" spans="180:206" x14ac:dyDescent="0.2">
      <c r="FX1140" s="122"/>
      <c r="GK1140" s="122"/>
      <c r="GX1140" s="122"/>
    </row>
    <row r="1141" spans="180:206" x14ac:dyDescent="0.2">
      <c r="FX1141" s="122"/>
      <c r="GK1141" s="122"/>
      <c r="GX1141" s="122"/>
    </row>
    <row r="1142" spans="180:206" x14ac:dyDescent="0.2">
      <c r="FX1142" s="122"/>
      <c r="GK1142" s="122"/>
      <c r="GX1142" s="122"/>
    </row>
    <row r="1143" spans="180:206" x14ac:dyDescent="0.2">
      <c r="FX1143" s="122"/>
      <c r="GK1143" s="122"/>
      <c r="GX1143" s="122"/>
    </row>
    <row r="1144" spans="180:206" x14ac:dyDescent="0.2">
      <c r="FX1144" s="122"/>
      <c r="GK1144" s="122"/>
      <c r="GX1144" s="122"/>
    </row>
    <row r="1145" spans="180:206" x14ac:dyDescent="0.2">
      <c r="FX1145" s="122"/>
      <c r="GK1145" s="122"/>
      <c r="GX1145" s="122"/>
    </row>
    <row r="1146" spans="180:206" x14ac:dyDescent="0.2">
      <c r="FX1146" s="122"/>
      <c r="GK1146" s="122"/>
      <c r="GX1146" s="122"/>
    </row>
    <row r="1147" spans="180:206" x14ac:dyDescent="0.2">
      <c r="FX1147" s="122"/>
      <c r="GK1147" s="122"/>
      <c r="GX1147" s="122"/>
    </row>
    <row r="1148" spans="180:206" x14ac:dyDescent="0.2">
      <c r="FX1148" s="122"/>
      <c r="GK1148" s="122"/>
      <c r="GX1148" s="122"/>
    </row>
    <row r="1149" spans="180:206" x14ac:dyDescent="0.2">
      <c r="FX1149" s="122"/>
      <c r="GK1149" s="122"/>
      <c r="GX1149" s="122"/>
    </row>
    <row r="1150" spans="180:206" x14ac:dyDescent="0.2">
      <c r="FX1150" s="122"/>
      <c r="GK1150" s="122"/>
      <c r="GX1150" s="122"/>
    </row>
    <row r="1151" spans="180:206" x14ac:dyDescent="0.2">
      <c r="FX1151" s="122"/>
      <c r="GK1151" s="122"/>
      <c r="GX1151" s="122"/>
    </row>
    <row r="1152" spans="180:206" x14ac:dyDescent="0.2">
      <c r="FX1152" s="122"/>
      <c r="GK1152" s="122"/>
      <c r="GX1152" s="122"/>
    </row>
    <row r="1153" spans="180:206" x14ac:dyDescent="0.2">
      <c r="FX1153" s="122"/>
      <c r="GK1153" s="122"/>
      <c r="GX1153" s="122"/>
    </row>
    <row r="1154" spans="180:206" x14ac:dyDescent="0.2">
      <c r="FX1154" s="122"/>
      <c r="GK1154" s="122"/>
      <c r="GX1154" s="122"/>
    </row>
    <row r="1155" spans="180:206" x14ac:dyDescent="0.2">
      <c r="FX1155" s="122"/>
      <c r="GK1155" s="122"/>
      <c r="GX1155" s="122"/>
    </row>
    <row r="1156" spans="180:206" x14ac:dyDescent="0.2">
      <c r="FX1156" s="122"/>
      <c r="GK1156" s="122"/>
      <c r="GX1156" s="122"/>
    </row>
    <row r="1157" spans="180:206" x14ac:dyDescent="0.2">
      <c r="FX1157" s="122"/>
      <c r="GK1157" s="122"/>
      <c r="GX1157" s="122"/>
    </row>
    <row r="1158" spans="180:206" x14ac:dyDescent="0.2">
      <c r="FX1158" s="122"/>
      <c r="GK1158" s="122"/>
      <c r="GX1158" s="122"/>
    </row>
    <row r="1159" spans="180:206" x14ac:dyDescent="0.2">
      <c r="FX1159" s="122"/>
      <c r="GK1159" s="122"/>
      <c r="GX1159" s="122"/>
    </row>
    <row r="1160" spans="180:206" x14ac:dyDescent="0.2">
      <c r="FX1160" s="122"/>
      <c r="GK1160" s="122"/>
      <c r="GX1160" s="122"/>
    </row>
    <row r="1161" spans="180:206" x14ac:dyDescent="0.2">
      <c r="FX1161" s="122"/>
      <c r="GK1161" s="122"/>
      <c r="GX1161" s="122"/>
    </row>
    <row r="1162" spans="180:206" x14ac:dyDescent="0.2">
      <c r="FX1162" s="122"/>
      <c r="GK1162" s="122"/>
      <c r="GX1162" s="122"/>
    </row>
    <row r="1163" spans="180:206" x14ac:dyDescent="0.2">
      <c r="FX1163" s="122"/>
      <c r="GK1163" s="122"/>
      <c r="GX1163" s="122"/>
    </row>
    <row r="1164" spans="180:206" x14ac:dyDescent="0.2">
      <c r="FX1164" s="122"/>
      <c r="GK1164" s="122"/>
      <c r="GX1164" s="122"/>
    </row>
    <row r="1165" spans="180:206" x14ac:dyDescent="0.2">
      <c r="FX1165" s="122"/>
      <c r="GK1165" s="122"/>
      <c r="GX1165" s="122"/>
    </row>
    <row r="1166" spans="180:206" x14ac:dyDescent="0.2">
      <c r="FX1166" s="122"/>
      <c r="GK1166" s="122"/>
      <c r="GX1166" s="122"/>
    </row>
    <row r="1167" spans="180:206" x14ac:dyDescent="0.2">
      <c r="FX1167" s="122"/>
      <c r="GK1167" s="122"/>
      <c r="GX1167" s="122"/>
    </row>
    <row r="1168" spans="180:206" x14ac:dyDescent="0.2">
      <c r="FX1168" s="122"/>
      <c r="GK1168" s="122"/>
      <c r="GX1168" s="122"/>
    </row>
    <row r="1169" spans="180:206" x14ac:dyDescent="0.2">
      <c r="FX1169" s="122"/>
      <c r="GK1169" s="122"/>
      <c r="GX1169" s="122"/>
    </row>
    <row r="1170" spans="180:206" x14ac:dyDescent="0.2">
      <c r="FX1170" s="122"/>
      <c r="GK1170" s="122"/>
      <c r="GX1170" s="122"/>
    </row>
    <row r="1171" spans="180:206" x14ac:dyDescent="0.2">
      <c r="FX1171" s="122"/>
      <c r="GK1171" s="122"/>
      <c r="GX1171" s="122"/>
    </row>
    <row r="1172" spans="180:206" x14ac:dyDescent="0.2">
      <c r="FX1172" s="122"/>
      <c r="GK1172" s="122"/>
      <c r="GX1172" s="122"/>
    </row>
    <row r="1173" spans="180:206" x14ac:dyDescent="0.2">
      <c r="FX1173" s="122"/>
      <c r="GK1173" s="122"/>
      <c r="GX1173" s="122"/>
    </row>
    <row r="1174" spans="180:206" x14ac:dyDescent="0.2">
      <c r="FX1174" s="122"/>
      <c r="GK1174" s="122"/>
      <c r="GX1174" s="122"/>
    </row>
    <row r="1175" spans="180:206" x14ac:dyDescent="0.2">
      <c r="FX1175" s="122"/>
      <c r="GK1175" s="122"/>
      <c r="GX1175" s="122"/>
    </row>
    <row r="1176" spans="180:206" x14ac:dyDescent="0.2">
      <c r="FX1176" s="122"/>
      <c r="GK1176" s="122"/>
      <c r="GX1176" s="122"/>
    </row>
    <row r="1177" spans="180:206" x14ac:dyDescent="0.2">
      <c r="FX1177" s="122"/>
      <c r="GK1177" s="122"/>
      <c r="GX1177" s="122"/>
    </row>
    <row r="1178" spans="180:206" x14ac:dyDescent="0.2">
      <c r="FX1178" s="122"/>
      <c r="GK1178" s="122"/>
      <c r="GX1178" s="122"/>
    </row>
    <row r="1179" spans="180:206" x14ac:dyDescent="0.2">
      <c r="FX1179" s="122"/>
      <c r="GK1179" s="122"/>
      <c r="GX1179" s="122"/>
    </row>
    <row r="1180" spans="180:206" x14ac:dyDescent="0.2">
      <c r="FX1180" s="122"/>
      <c r="GK1180" s="122"/>
      <c r="GX1180" s="122"/>
    </row>
    <row r="1181" spans="180:206" x14ac:dyDescent="0.2">
      <c r="FX1181" s="122"/>
      <c r="GK1181" s="122"/>
      <c r="GX1181" s="122"/>
    </row>
    <row r="1182" spans="180:206" x14ac:dyDescent="0.2">
      <c r="FX1182" s="122"/>
      <c r="GK1182" s="122"/>
      <c r="GX1182" s="122"/>
    </row>
    <row r="1183" spans="180:206" x14ac:dyDescent="0.2">
      <c r="FX1183" s="122"/>
      <c r="GK1183" s="122"/>
      <c r="GX1183" s="122"/>
    </row>
    <row r="1184" spans="180:206" x14ac:dyDescent="0.2">
      <c r="FX1184" s="122"/>
      <c r="GK1184" s="122"/>
      <c r="GX1184" s="122"/>
    </row>
    <row r="1185" spans="180:206" x14ac:dyDescent="0.2">
      <c r="FX1185" s="122"/>
      <c r="GK1185" s="122"/>
      <c r="GX1185" s="122"/>
    </row>
    <row r="1186" spans="180:206" x14ac:dyDescent="0.2">
      <c r="FX1186" s="122"/>
      <c r="GK1186" s="122"/>
      <c r="GX1186" s="122"/>
    </row>
    <row r="1187" spans="180:206" x14ac:dyDescent="0.2">
      <c r="FX1187" s="122"/>
      <c r="GK1187" s="122"/>
      <c r="GX1187" s="122"/>
    </row>
    <row r="1188" spans="180:206" x14ac:dyDescent="0.2">
      <c r="FX1188" s="122"/>
      <c r="GK1188" s="122"/>
      <c r="GX1188" s="122"/>
    </row>
    <row r="1189" spans="180:206" x14ac:dyDescent="0.2">
      <c r="FX1189" s="122"/>
      <c r="GK1189" s="122"/>
      <c r="GX1189" s="122"/>
    </row>
    <row r="1190" spans="180:206" x14ac:dyDescent="0.2">
      <c r="FX1190" s="122"/>
      <c r="GK1190" s="122"/>
      <c r="GX1190" s="122"/>
    </row>
    <row r="1191" spans="180:206" x14ac:dyDescent="0.2">
      <c r="FX1191" s="122"/>
      <c r="GK1191" s="122"/>
      <c r="GX1191" s="122"/>
    </row>
    <row r="1192" spans="180:206" x14ac:dyDescent="0.2">
      <c r="FX1192" s="122"/>
      <c r="GK1192" s="122"/>
      <c r="GX1192" s="122"/>
    </row>
    <row r="1193" spans="180:206" x14ac:dyDescent="0.2">
      <c r="FX1193" s="122"/>
      <c r="GK1193" s="122"/>
      <c r="GX1193" s="122"/>
    </row>
    <row r="1194" spans="180:206" x14ac:dyDescent="0.2">
      <c r="FX1194" s="122"/>
      <c r="GK1194" s="122"/>
      <c r="GX1194" s="122"/>
    </row>
    <row r="1195" spans="180:206" x14ac:dyDescent="0.2">
      <c r="FX1195" s="122"/>
      <c r="GK1195" s="122"/>
      <c r="GX1195" s="122"/>
    </row>
    <row r="1196" spans="180:206" x14ac:dyDescent="0.2">
      <c r="FX1196" s="122"/>
      <c r="GK1196" s="122"/>
      <c r="GX1196" s="122"/>
    </row>
    <row r="1197" spans="180:206" x14ac:dyDescent="0.2">
      <c r="FX1197" s="122"/>
      <c r="GK1197" s="122"/>
      <c r="GX1197" s="122"/>
    </row>
    <row r="1198" spans="180:206" x14ac:dyDescent="0.2">
      <c r="FX1198" s="122"/>
      <c r="GK1198" s="122"/>
      <c r="GX1198" s="122"/>
    </row>
    <row r="1199" spans="180:206" x14ac:dyDescent="0.2">
      <c r="FX1199" s="122"/>
      <c r="GK1199" s="122"/>
      <c r="GX1199" s="122"/>
    </row>
    <row r="1200" spans="180:206" x14ac:dyDescent="0.2">
      <c r="FX1200" s="122"/>
      <c r="GK1200" s="122"/>
      <c r="GX1200" s="122"/>
    </row>
    <row r="1201" spans="180:206" x14ac:dyDescent="0.2">
      <c r="FX1201" s="122"/>
      <c r="GK1201" s="122"/>
      <c r="GX1201" s="122"/>
    </row>
    <row r="1202" spans="180:206" x14ac:dyDescent="0.2">
      <c r="FX1202" s="122"/>
      <c r="GK1202" s="122"/>
      <c r="GX1202" s="122"/>
    </row>
    <row r="1203" spans="180:206" x14ac:dyDescent="0.2">
      <c r="FX1203" s="122"/>
      <c r="GK1203" s="122"/>
      <c r="GX1203" s="122"/>
    </row>
    <row r="1204" spans="180:206" x14ac:dyDescent="0.2">
      <c r="FX1204" s="122"/>
      <c r="GK1204" s="122"/>
      <c r="GX1204" s="122"/>
    </row>
    <row r="1205" spans="180:206" x14ac:dyDescent="0.2">
      <c r="FX1205" s="122"/>
      <c r="GK1205" s="122"/>
      <c r="GX1205" s="122"/>
    </row>
    <row r="1206" spans="180:206" x14ac:dyDescent="0.2">
      <c r="FX1206" s="122"/>
      <c r="GK1206" s="122"/>
      <c r="GX1206" s="122"/>
    </row>
    <row r="1207" spans="180:206" x14ac:dyDescent="0.2">
      <c r="FX1207" s="122"/>
      <c r="GK1207" s="122"/>
      <c r="GX1207" s="122"/>
    </row>
    <row r="1208" spans="180:206" x14ac:dyDescent="0.2">
      <c r="FX1208" s="122"/>
      <c r="GK1208" s="122"/>
      <c r="GX1208" s="122"/>
    </row>
    <row r="1209" spans="180:206" x14ac:dyDescent="0.2">
      <c r="FX1209" s="122"/>
      <c r="GK1209" s="122"/>
      <c r="GX1209" s="122"/>
    </row>
    <row r="1210" spans="180:206" x14ac:dyDescent="0.2">
      <c r="FX1210" s="122"/>
      <c r="GK1210" s="122"/>
      <c r="GX1210" s="122"/>
    </row>
    <row r="1211" spans="180:206" x14ac:dyDescent="0.2">
      <c r="FX1211" s="122"/>
      <c r="GK1211" s="122"/>
      <c r="GX1211" s="122"/>
    </row>
    <row r="1212" spans="180:206" x14ac:dyDescent="0.2">
      <c r="FX1212" s="122"/>
      <c r="GK1212" s="122"/>
      <c r="GX1212" s="122"/>
    </row>
    <row r="1213" spans="180:206" x14ac:dyDescent="0.2">
      <c r="FX1213" s="122"/>
      <c r="GK1213" s="122"/>
      <c r="GX1213" s="122"/>
    </row>
    <row r="1214" spans="180:206" x14ac:dyDescent="0.2">
      <c r="FX1214" s="122"/>
      <c r="GK1214" s="122"/>
      <c r="GX1214" s="122"/>
    </row>
    <row r="1215" spans="180:206" x14ac:dyDescent="0.2">
      <c r="FX1215" s="122"/>
      <c r="GK1215" s="122"/>
      <c r="GX1215" s="122"/>
    </row>
    <row r="1216" spans="180:206" x14ac:dyDescent="0.2">
      <c r="FX1216" s="122"/>
      <c r="GK1216" s="122"/>
      <c r="GX1216" s="122"/>
    </row>
    <row r="1217" spans="180:206" x14ac:dyDescent="0.2">
      <c r="FX1217" s="122"/>
      <c r="GK1217" s="122"/>
      <c r="GX1217" s="122"/>
    </row>
    <row r="1218" spans="180:206" x14ac:dyDescent="0.2">
      <c r="FX1218" s="122"/>
      <c r="GK1218" s="122"/>
      <c r="GX1218" s="122"/>
    </row>
    <row r="1219" spans="180:206" x14ac:dyDescent="0.2">
      <c r="FX1219" s="122"/>
      <c r="GK1219" s="122"/>
      <c r="GX1219" s="122"/>
    </row>
    <row r="1220" spans="180:206" x14ac:dyDescent="0.2">
      <c r="FX1220" s="122"/>
      <c r="GK1220" s="122"/>
      <c r="GX1220" s="122"/>
    </row>
    <row r="1221" spans="180:206" x14ac:dyDescent="0.2">
      <c r="FX1221" s="122"/>
      <c r="GK1221" s="122"/>
      <c r="GX1221" s="122"/>
    </row>
    <row r="1222" spans="180:206" x14ac:dyDescent="0.2">
      <c r="FX1222" s="122"/>
      <c r="GK1222" s="122"/>
      <c r="GX1222" s="122"/>
    </row>
    <row r="1223" spans="180:206" x14ac:dyDescent="0.2">
      <c r="FX1223" s="122"/>
      <c r="GK1223" s="122"/>
      <c r="GX1223" s="122"/>
    </row>
    <row r="1224" spans="180:206" x14ac:dyDescent="0.2">
      <c r="FX1224" s="122"/>
      <c r="GK1224" s="122"/>
      <c r="GX1224" s="122"/>
    </row>
    <row r="1225" spans="180:206" x14ac:dyDescent="0.2">
      <c r="FX1225" s="122"/>
      <c r="GK1225" s="122"/>
      <c r="GX1225" s="122"/>
    </row>
    <row r="1226" spans="180:206" x14ac:dyDescent="0.2">
      <c r="FX1226" s="122"/>
      <c r="GK1226" s="122"/>
      <c r="GX1226" s="122"/>
    </row>
    <row r="1227" spans="180:206" x14ac:dyDescent="0.2">
      <c r="FX1227" s="122"/>
      <c r="GK1227" s="122"/>
      <c r="GX1227" s="122"/>
    </row>
    <row r="1228" spans="180:206" x14ac:dyDescent="0.2">
      <c r="FX1228" s="122"/>
      <c r="GK1228" s="122"/>
      <c r="GX1228" s="122"/>
    </row>
    <row r="1229" spans="180:206" x14ac:dyDescent="0.2">
      <c r="FX1229" s="122"/>
      <c r="GK1229" s="122"/>
      <c r="GX1229" s="122"/>
    </row>
    <row r="1230" spans="180:206" x14ac:dyDescent="0.2">
      <c r="FX1230" s="122"/>
      <c r="GK1230" s="122"/>
      <c r="GX1230" s="122"/>
    </row>
    <row r="1231" spans="180:206" x14ac:dyDescent="0.2">
      <c r="FX1231" s="122"/>
      <c r="GK1231" s="122"/>
      <c r="GX1231" s="122"/>
    </row>
    <row r="1232" spans="180:206" x14ac:dyDescent="0.2">
      <c r="FX1232" s="122"/>
      <c r="GK1232" s="122"/>
      <c r="GX1232" s="122"/>
    </row>
    <row r="1233" spans="180:206" x14ac:dyDescent="0.2">
      <c r="FX1233" s="122"/>
      <c r="GK1233" s="122"/>
      <c r="GX1233" s="122"/>
    </row>
    <row r="1234" spans="180:206" x14ac:dyDescent="0.2">
      <c r="FX1234" s="122"/>
      <c r="GK1234" s="122"/>
      <c r="GX1234" s="122"/>
    </row>
    <row r="1235" spans="180:206" x14ac:dyDescent="0.2">
      <c r="FX1235" s="122"/>
      <c r="GK1235" s="122"/>
      <c r="GX1235" s="122"/>
    </row>
    <row r="1236" spans="180:206" x14ac:dyDescent="0.2">
      <c r="FX1236" s="122"/>
      <c r="GK1236" s="122"/>
      <c r="GX1236" s="122"/>
    </row>
    <row r="1237" spans="180:206" x14ac:dyDescent="0.2">
      <c r="FX1237" s="122"/>
      <c r="GK1237" s="122"/>
      <c r="GX1237" s="122"/>
    </row>
    <row r="1238" spans="180:206" x14ac:dyDescent="0.2">
      <c r="FX1238" s="122"/>
      <c r="GK1238" s="122"/>
      <c r="GX1238" s="122"/>
    </row>
    <row r="1239" spans="180:206" x14ac:dyDescent="0.2">
      <c r="FX1239" s="122"/>
      <c r="GK1239" s="122"/>
      <c r="GX1239" s="122"/>
    </row>
    <row r="1240" spans="180:206" x14ac:dyDescent="0.2">
      <c r="FX1240" s="122"/>
      <c r="GK1240" s="122"/>
      <c r="GX1240" s="122"/>
    </row>
    <row r="1241" spans="180:206" x14ac:dyDescent="0.2">
      <c r="FX1241" s="122"/>
      <c r="GK1241" s="122"/>
      <c r="GX1241" s="122"/>
    </row>
    <row r="1242" spans="180:206" x14ac:dyDescent="0.2">
      <c r="FX1242" s="122"/>
      <c r="GK1242" s="122"/>
      <c r="GX1242" s="122"/>
    </row>
    <row r="1243" spans="180:206" x14ac:dyDescent="0.2">
      <c r="FX1243" s="122"/>
      <c r="GK1243" s="122"/>
      <c r="GX1243" s="122"/>
    </row>
    <row r="1244" spans="180:206" x14ac:dyDescent="0.2">
      <c r="FX1244" s="122"/>
      <c r="GK1244" s="122"/>
      <c r="GX1244" s="122"/>
    </row>
    <row r="1245" spans="180:206" x14ac:dyDescent="0.2">
      <c r="FX1245" s="122"/>
      <c r="GK1245" s="122"/>
      <c r="GX1245" s="122"/>
    </row>
    <row r="1246" spans="180:206" x14ac:dyDescent="0.2">
      <c r="FX1246" s="122"/>
      <c r="GK1246" s="122"/>
      <c r="GX1246" s="122"/>
    </row>
    <row r="1247" spans="180:206" x14ac:dyDescent="0.2">
      <c r="FX1247" s="122"/>
      <c r="GK1247" s="122"/>
      <c r="GX1247" s="122"/>
    </row>
    <row r="1248" spans="180:206" x14ac:dyDescent="0.2">
      <c r="FX1248" s="122"/>
      <c r="GK1248" s="122"/>
      <c r="GX1248" s="122"/>
    </row>
    <row r="1249" spans="180:206" x14ac:dyDescent="0.2">
      <c r="FX1249" s="122"/>
      <c r="GK1249" s="122"/>
      <c r="GX1249" s="122"/>
    </row>
    <row r="1250" spans="180:206" x14ac:dyDescent="0.2">
      <c r="FX1250" s="122"/>
      <c r="GK1250" s="122"/>
      <c r="GX1250" s="122"/>
    </row>
    <row r="1251" spans="180:206" x14ac:dyDescent="0.2">
      <c r="FX1251" s="122"/>
      <c r="GK1251" s="122"/>
      <c r="GX1251" s="122"/>
    </row>
    <row r="1252" spans="180:206" x14ac:dyDescent="0.2">
      <c r="FX1252" s="122"/>
      <c r="GK1252" s="122"/>
      <c r="GX1252" s="122"/>
    </row>
    <row r="1253" spans="180:206" x14ac:dyDescent="0.2">
      <c r="FX1253" s="122"/>
      <c r="GK1253" s="122"/>
      <c r="GX1253" s="122"/>
    </row>
    <row r="1254" spans="180:206" x14ac:dyDescent="0.2">
      <c r="FX1254" s="122"/>
      <c r="GK1254" s="122"/>
      <c r="GX1254" s="122"/>
    </row>
    <row r="1255" spans="180:206" x14ac:dyDescent="0.2">
      <c r="FX1255" s="122"/>
      <c r="GK1255" s="122"/>
      <c r="GX1255" s="122"/>
    </row>
    <row r="1256" spans="180:206" x14ac:dyDescent="0.2">
      <c r="FX1256" s="122"/>
      <c r="GK1256" s="122"/>
      <c r="GX1256" s="122"/>
    </row>
    <row r="1257" spans="180:206" x14ac:dyDescent="0.2">
      <c r="FX1257" s="122"/>
      <c r="GK1257" s="122"/>
      <c r="GX1257" s="122"/>
    </row>
    <row r="1258" spans="180:206" x14ac:dyDescent="0.2">
      <c r="FX1258" s="122"/>
      <c r="GK1258" s="122"/>
      <c r="GX1258" s="122"/>
    </row>
    <row r="1259" spans="180:206" x14ac:dyDescent="0.2">
      <c r="FX1259" s="122"/>
      <c r="GK1259" s="122"/>
      <c r="GX1259" s="122"/>
    </row>
    <row r="1260" spans="180:206" x14ac:dyDescent="0.2">
      <c r="FX1260" s="122"/>
      <c r="GK1260" s="122"/>
      <c r="GX1260" s="122"/>
    </row>
    <row r="1261" spans="180:206" x14ac:dyDescent="0.2">
      <c r="FX1261" s="122"/>
      <c r="GK1261" s="122"/>
      <c r="GX1261" s="122"/>
    </row>
    <row r="1262" spans="180:206" x14ac:dyDescent="0.2">
      <c r="FX1262" s="122"/>
      <c r="GK1262" s="122"/>
      <c r="GX1262" s="122"/>
    </row>
    <row r="1263" spans="180:206" x14ac:dyDescent="0.2">
      <c r="FX1263" s="122"/>
      <c r="GK1263" s="122"/>
      <c r="GX1263" s="122"/>
    </row>
    <row r="1264" spans="180:206" x14ac:dyDescent="0.2">
      <c r="FX1264" s="122"/>
      <c r="GK1264" s="122"/>
      <c r="GX1264" s="122"/>
    </row>
    <row r="1265" spans="180:206" x14ac:dyDescent="0.2">
      <c r="FX1265" s="122"/>
      <c r="GK1265" s="122"/>
      <c r="GX1265" s="122"/>
    </row>
    <row r="1266" spans="180:206" x14ac:dyDescent="0.2">
      <c r="FX1266" s="122"/>
      <c r="GK1266" s="122"/>
      <c r="GX1266" s="122"/>
    </row>
    <row r="1267" spans="180:206" x14ac:dyDescent="0.2">
      <c r="FX1267" s="122"/>
      <c r="GK1267" s="122"/>
      <c r="GX1267" s="122"/>
    </row>
    <row r="1268" spans="180:206" x14ac:dyDescent="0.2">
      <c r="FX1268" s="122"/>
      <c r="GK1268" s="122"/>
      <c r="GX1268" s="122"/>
    </row>
    <row r="1269" spans="180:206" x14ac:dyDescent="0.2">
      <c r="FX1269" s="122"/>
      <c r="GK1269" s="122"/>
      <c r="GX1269" s="122"/>
    </row>
    <row r="1270" spans="180:206" x14ac:dyDescent="0.2">
      <c r="FX1270" s="122"/>
      <c r="GK1270" s="122"/>
      <c r="GX1270" s="122"/>
    </row>
    <row r="1271" spans="180:206" x14ac:dyDescent="0.2">
      <c r="FX1271" s="122"/>
      <c r="GK1271" s="122"/>
      <c r="GX1271" s="122"/>
    </row>
    <row r="1272" spans="180:206" x14ac:dyDescent="0.2">
      <c r="FX1272" s="122"/>
      <c r="GK1272" s="122"/>
      <c r="GX1272" s="122"/>
    </row>
    <row r="1273" spans="180:206" x14ac:dyDescent="0.2">
      <c r="FX1273" s="122"/>
      <c r="GK1273" s="122"/>
      <c r="GX1273" s="122"/>
    </row>
    <row r="1274" spans="180:206" x14ac:dyDescent="0.2">
      <c r="FX1274" s="122"/>
      <c r="GK1274" s="122"/>
      <c r="GX1274" s="122"/>
    </row>
    <row r="1275" spans="180:206" x14ac:dyDescent="0.2">
      <c r="FX1275" s="122"/>
      <c r="GK1275" s="122"/>
      <c r="GX1275" s="122"/>
    </row>
    <row r="1276" spans="180:206" x14ac:dyDescent="0.2">
      <c r="FX1276" s="122"/>
      <c r="GK1276" s="122"/>
      <c r="GX1276" s="122"/>
    </row>
    <row r="1277" spans="180:206" x14ac:dyDescent="0.2">
      <c r="FX1277" s="122"/>
      <c r="GK1277" s="122"/>
      <c r="GX1277" s="122"/>
    </row>
    <row r="1278" spans="180:206" x14ac:dyDescent="0.2">
      <c r="FX1278" s="122"/>
      <c r="GK1278" s="122"/>
      <c r="GX1278" s="122"/>
    </row>
    <row r="1279" spans="180:206" x14ac:dyDescent="0.2">
      <c r="FX1279" s="122"/>
      <c r="GK1279" s="122"/>
      <c r="GX1279" s="122"/>
    </row>
    <row r="1280" spans="180:206" x14ac:dyDescent="0.2">
      <c r="FX1280" s="122"/>
      <c r="GK1280" s="122"/>
      <c r="GX1280" s="122"/>
    </row>
    <row r="1281" spans="180:206" x14ac:dyDescent="0.2">
      <c r="FX1281" s="122"/>
      <c r="GK1281" s="122"/>
      <c r="GX1281" s="122"/>
    </row>
    <row r="1282" spans="180:206" x14ac:dyDescent="0.2">
      <c r="FX1282" s="122"/>
      <c r="GK1282" s="122"/>
      <c r="GX1282" s="122"/>
    </row>
    <row r="1283" spans="180:206" x14ac:dyDescent="0.2">
      <c r="FX1283" s="122"/>
      <c r="GK1283" s="122"/>
      <c r="GX1283" s="122"/>
    </row>
    <row r="1284" spans="180:206" x14ac:dyDescent="0.2">
      <c r="FX1284" s="122"/>
      <c r="GK1284" s="122"/>
      <c r="GX1284" s="122"/>
    </row>
    <row r="1285" spans="180:206" x14ac:dyDescent="0.2">
      <c r="FX1285" s="122"/>
      <c r="GK1285" s="122"/>
      <c r="GX1285" s="122"/>
    </row>
    <row r="1286" spans="180:206" x14ac:dyDescent="0.2">
      <c r="FX1286" s="122"/>
      <c r="GK1286" s="122"/>
      <c r="GX1286" s="122"/>
    </row>
    <row r="1287" spans="180:206" x14ac:dyDescent="0.2">
      <c r="FX1287" s="122"/>
      <c r="GK1287" s="122"/>
      <c r="GX1287" s="122"/>
    </row>
    <row r="1288" spans="180:206" x14ac:dyDescent="0.2">
      <c r="FX1288" s="122"/>
      <c r="GK1288" s="122"/>
      <c r="GX1288" s="122"/>
    </row>
    <row r="1289" spans="180:206" x14ac:dyDescent="0.2">
      <c r="FX1289" s="122"/>
      <c r="GK1289" s="122"/>
      <c r="GX1289" s="122"/>
    </row>
    <row r="1290" spans="180:206" x14ac:dyDescent="0.2">
      <c r="FX1290" s="122"/>
      <c r="GK1290" s="122"/>
      <c r="GX1290" s="122"/>
    </row>
  </sheetData>
  <sheetProtection sort="0" autoFilter="0"/>
  <protectedRanges>
    <protectedRange algorithmName="SHA-512" hashValue="TvKQSNrPyYgDaKIPekAhfes+BeWelymkz8wT3MQpZB+/Zfpfi+1YMuN/+lt8MKT+KJo0CvfvAKUuwGf9Rjf1Yg==" saltValue="sve+okrN9egQU3nQYMBtPg==" spinCount="100000" sqref="FX10:FX255 GX10:GX255 GK10:GK255" name="Rango2_2_1"/>
    <protectedRange algorithmName="SHA-512" hashValue="TvKQSNrPyYgDaKIPekAhfes+BeWelymkz8wT3MQpZB+/Zfpfi+1YMuN/+lt8MKT+KJo0CvfvAKUuwGf9Rjf1Yg==" saltValue="sve+okrN9egQU3nQYMBtPg==" spinCount="100000" sqref="BP24:BW27 BP215:BW219 BP12:BW15 BP59:BW63 BP162:BW165 BP168:BW171 BP103:BW105 BP186:BW189 BP113:BW117 BP173:BW177 BP47:BW51 BP53:BW57 BP145:BW147 BP119:BW123 BP138:BW141 BP149:BW153 BP156:BW159 BP222:BW225 BP229:BW231 BP234:BW237 BP240:BW243 BP29:BW33 BP36:BW39 BP43:BW45 BP245:BW249 BP252:BW255 BP18:BW21 BP90:BW99 DI24:DP27 DI215:DP219 DI12:DP15 DI59:DP63 DI162:DP165 DI168:DP171 DI103:DP105 DI186:DP189 DI113:DP117 DI173:DP177 DI47:DP51 DI53:DP57 DI145:DP147 DI119:DP123 DI138:DP141 DI149:DP153 DI156:DP159 DI222:DP225 DI229:DP231 DI234:DP237 DI240:DP243 DI29:DP33 DI36:DP39 DI43:DP45 DI245:DP249 DI252:DP255 DI18:DP21 DI90:DP99 CZ24:DG27 CZ215:DG219 CZ12:DG15 CZ59:DG63 CZ162:DG165 CZ168:DG171 CZ103:DG105 CZ186:DG189 CZ113:DG117 CZ173:DG177 CZ47:DG51 CZ53:DG57 CZ145:DG147 CZ119:DG123 CZ138:DG141 CZ149:DG153 CZ156:DG159 CZ222:DG225 CZ229:DG231 CZ234:DG237 CZ240:DG243 CZ29:DG33 CZ36:DG39 CZ43:DG45 CZ245:DG249 CZ252:DG255 CZ18:DG21 CZ90:DG99 CQ24:CX27 CQ215:CX219 CQ12:CX15 CQ59:CX63 CQ162:CX165 CQ168:CX171 CQ103:CX105 CQ186:CX189 CQ113:CX117 CQ173:CX177 CQ47:CX51 CQ53:CX57 CQ145:CX147 CQ119:CX123 CQ138:CX141 CQ149:CX153 CQ156:CX159 CQ222:CX225 CQ229:CX231 CQ234:CX237 CQ240:CX243 CQ29:CX33 CQ36:CX39 CQ43:CX45 CQ245:CX249 CQ252:CX255 CQ18:CX21 CQ90:CX99 CH24:CO27 CH215:CO219 CH12:CO15 CH59:CO63 CH162:CO165 CH168:CO171 CH103:CO105 CH186:CO189 CH113:CO117 CH173:CO177 CH47:CO51 CH53:CO57 CH145:CO147 CH119:CO123 CH138:CO141 CH149:CO153 CH156:CO159 CH222:CO225 CH229:CO231 CH234:CO237 CH240:CO243 CH29:CO33 CH36:CO39 CH43:CO45 CH245:CO249 CH252:CO255 CH18:CO21 CH90:CO99 BY24:CF27 BY215:CF219 BY12:CF15 BY59:CF63 BY162:CF165 BY168:CF171 BY103:CF105 BY186:CF189 BY113:CF117 BY173:CF177 BY47:CF51 BY53:CF57 BY145:CF147 BY119:CF123 BY138:CF141 BY149:CF153 BY156:CF159 BY222:CF225 BY229:CF231 BY234:CF237 BY240:CF243 BY29:CF33 BY36:CF39 BY43:CF45 BY245:CF249 BY252:CF255 BY18:CF21 BY90:CF99 FK24:FS27 FK215:FS219 FK12:FS15 FK59:FS63 FK162:FS165 FK168:FS171 FK103:FS105 FK186:FS189 FK113:FS117 FK173:FS177 FK47:FS51 FK53:FS57 FK145:FS147 FK119:FS123 FK138:FS141 FK149:FS153 FK156:FS159 FK222:FS225 FK229:FS231 FK234:FS237 FK240:FS243 FK29:FS33 FK36:FS39 FK43:FS45 FK245:FS249 FK252:FS255 FK18:FS21 FK90:FS99 FB24:FI27 FB215:FI219 FB12:FI15 FB59:FI63 FB162:FI165 FB168:FI171 FB103:FI105 FB186:FI189 FB113:FI117 FB173:FI177 FB47:FI51 FB53:FI57 FB145:FI147 FB119:FI123 FB138:FI141 FB149:FI153 FB156:FI159 FB222:FI225 FB229:FI231 FB234:FI237 FB240:FI243 FB29:FI33 FB36:FI39 FB43:FI45 FB245:FI249 FB252:FI255 FB18:FI21 FB90:FI99 ES24:EZ27 ES215:EZ219 ES12:EZ15 ES59:EZ63 ES162:EZ165 ES168:EZ171 ES103:EZ105 ES186:EZ189 ES113:EZ117 ES173:EZ177 ES47:EZ51 ES53:EZ57 ES145:EZ147 ES119:EZ123 ES138:EZ141 ES149:EZ153 ES156:EZ159 ES222:EZ225 ES229:EZ231 ES234:EZ237 ES240:EZ243 ES29:EZ33 ES36:EZ39 ES43:EZ45 ES245:EZ249 ES252:EZ255 ES18:EZ21 ES90:EZ99 EJ24:EQ27 EJ215:EQ219 EJ12:EQ15 EJ59:EQ63 EJ162:EQ165 EJ168:EQ171 EJ103:EQ105 EJ186:EQ189 EJ113:EQ117 EJ173:EQ177 EJ47:EQ51 EJ53:EQ57 EJ145:EQ147 EJ119:EQ123 EJ138:EQ141 EJ149:EQ153 EJ156:EQ159 EJ222:EQ225 EJ229:EQ231 EJ234:EQ237 EJ240:EQ243 EJ29:EQ33 EJ36:EQ39 EJ43:EQ45 EJ245:EQ249 EJ252:EQ255 EJ18:EQ21 EJ90:EQ99 EA24:EH27 EA215:EH219 EA12:EH15 EA59:EH63 EA162:EH165 EA168:EH171 EA103:EH105 EA186:EH189 EA113:EH117 EA173:EH177 EA47:EH51 EA53:EH57 EA145:EH147 EA119:EH123 EA138:EH141 EA149:EH153 EA156:EH159 EA222:EH225 EA229:EH231 EA234:EH237 EA240:EH243 EA29:EH33 EA36:EH39 EA43:EH45 EA245:EH249 EA252:EH255 EA18:EH21 EA90:EH99 DR24:DY27 DR215:DY219 DR12:DY15 DR59:DY63 DR162:DY165 DR168:DY171 DR103:DY105 DR186:DY189 DR113:DY117 DR173:DY177 DR47:DY51 DR53:DY57 DR145:DY147 DR119:DY123 DR138:DY141 DR149:DY153 DR156:DY159 DR222:DY225 DR229:DY231 DR234:DY237 DR240:DY243 DR29:DY33 DR36:DY39 DR43:DY45 DR245:DY249 DR252:DY255 DR18:DY21 DR90:DY99 GZ24:HA27 GZ215:HA219 GZ12:HA15 GZ59:HA63 GZ162:HA165 GZ168:HA171 GZ103:HA105 GZ186:HA189 GZ113:HA117 GZ173:HA177 GZ47:HA51 GZ53:HA57 GZ145:HA147 GZ119:HA123 GZ138:HA141 GZ149:HA153 GZ156:HA159 GZ222:HA225 GZ229:HA231 GZ234:HA237 GZ240:HA243 GZ29:HA33 GZ36:HA39 GZ43:HA45 GZ245:HA249 GZ252:HA255 GZ18:HA21 GZ90:HA99 GM24:GN27 GM215:GN219 GM12:GN15 GM59:GN63 GM162:GN165 GM168:GN171 GM103:GN105 GM186:GN189 GM113:GN117 GM173:GN177 GM47:GN51 GM53:GN57 GM145:GN147 GM119:GN123 GM138:GN141 GM149:GN153 GM156:GN159 GM222:GN225 GM229:GN231 GM234:GN237 GM240:GN243 GM29:GN33 GM36:GN39 GM43:GN45 GM245:GN249 GM252:GN255 GM18:GN21 GM90:GN99 FZ24:GA27 FZ215:GA219 FZ12:GA15 FZ59:GA63 FZ162:GA165 FZ168:GA171 FZ103:GA105 FZ186:GA189 FZ113:GA117 FZ173:GA177 FZ47:GA51 FZ53:GA57 FZ145:GA147 FZ119:GA123 FZ138:GA141 FZ149:GA153 FZ156:GA159 FZ222:GA225 FZ229:GA231 FZ234:GA237 FZ240:GA243 FZ29:GA33 FZ36:GA39 FZ43:GA45 FZ245:GA249 FZ252:GA255 FZ18:GA21 FZ90:GA99" name="Rango2_2_1_1"/>
    <protectedRange algorithmName="SHA-512" hashValue="TvKQSNrPyYgDaKIPekAhfes+BeWelymkz8wT3MQpZB+/Zfpfi+1YMuN/+lt8MKT+KJo0CvfvAKUuwGf9Rjf1Yg==" saltValue="sve+okrN9egQU3nQYMBtPg==" spinCount="100000" sqref="BP112:BW112 DI112:DP112 CZ112:DG112 CQ112:CX112 CH112:CO112 BY112:CF112 FK112:FS112 FB112:FI112 ES112:EZ112 EJ112:EQ112 EA112:EH112 DR112:DY112 GZ112:HA112 GM112:GN112 FZ112:GA112" name="Rango2_2_1_2"/>
    <protectedRange algorithmName="SHA-512" hashValue="TvKQSNrPyYgDaKIPekAhfes+BeWelymkz8wT3MQpZB+/Zfpfi+1YMuN/+lt8MKT+KJo0CvfvAKUuwGf9Rjf1Yg==" saltValue="sve+okrN9egQU3nQYMBtPg==" spinCount="100000" sqref="BP160:BQ161 BS160:BW161 DI160:DJ161 DL160:DP161 CZ160:DA161 DC160:DG161 CQ160:CR161 CT160:CX161 CH160:CI161 CK160:CO161 BY160:BZ161 CB160:CF161 FK160:FL161 FN160:FS161 FB160:FC161 FE160:FI161 ES160:ET161 EV160:EZ161 EJ160:EK161 EM160:EQ161 EA160:EB161 ED160:EH161 DR160:DS161 DU160:DY161 GZ160:HA161 GM160:GN161 FZ160:GA161" name="Rango2_2_1_1_1"/>
    <protectedRange algorithmName="SHA-512" hashValue="TvKQSNrPyYgDaKIPekAhfes+BeWelymkz8wT3MQpZB+/Zfpfi+1YMuN/+lt8MKT+KJo0CvfvAKUuwGf9Rjf1Yg==" saltValue="sve+okrN9egQU3nQYMBtPg==" spinCount="100000" sqref="BP167:BW167 DI167:DP167 CZ167:DG167 CQ167:CX167 CH167:CO167 BY167:CF167 FK167:FS167 FB167:FI167 ES167:EZ167 EJ167:EQ167 EA167:EH167 DR167:DY167 GZ167:HA167 GM167:GN167 FZ167:GA167" name="Rango2_2_1_1_2"/>
    <protectedRange algorithmName="SHA-512" hashValue="TvKQSNrPyYgDaKIPekAhfes+BeWelymkz8wT3MQpZB+/Zfpfi+1YMuN/+lt8MKT+KJo0CvfvAKUuwGf9Rjf1Yg==" saltValue="sve+okrN9egQU3nQYMBtPg==" spinCount="100000" sqref="BP166:BW166 DI166:DP166 CZ166:DG166 CQ166:CX166 CH166:CO166 BY166:CF166 FK166:FS166 FB166:FI166 ES166:EZ166 EJ166:EQ166 EA166:EH166 DR166:DY166 GZ166:HA166 GM166:GN166 FZ166:GA166" name="Rango2_2_1_1_1_1"/>
    <protectedRange algorithmName="SHA-512" hashValue="TvKQSNrPyYgDaKIPekAhfes+BeWelymkz8wT3MQpZB+/Zfpfi+1YMuN/+lt8MKT+KJo0CvfvAKUuwGf9Rjf1Yg==" saltValue="sve+okrN9egQU3nQYMBtPg==" spinCount="100000" sqref="BP191:BW195 DI191:DP195 CZ191:DG195 CQ191:CX195 CH191:CO195 BY191:CF195 FK191:FS195 FB191:FI195 ES191:EZ195 EJ191:EQ195 EA191:EH195 DR191:DY195 GZ191:HA195 GM191:GN195 FZ191:GA195" name="Rango2_2_1_4"/>
    <protectedRange algorithmName="SHA-512" hashValue="TvKQSNrPyYgDaKIPekAhfes+BeWelymkz8wT3MQpZB+/Zfpfi+1YMuN/+lt8MKT+KJo0CvfvAKUuwGf9Rjf1Yg==" saltValue="sve+okrN9egQU3nQYMBtPg==" spinCount="100000" sqref="BP197:BW201 DI197:DP201 CZ197:DG201 CQ197:CX201 CH197:CO201 BY197:CF201 FK197:FS201 FB197:FI201 ES197:EZ201 EJ197:EQ201 EA197:EH201 DR197:DY201 GZ197:HA201 GM197:GN201 FZ197:GA201" name="Rango2_2_1_5"/>
    <protectedRange algorithmName="SHA-512" hashValue="TvKQSNrPyYgDaKIPekAhfes+BeWelymkz8wT3MQpZB+/Zfpfi+1YMuN/+lt8MKT+KJo0CvfvAKUuwGf9Rjf1Yg==" saltValue="sve+okrN9egQU3nQYMBtPg==" spinCount="100000" sqref="BP203:BW207 DI203:DP207 CZ203:DG207 CQ203:CX207 CH203:CO207 BY203:CF207 FK203:FS207 FB203:FI207 ES203:EZ207 EJ203:EQ207 EA203:EH207 DR203:DY207 GZ203:HA207 GM203:GN207 FZ203:GA207" name="Rango2_2_1_6"/>
    <protectedRange algorithmName="SHA-512" hashValue="TvKQSNrPyYgDaKIPekAhfes+BeWelymkz8wT3MQpZB+/Zfpfi+1YMuN/+lt8MKT+KJo0CvfvAKUuwGf9Rjf1Yg==" saltValue="sve+okrN9egQU3nQYMBtPg==" spinCount="100000" sqref="BP209:BW213 DI209:DP213 CZ209:DG213 CQ209:CX213 CH209:CO213 BY209:CF213 FK209:FS213 FB209:FI213 ES209:EZ213 EJ209:EQ213 EA209:EH213 DR209:DY213 GZ209:HA213 GM209:GN213 FZ209:GA213" name="Rango2_2_1_7"/>
    <protectedRange algorithmName="SHA-512" hashValue="TvKQSNrPyYgDaKIPekAhfes+BeWelymkz8wT3MQpZB+/Zfpfi+1YMuN/+lt8MKT+KJo0CvfvAKUuwGf9Rjf1Yg==" saltValue="sve+okrN9egQU3nQYMBtPg==" spinCount="100000" sqref="BP88:BQ89 BS89:BW89 BR88:BW88 DI88:DJ89 DL89:DP89 DK88:DP88 CZ88:DA89 DC89:DG89 DB88:DG88 CQ88:CR89 CT89:CX89 CS88:CX88 CH88:CI89 CK89:CO89 CJ88:CO88 BY88:BZ89 CB89:CF89 CA88:CF88 FK88:FL89 FN89:FS89 FM88:FS88 FB88:FC89 FE89:FI89 FD88:FI88 ES88:ET89 EV89:EZ89 EU88:EZ88 EJ88:EK89 EM89:EQ89 EL88:EQ88 EA88:EB89 ED89:EH89 EC88:EH88 DR88:DS89 DU89:DY89 DT88:DY88 GZ88:HA89 GM88:GN89 FZ88:GA89" name="Rango2_2_1_9"/>
    <protectedRange algorithmName="SHA-512" hashValue="TvKQSNrPyYgDaKIPekAhfes+BeWelymkz8wT3MQpZB+/Zfpfi+1YMuN/+lt8MKT+KJo0CvfvAKUuwGf9Rjf1Yg==" saltValue="sve+okrN9egQU3nQYMBtPg==" spinCount="100000" sqref="BP100:BW102 DI100:DP102 CZ100:DG102 CQ100:CX102 CH100:CO102 BY100:CF102 FK100:FS102 FB100:FI102 ES100:EZ102 EJ100:EQ102 EA100:EH102 DR100:DY102 GZ100:HA102 GM100:GN102 FZ100:GA102" name="Rango2_2_1_10"/>
    <protectedRange algorithmName="SHA-512" hashValue="TvKQSNrPyYgDaKIPekAhfes+BeWelymkz8wT3MQpZB+/Zfpfi+1YMuN/+lt8MKT+KJo0CvfvAKUuwGf9Rjf1Yg==" saltValue="sve+okrN9egQU3nQYMBtPg==" spinCount="100000" sqref="BP106:BW111 DI106:DP111 CZ106:DG111 CQ106:CX111 CH106:CO111 BY106:CF111 FK106:FS111 FB106:FI111 ES106:EZ111 EJ106:EQ111 EA106:EH111 DR106:DY111 GZ106:HA111 GM106:GN111 FZ106:GA111" name="Rango2_2_1_11"/>
    <protectedRange algorithmName="SHA-512" hashValue="TvKQSNrPyYgDaKIPekAhfes+BeWelymkz8wT3MQpZB+/Zfpfi+1YMuN/+lt8MKT+KJo0CvfvAKUuwGf9Rjf1Yg==" saltValue="sve+okrN9egQU3nQYMBtPg==" spinCount="100000" sqref="BP178:BW183 DI178:DP183 CZ178:DG183 CQ178:CX183 CH178:CO183 BY178:CF183 FK178:FS183 FB178:FI183 ES178:EZ183 EJ178:EQ183 EA178:EH183 DR178:DY183 GZ178:HA183 GM178:GN183 FZ178:GA183" name="Rango2_2_1_12"/>
    <protectedRange algorithmName="SHA-512" hashValue="TvKQSNrPyYgDaKIPekAhfes+BeWelymkz8wT3MQpZB+/Zfpfi+1YMuN/+lt8MKT+KJo0CvfvAKUuwGf9Rjf1Yg==" saltValue="sve+okrN9egQU3nQYMBtPg==" spinCount="100000" sqref="BR184 BP184:BQ185 BS184:BW185 DK184 DI184:DJ185 DL184:DP185 DB184 CZ184:DA185 DC184:DG185 CS184 CQ184:CR185 CT184:CX185 CJ184 CH184:CI185 CK184:CO185 CA184 BY184:BZ185 CB184:CF185 FM184 FK184:FL185 FN184:FS185 FD184 FB184:FC185 FE184:FI185 EU184 ES184:ET185 EV184:EZ185 EL184 EJ184:EK185 EM184:EQ185 EC184 EA184:EB185 ED184:EH185 DT184 DR184:DS185 DU184:DY185 GZ184:HA185 GM184:GN185 FZ184:GA185" name="Rango2_2_1_13"/>
    <protectedRange algorithmName="SHA-512" hashValue="TvKQSNrPyYgDaKIPekAhfes+BeWelymkz8wT3MQpZB+/Zfpfi+1YMuN/+lt8MKT+KJo0CvfvAKUuwGf9Rjf1Yg==" saltValue="sve+okrN9egQU3nQYMBtPg==" spinCount="100000" sqref="BP172:BW172 DI172:DP172 CZ172:DG172 CQ172:CX172 CH172:CO172 BY172:CF172 FK172:FS172 FB172:FI172 ES172:EZ172 EJ172:EQ172 EA172:EH172 DR172:DY172 GZ172:HA172 GM172:GN172 FZ172:GA172" name="Rango2_2_1_14"/>
    <protectedRange algorithmName="SHA-512" hashValue="TvKQSNrPyYgDaKIPekAhfes+BeWelymkz8wT3MQpZB+/Zfpfi+1YMuN/+lt8MKT+KJo0CvfvAKUuwGf9Rjf1Yg==" saltValue="sve+okrN9egQU3nQYMBtPg==" spinCount="100000" sqref="BP46:BQ46 DI46:DJ46 CZ46:DA46 CQ46:CR46 CH46:CI46 BY46:BZ46 FK46:FL46 FB46:FC46 ES46:ET46 EJ46:EK46 EA46:EB46 DR46:DS46" name="Rango2_2_1_15"/>
    <protectedRange algorithmName="SHA-512" hashValue="TvKQSNrPyYgDaKIPekAhfes+BeWelymkz8wT3MQpZB+/Zfpfi+1YMuN/+lt8MKT+KJo0CvfvAKUuwGf9Rjf1Yg==" saltValue="sve+okrN9egQU3nQYMBtPg==" spinCount="100000" sqref="BP58:BQ58 DI58:DJ58 CZ58:DA58 CQ58:CR58 CH58:CI58 BY58:BZ58 FK58:FL58 FB58:FC58 ES58:ET58 EJ58:EK58 EA58:EB58 DR58:DS58" name="Rango2_2_1_18"/>
    <protectedRange algorithmName="SHA-512" hashValue="TvKQSNrPyYgDaKIPekAhfes+BeWelymkz8wT3MQpZB+/Zfpfi+1YMuN/+lt8MKT+KJo0CvfvAKUuwGf9Rjf1Yg==" saltValue="sve+okrN9egQU3nQYMBtPg==" spinCount="100000" sqref="BP52:BQ52 DI52:DJ52 CZ52:DA52 CQ52:CR52 CH52:CI52 BY52:BZ52 FK52:FL52 FB52:FC52 ES52:ET52 EJ52:EK52 EA52:EB52 DR52:DS52" name="Rango2_2_1_19"/>
    <protectedRange algorithmName="SHA-512" hashValue="TvKQSNrPyYgDaKIPekAhfes+BeWelymkz8wT3MQpZB+/Zfpfi+1YMuN/+lt8MKT+KJo0CvfvAKUuwGf9Rjf1Yg==" saltValue="sve+okrN9egQU3nQYMBtPg==" spinCount="100000" sqref="BR52:BW52 BR58:BW58 BR46:BW46 DK52:DP52 DK58:DP58 DK46:DP46 DB52:DG52 DB58:DG58 DB46:DG46 CS52:CX52 CS58:CX58 CS46:CX46 CJ52:CO52 CJ58:CO58 CJ46:CO46 CA52:CF52 CA58:CF58 CA46:CF46 FM52:FS52 FM58:FS58 FM46:FS46 FD52:FI52 FD58:FI58 FD46:FI46 EU52:EZ52 EU58:EZ58 EU46:EZ46 EL52:EQ52 EL58:EQ58 EL46:EQ46 EC52:EH52 EC58:EH58 EC46:EH46 DT52:DY52 DT58:DY58 DT46:DY46 GZ52:HA52 GZ58:HA58 GZ46:HA46 GM52:GN52 GM58:GN58 GM46:GN46 FZ52:GA52 FZ58:GA58 FZ46:GA46" name="Rango2_2_1_20"/>
    <protectedRange algorithmName="SHA-512" hashValue="TvKQSNrPyYgDaKIPekAhfes+BeWelymkz8wT3MQpZB+/Zfpfi+1YMuN/+lt8MKT+KJo0CvfvAKUuwGf9Rjf1Yg==" saltValue="sve+okrN9egQU3nQYMBtPg==" spinCount="100000" sqref="BP142:BW144 DI142:DP144 CZ142:DG144 CQ142:CX144 CH142:CO144 BY142:CF144 FK142:FS144 FB142:FI144 ES142:EZ144 EJ142:EQ144 EA142:EH144 DR142:DY144 GZ142:HA144 GM142:GN144 FZ142:GA144" name="Rango2_2_1_16"/>
    <protectedRange algorithmName="SHA-512" hashValue="TvKQSNrPyYgDaKIPekAhfes+BeWelymkz8wT3MQpZB+/Zfpfi+1YMuN/+lt8MKT+KJo0CvfvAKUuwGf9Rjf1Yg==" saltValue="sve+okrN9egQU3nQYMBtPg==" spinCount="100000" sqref="BP220:BW221 DI220:DP221 CZ220:DG221 CQ220:CX221 CH220:CO221 BY220:CF221 FK220:FS221 FB220:FI221 ES220:EZ221 EJ220:EQ221 EA220:EH221 DR220:DY221 GZ220:HA221 GM220:GN221 FZ220:GA221" name="Rango2_2_1_17"/>
    <protectedRange algorithmName="SHA-512" hashValue="TvKQSNrPyYgDaKIPekAhfes+BeWelymkz8wT3MQpZB+/Zfpfi+1YMuN/+lt8MKT+KJo0CvfvAKUuwGf9Rjf1Yg==" saltValue="sve+okrN9egQU3nQYMBtPg==" spinCount="100000" sqref="BP226:BW228 DI226:DP228 CZ226:DG228 CQ226:CX228 CH226:CO228 BY226:CF228 FK226:FS228 FB226:FI228 ES226:EZ228 EJ226:EQ228 EA226:EH228 DR226:DY228 GZ226:HA228 GM226:GN228 FZ226:GA228" name="Rango2_2_1_21"/>
    <protectedRange algorithmName="SHA-512" hashValue="TvKQSNrPyYgDaKIPekAhfes+BeWelymkz8wT3MQpZB+/Zfpfi+1YMuN/+lt8MKT+KJo0CvfvAKUuwGf9Rjf1Yg==" saltValue="sve+okrN9egQU3nQYMBtPg==" spinCount="100000" sqref="BP232:BW233 DI232:DP233 CZ232:DG233 CQ232:CX233 CH232:CO233 BY232:CF233 FK232:FS233 FB232:FI233 ES232:EZ233 EJ232:EQ233 EA232:EH233 DR232:DY233 GZ232:HA233 GM232:GN233 FZ232:GA233" name="Rango2_2_1_22"/>
    <protectedRange algorithmName="SHA-512" hashValue="TvKQSNrPyYgDaKIPekAhfes+BeWelymkz8wT3MQpZB+/Zfpfi+1YMuN/+lt8MKT+KJo0CvfvAKUuwGf9Rjf1Yg==" saltValue="sve+okrN9egQU3nQYMBtPg==" spinCount="100000" sqref="BP238:BW239 DI238:DP239 CZ238:DG239 CQ238:CX239 CH238:CO239 BY238:CF239 FK238:FS239 FB238:FI239 ES238:EZ239 EJ238:EQ239 EA238:EH239 DR238:DY239 GZ238:HA239 GM238:GN239 FZ238:GA239" name="Rango2_2_1_23"/>
    <protectedRange algorithmName="SHA-512" hashValue="TvKQSNrPyYgDaKIPekAhfes+BeWelymkz8wT3MQpZB+/Zfpfi+1YMuN/+lt8MKT+KJo0CvfvAKUuwGf9Rjf1Yg==" saltValue="sve+okrN9egQU3nQYMBtPg==" spinCount="100000" sqref="BR16:BW17 BP10:BW11 DK16:DP17 DI10:DP11 DB16:DG17 CZ10:DG11 CS16:CX17 CQ10:CX11 CJ16:CO17 CH10:CO11 CA16:CF17 BY10:CF11 FM16:FS17 FK10:FS11 FD16:FI17 FB10:FI11 EU16:EZ17 ES10:EZ11 EL16:EQ17 EJ10:EQ11 EC16:EH17 EA10:EH11 DT16:DY17 DR10:DY11 GZ16:HA17 GZ10:HA11 GM16:GN17 GM10:GN11 FZ16:GA17 FZ10:GA11" name="Rango2_2_1_29"/>
    <protectedRange algorithmName="SHA-512" hashValue="TvKQSNrPyYgDaKIPekAhfes+BeWelymkz8wT3MQpZB+/Zfpfi+1YMuN/+lt8MKT+KJo0CvfvAKUuwGf9Rjf1Yg==" saltValue="sve+okrN9egQU3nQYMBtPg==" spinCount="100000" sqref="BP16:BQ17 DI16:DJ17 CZ16:DA17 CQ16:CR17 CH16:CI17 BY16:BZ17 FK16:FL17 FB16:FC17 ES16:ET17 EJ16:EK17 EA16:EB17 DR16:DS17" name="Rango2_2_1_30"/>
    <protectedRange algorithmName="SHA-512" hashValue="TvKQSNrPyYgDaKIPekAhfes+BeWelymkz8wT3MQpZB+/Zfpfi+1YMuN/+lt8MKT+KJo0CvfvAKUuwGf9Rjf1Yg==" saltValue="sve+okrN9egQU3nQYMBtPg==" spinCount="100000" sqref="BP22:BW23 DI22:DP23 CZ22:DG23 CQ22:CX23 CH22:CO23 BY22:CF23 FK22:FS23 FB22:FI23 ES22:EZ23 EJ22:EQ23 EA22:EH23 DR22:DY23 GZ22:HA23 GM22:GN23 FZ22:GA23" name="Rango2_2_1_31"/>
    <protectedRange algorithmName="SHA-512" hashValue="TvKQSNrPyYgDaKIPekAhfes+BeWelymkz8wT3MQpZB+/Zfpfi+1YMuN/+lt8MKT+KJo0CvfvAKUuwGf9Rjf1Yg==" saltValue="sve+okrN9egQU3nQYMBtPg==" spinCount="100000" sqref="BP65:BR69 BS64:BW69 DI65:DK69 DL64:DP69 CZ65:DB69 DC64:DG69 CQ65:CS69 CT64:CX69 CH65:CJ69 CK64:CO69 BY65:CA69 CB64:CF69 FK65:FM69 FN64:FS69 FB65:FD69 FE64:FI69 ES65:EU69 EV64:EZ69 EJ65:EL69 EM64:EQ69 EA65:EC69 ED64:EH69 DR65:DT69 DU64:DY69 GZ64:HA69 GM64:GN69 FZ64:GA69" name="Rango2_2_1_34"/>
    <protectedRange algorithmName="SHA-512" hashValue="TvKQSNrPyYgDaKIPekAhfes+BeWelymkz8wT3MQpZB+/Zfpfi+1YMuN/+lt8MKT+KJo0CvfvAKUuwGf9Rjf1Yg==" saltValue="sve+okrN9egQU3nQYMBtPg==" spinCount="100000" sqref="BQ70:BW75 BP71:BP75 DJ70:DP75 DI71:DI75 DA70:DG75 CZ71:CZ75 CR70:CX75 CQ71:CQ75 CI70:CO75 CH71:CH75 BZ70:CF75 BY71:BY75 FL70:FS75 FK71:FK75 FC70:FI75 FB71:FB75 ET70:EZ75 ES71:ES75 EK70:EQ75 EJ71:EJ75 EB70:EH75 EA71:EA75 DS70:DY75 DR71:DR75 GZ70:HA75 GM70:GN75 FZ70:GA75" name="Rango2_2_1_35"/>
    <protectedRange algorithmName="SHA-512" hashValue="TvKQSNrPyYgDaKIPekAhfes+BeWelymkz8wT3MQpZB+/Zfpfi+1YMuN/+lt8MKT+KJo0CvfvAKUuwGf9Rjf1Yg==" saltValue="sve+okrN9egQU3nQYMBtPg==" spinCount="100000" sqref="BP76:BW81 DI76:DP81 CZ76:DG81 CQ76:CX81 CH76:CO81 BY76:CF81 FK76:FS81 FB76:FI81 ES76:EZ81 EJ76:EQ81 EA76:EH81 DR76:DY81 GZ76:HA81 GM76:GN81 FZ76:GA81" name="Rango2_2_1_36"/>
    <protectedRange algorithmName="SHA-512" hashValue="TvKQSNrPyYgDaKIPekAhfes+BeWelymkz8wT3MQpZB+/Zfpfi+1YMuN/+lt8MKT+KJo0CvfvAKUuwGf9Rjf1Yg==" saltValue="sve+okrN9egQU3nQYMBtPg==" spinCount="100000" sqref="BR130:BW130 BP124:BW129 DK130:DP130 DI124:DP129 DB130:DG130 CZ124:DG129 CS130:CX130 CQ124:CX129 CJ130:CO130 CH124:CO129 CA130:CF130 BY124:CF129 FM130:FS130 FK124:FS129 FD130:FI130 FB124:FI129 EU130:EZ130 ES124:EZ129 EL130:EQ130 EJ124:EQ129 EC130:EH130 EA124:EH129 DT130:DY130 DR124:DY129 GZ124:HA130 GM124:GN130 FZ124:GA130" name="Rango2_2_1_32"/>
    <protectedRange algorithmName="SHA-512" hashValue="TvKQSNrPyYgDaKIPekAhfes+BeWelymkz8wT3MQpZB+/Zfpfi+1YMuN/+lt8MKT+KJo0CvfvAKUuwGf9Rjf1Yg==" saltValue="sve+okrN9egQU3nQYMBtPg==" spinCount="100000" sqref="BP130:BQ130 BP131:BW135 DI130:DJ130 DI131:DP135 CZ130:DA130 CZ131:DG135 CQ130:CR130 CQ131:CX135 CH130:CI130 CH131:CO135 BY130:BZ130 BY131:CF135 FK130:FL130 FK131:FS135 FB130:FC130 FB131:FI135 ES130:ET130 ES131:EZ135 EJ130:EK130 EJ131:EQ135 EA130:EB130 EA131:EH135 DR130:DS130 DR131:DY135 GZ131:HA135 GM131:GN135 FZ131:GA135" name="Rango2_2_1_33"/>
    <protectedRange algorithmName="SHA-512" hashValue="TvKQSNrPyYgDaKIPekAhfes+BeWelymkz8wT3MQpZB+/Zfpfi+1YMuN/+lt8MKT+KJo0CvfvAKUuwGf9Rjf1Yg==" saltValue="sve+okrN9egQU3nQYMBtPg==" spinCount="100000" sqref="BP190:BW190 DI190:DP190 CZ190:DG190 CQ190:CX190 CH190:CO190 BY190:CF190 FK190:FS190 FB190:FI190 ES190:EZ190 EJ190:EQ190 EA190:EH190 DR190:DY190 GZ190:HA190 GM190:GN190 FZ190:GA190" name="Rango2_2_1_4_1"/>
    <protectedRange algorithmName="SHA-512" hashValue="TvKQSNrPyYgDaKIPekAhfes+BeWelymkz8wT3MQpZB+/Zfpfi+1YMuN/+lt8MKT+KJo0CvfvAKUuwGf9Rjf1Yg==" saltValue="sve+okrN9egQU3nQYMBtPg==" spinCount="100000" sqref="BP196:BW196 DI196:DP196 CZ196:DG196 CQ196:CX196 CH196:CO196 BY196:CF196 FK196:FS196 FB196:FI196 ES196:EZ196 EJ196:EQ196 EA196:EH196 DR196:DY196 GZ196:HA196 GM196:GN196 FZ196:GA196" name="Rango2_2_1_5_1"/>
    <protectedRange algorithmName="SHA-512" hashValue="TvKQSNrPyYgDaKIPekAhfes+BeWelymkz8wT3MQpZB+/Zfpfi+1YMuN/+lt8MKT+KJo0CvfvAKUuwGf9Rjf1Yg==" saltValue="sve+okrN9egQU3nQYMBtPg==" spinCount="100000" sqref="BP202:BW202 DI202:DP202 CZ202:DG202 CQ202:CX202 CH202:CO202 BY202:CF202 FK202:FS202 FB202:FI202 ES202:EZ202 EJ202:EQ202 EA202:EH202 DR202:DY202 GZ202:HA202 GM202:GN202 FZ202:GA202" name="Rango2_2_1_6_1"/>
    <protectedRange algorithmName="SHA-512" hashValue="TvKQSNrPyYgDaKIPekAhfes+BeWelymkz8wT3MQpZB+/Zfpfi+1YMuN/+lt8MKT+KJo0CvfvAKUuwGf9Rjf1Yg==" saltValue="sve+okrN9egQU3nQYMBtPg==" spinCount="100000" sqref="BP208:BW208 DI208:DP208 CZ208:DG208 CQ208:CX208 CH208:CO208 BY208:CF208 FK208:FS208 FB208:FI208 ES208:EZ208 EJ208:EQ208 EA208:EH208 DR208:DY208 GZ208:HA208 GM208:GN208 FZ208:GA208" name="Rango2_2_1_7_1"/>
    <protectedRange algorithmName="SHA-512" hashValue="TvKQSNrPyYgDaKIPekAhfes+BeWelymkz8wT3MQpZB+/Zfpfi+1YMuN/+lt8MKT+KJo0CvfvAKUuwGf9Rjf1Yg==" saltValue="sve+okrN9egQU3nQYMBtPg==" spinCount="100000" sqref="BP214:BW214 DI214:DP214 CZ214:DG214 CQ214:CX214 CH214:CO214 BY214:CF214 FK214:FS214 FB214:FI214 ES214:EZ214 EJ214:EQ214 EA214:EH214 DR214:DY214 GZ214:HA214 GM214:GN214 FZ214:GA214" name="Rango2_2_1_8_1"/>
    <protectedRange algorithmName="SHA-512" hashValue="TvKQSNrPyYgDaKIPekAhfes+BeWelymkz8wT3MQpZB+/Zfpfi+1YMuN/+lt8MKT+KJo0CvfvAKUuwGf9Rjf1Yg==" saltValue="sve+okrN9egQU3nQYMBtPg==" spinCount="100000" sqref="BP28:BW28 DI28:DP28 CZ28:DG28 CQ28:CX28 CH28:CO28 BY28:CF28 FK28:FS28 FB28:FI28 ES28:EZ28 EJ28:EQ28 EA28:EH28 DR28:DY28 GZ28:HA28 GM28:GN28 FZ28:GA28" name="Rango2_2_1_24_1"/>
    <protectedRange algorithmName="SHA-512" hashValue="TvKQSNrPyYgDaKIPekAhfes+BeWelymkz8wT3MQpZB+/Zfpfi+1YMuN/+lt8MKT+KJo0CvfvAKUuwGf9Rjf1Yg==" saltValue="sve+okrN9egQU3nQYMBtPg==" spinCount="100000" sqref="BP34:BW35 DI34:DP35 CZ34:DG35 CQ34:CX35 CH34:CO35 BY34:CF35 FK34:FS35 FB34:FI35 ES34:EZ35 EJ34:EQ35 EA34:EH35 DR34:DY35 GZ34:HA35 GM34:GN35 FZ34:GA35" name="Rango2_2_1_25_1"/>
    <protectedRange algorithmName="SHA-512" hashValue="TvKQSNrPyYgDaKIPekAhfes+BeWelymkz8wT3MQpZB+/Zfpfi+1YMuN/+lt8MKT+KJo0CvfvAKUuwGf9Rjf1Yg==" saltValue="sve+okrN9egQU3nQYMBtPg==" spinCount="100000" sqref="BP40:BW42 DI40:DP42 CZ40:DG42 CQ40:CX42 CH40:CO42 BY40:CF42 FK40:FS42 FB40:FI42 ES40:EZ42 EJ40:EQ42 EA40:EH42 DR40:DY42 GZ40:HA42 GM40:GN42 FZ40:GA42" name="Rango2_2_1_26_1"/>
    <protectedRange algorithmName="SHA-512" hashValue="TvKQSNrPyYgDaKIPekAhfes+BeWelymkz8wT3MQpZB+/Zfpfi+1YMuN/+lt8MKT+KJo0CvfvAKUuwGf9Rjf1Yg==" saltValue="sve+okrN9egQU3nQYMBtPg==" spinCount="100000" sqref="BP244:BW244 DI244:DP244 CZ244:DG244 CQ244:CX244 CH244:CO244 BY244:CF244 FK244:FS244 FB244:FI244 ES244:EZ244 EJ244:EQ244 EA244:EH244 DR244:DY244 GZ244:HA244 GM244:GN244 FZ244:GA244" name="Rango2_2_1_27_1"/>
    <protectedRange algorithmName="SHA-512" hashValue="TvKQSNrPyYgDaKIPekAhfes+BeWelymkz8wT3MQpZB+/Zfpfi+1YMuN/+lt8MKT+KJo0CvfvAKUuwGf9Rjf1Yg==" saltValue="sve+okrN9egQU3nQYMBtPg==" spinCount="100000" sqref="BP250:BW251 DI250:DP251 CZ250:DG251 CQ250:CX251 CH250:CO251 BY250:CF251 FK250:FS251 FB250:FI251 ES250:EZ251 EJ250:EQ251 EA250:EH251 DR250:DY251 GZ250:HA251 GM250:GN251 FZ250:GA251" name="Rango2_2_1_28_2"/>
    <protectedRange algorithmName="SHA-512" hashValue="TvKQSNrPyYgDaKIPekAhfes+BeWelymkz8wT3MQpZB+/Zfpfi+1YMuN/+lt8MKT+KJo0CvfvAKUuwGf9Rjf1Yg==" saltValue="sve+okrN9egQU3nQYMBtPg==" spinCount="100000" sqref="BF166:BF167" name="Rango2_28_1"/>
    <protectedRange algorithmName="SHA-512" hashValue="TvKQSNrPyYgDaKIPekAhfes+BeWelymkz8wT3MQpZB+/Zfpfi+1YMuN/+lt8MKT+KJo0CvfvAKUuwGf9Rjf1Yg==" saltValue="sve+okrN9egQU3nQYMBtPg==" spinCount="100000" sqref="BG89" name="Rango2_25_1"/>
    <protectedRange algorithmName="SHA-512" hashValue="TvKQSNrPyYgDaKIPekAhfes+BeWelymkz8wT3MQpZB+/Zfpfi+1YMuN/+lt8MKT+KJo0CvfvAKUuwGf9Rjf1Yg==" saltValue="sve+okrN9egQU3nQYMBtPg==" spinCount="100000" sqref="BG178" name="Rango2_25_1_1"/>
    <protectedRange algorithmName="SHA-512" hashValue="TvKQSNrPyYgDaKIPekAhfes+BeWelymkz8wT3MQpZB+/Zfpfi+1YMuN/+lt8MKT+KJo0CvfvAKUuwGf9Rjf1Yg==" saltValue="sve+okrN9egQU3nQYMBtPg==" spinCount="100000" sqref="BI166:BJ167" name="Rango2_29_1"/>
    <protectedRange algorithmName="SHA-512" hashValue="TvKQSNrPyYgDaKIPekAhfes+BeWelymkz8wT3MQpZB+/Zfpfi+1YMuN/+lt8MKT+KJo0CvfvAKUuwGf9Rjf1Yg==" saltValue="sve+okrN9egQU3nQYMBtPg==" spinCount="100000" sqref="BK166:BK167" name="Rango2_30_1"/>
    <protectedRange algorithmName="SHA-512" hashValue="TvKQSNrPyYgDaKIPekAhfes+BeWelymkz8wT3MQpZB+/Zfpfi+1YMuN/+lt8MKT+KJo0CvfvAKUuwGf9Rjf1Yg==" saltValue="sve+okrN9egQU3nQYMBtPg==" spinCount="100000" sqref="BL166:BL167" name="Rango2_31_1"/>
    <protectedRange algorithmName="SHA-512" hashValue="TvKQSNrPyYgDaKIPekAhfes+BeWelymkz8wT3MQpZB+/Zfpfi+1YMuN/+lt8MKT+KJo0CvfvAKUuwGf9Rjf1Yg==" saltValue="sve+okrN9egQU3nQYMBtPg==" spinCount="100000" sqref="BI89:BJ89" name="Rango2_26_1"/>
    <protectedRange algorithmName="SHA-512" hashValue="TvKQSNrPyYgDaKIPekAhfes+BeWelymkz8wT3MQpZB+/Zfpfi+1YMuN/+lt8MKT+KJo0CvfvAKUuwGf9Rjf1Yg==" saltValue="sve+okrN9egQU3nQYMBtPg==" spinCount="100000" sqref="BK89" name="Rango2_34_1"/>
    <protectedRange algorithmName="SHA-512" hashValue="TvKQSNrPyYgDaKIPekAhfes+BeWelymkz8wT3MQpZB+/Zfpfi+1YMuN/+lt8MKT+KJo0CvfvAKUuwGf9Rjf1Yg==" saltValue="sve+okrN9egQU3nQYMBtPg==" spinCount="100000" sqref="BL89" name="Rango2_35_1"/>
    <protectedRange algorithmName="SHA-512" hashValue="TvKQSNrPyYgDaKIPekAhfes+BeWelymkz8wT3MQpZB+/Zfpfi+1YMuN/+lt8MKT+KJo0CvfvAKUuwGf9Rjf1Yg==" saltValue="sve+okrN9egQU3nQYMBtPg==" spinCount="100000" sqref="BK184" name="Rango2_40"/>
    <protectedRange algorithmName="SHA-512" hashValue="TvKQSNrPyYgDaKIPekAhfes+BeWelymkz8wT3MQpZB+/Zfpfi+1YMuN/+lt8MKT+KJo0CvfvAKUuwGf9Rjf1Yg==" saltValue="sve+okrN9egQU3nQYMBtPg==" spinCount="100000" sqref="BI184:BJ185" name="Rango2_41"/>
    <protectedRange algorithmName="SHA-512" hashValue="TvKQSNrPyYgDaKIPekAhfes+BeWelymkz8wT3MQpZB+/Zfpfi+1YMuN/+lt8MKT+KJo0CvfvAKUuwGf9Rjf1Yg==" saltValue="sve+okrN9egQU3nQYMBtPg==" spinCount="100000" sqref="BL184:BL185" name="Rango2_43"/>
    <protectedRange algorithmName="SHA-512" hashValue="TvKQSNrPyYgDaKIPekAhfes+BeWelymkz8wT3MQpZB+/Zfpfi+1YMuN/+lt8MKT+KJo0CvfvAKUuwGf9Rjf1Yg==" saltValue="sve+okrN9egQU3nQYMBtPg==" spinCount="100000" sqref="BK185" name="Rango2_44"/>
    <protectedRange algorithmName="SHA-512" hashValue="TvKQSNrPyYgDaKIPekAhfes+BeWelymkz8wT3MQpZB+/Zfpfi+1YMuN/+lt8MKT+KJo0CvfvAKUuwGf9Rjf1Yg==" saltValue="sve+okrN9egQU3nQYMBtPg==" spinCount="100000" sqref="BI149:BJ149" name="Rango2_36"/>
    <protectedRange algorithmName="SHA-512" hashValue="TvKQSNrPyYgDaKIPekAhfes+BeWelymkz8wT3MQpZB+/Zfpfi+1YMuN/+lt8MKT+KJo0CvfvAKUuwGf9Rjf1Yg==" saltValue="sve+okrN9egQU3nQYMBtPg==" spinCount="100000" sqref="BK149" name="Rango2_37"/>
    <protectedRange algorithmName="SHA-512" hashValue="TvKQSNrPyYgDaKIPekAhfes+BeWelymkz8wT3MQpZB+/Zfpfi+1YMuN/+lt8MKT+KJo0CvfvAKUuwGf9Rjf1Yg==" saltValue="sve+okrN9egQU3nQYMBtPg==" spinCount="100000" sqref="BL149" name="Rango2_38"/>
    <protectedRange algorithmName="SHA-512" hashValue="TvKQSNrPyYgDaKIPekAhfes+BeWelymkz8wT3MQpZB+/Zfpfi+1YMuN/+lt8MKT+KJo0CvfvAKUuwGf9Rjf1Yg==" saltValue="sve+okrN9egQU3nQYMBtPg==" spinCount="100000" sqref="BK17" name="Rango2_1_2"/>
    <protectedRange algorithmName="SHA-512" hashValue="TvKQSNrPyYgDaKIPekAhfes+BeWelymkz8wT3MQpZB+/Zfpfi+1YMuN/+lt8MKT+KJo0CvfvAKUuwGf9Rjf1Yg==" saltValue="sve+okrN9egQU3nQYMBtPg==" spinCount="100000" sqref="BL17" name="Rango2_2_2"/>
    <protectedRange algorithmName="SHA-512" hashValue="TvKQSNrPyYgDaKIPekAhfes+BeWelymkz8wT3MQpZB+/Zfpfi+1YMuN/+lt8MKT+KJo0CvfvAKUuwGf9Rjf1Yg==" saltValue="sve+okrN9egQU3nQYMBtPg==" spinCount="100000" sqref="BK16" name="Rango2_1_1_1"/>
    <protectedRange algorithmName="SHA-512" hashValue="TvKQSNrPyYgDaKIPekAhfes+BeWelymkz8wT3MQpZB+/Zfpfi+1YMuN/+lt8MKT+KJo0CvfvAKUuwGf9Rjf1Yg==" saltValue="sve+okrN9egQU3nQYMBtPg==" spinCount="100000" sqref="BL16" name="Rango2_2_1_3"/>
    <protectedRange algorithmName="SHA-512" hashValue="TvKQSNrPyYgDaKIPekAhfes+BeWelymkz8wT3MQpZB+/Zfpfi+1YMuN/+lt8MKT+KJo0CvfvAKUuwGf9Rjf1Yg==" saltValue="sve+okrN9egQU3nQYMBtPg==" spinCount="100000" sqref="BI178:BJ178" name="Rango2_26_1_2"/>
    <protectedRange algorithmName="SHA-512" hashValue="TvKQSNrPyYgDaKIPekAhfes+BeWelymkz8wT3MQpZB+/Zfpfi+1YMuN/+lt8MKT+KJo0CvfvAKUuwGf9Rjf1Yg==" saltValue="sve+okrN9egQU3nQYMBtPg==" spinCount="100000" sqref="BK178" name="Rango2_34_1_1"/>
    <protectedRange algorithmName="SHA-512" hashValue="TvKQSNrPyYgDaKIPekAhfes+BeWelymkz8wT3MQpZB+/Zfpfi+1YMuN/+lt8MKT+KJo0CvfvAKUuwGf9Rjf1Yg==" saltValue="sve+okrN9egQU3nQYMBtPg==" spinCount="100000" sqref="BL178" name="Rango2_35_1_1"/>
    <protectedRange algorithmName="SHA-512" hashValue="TvKQSNrPyYgDaKIPekAhfes+BeWelymkz8wT3MQpZB+/Zfpfi+1YMuN/+lt8MKT+KJo0CvfvAKUuwGf9Rjf1Yg==" saltValue="sve+okrN9egQU3nQYMBtPg==" spinCount="100000" sqref="BL10" name="Rango2_2_1_2_1"/>
    <protectedRange algorithmName="SHA-512" hashValue="TvKQSNrPyYgDaKIPekAhfes+BeWelymkz8wT3MQpZB+/Zfpfi+1YMuN/+lt8MKT+KJo0CvfvAKUuwGf9Rjf1Yg==" saltValue="sve+okrN9egQU3nQYMBtPg==" spinCount="100000" sqref="BI22:BJ23" name="Rango2_3_1_1"/>
    <protectedRange algorithmName="SHA-512" hashValue="TvKQSNrPyYgDaKIPekAhfes+BeWelymkz8wT3MQpZB+/Zfpfi+1YMuN/+lt8MKT+KJo0CvfvAKUuwGf9Rjf1Yg==" saltValue="sve+okrN9egQU3nQYMBtPg==" spinCount="100000" sqref="BK22:BK23" name="Rango2_4_1_1"/>
    <protectedRange algorithmName="SHA-512" hashValue="TvKQSNrPyYgDaKIPekAhfes+BeWelymkz8wT3MQpZB+/Zfpfi+1YMuN/+lt8MKT+KJo0CvfvAKUuwGf9Rjf1Yg==" saltValue="sve+okrN9egQU3nQYMBtPg==" spinCount="100000" sqref="BL22:BL23" name="Rango2_5_1_2"/>
    <protectedRange algorithmName="SHA-512" hashValue="TvKQSNrPyYgDaKIPekAhfes+BeWelymkz8wT3MQpZB+/Zfpfi+1YMuN/+lt8MKT+KJo0CvfvAKUuwGf9Rjf1Yg==" saltValue="sve+okrN9egQU3nQYMBtPg==" spinCount="100000" sqref="BG88" name="Rango2_24_1_1_1"/>
    <protectedRange algorithmName="SHA-512" hashValue="TvKQSNrPyYgDaKIPekAhfes+BeWelymkz8wT3MQpZB+/Zfpfi+1YMuN/+lt8MKT+KJo0CvfvAKUuwGf9Rjf1Yg==" saltValue="sve+okrN9egQU3nQYMBtPg==" spinCount="100000" sqref="BI88:BJ88" name="Rango2_26_1_1_1"/>
    <protectedRange algorithmName="SHA-512" hashValue="TvKQSNrPyYgDaKIPekAhfes+BeWelymkz8wT3MQpZB+/Zfpfi+1YMuN/+lt8MKT+KJo0CvfvAKUuwGf9Rjf1Yg==" saltValue="sve+okrN9egQU3nQYMBtPg==" spinCount="100000" sqref="BK88" name="Rango2_32_1_1_1"/>
    <protectedRange algorithmName="SHA-512" hashValue="TvKQSNrPyYgDaKIPekAhfes+BeWelymkz8wT3MQpZB+/Zfpfi+1YMuN/+lt8MKT+KJo0CvfvAKUuwGf9Rjf1Yg==" saltValue="sve+okrN9egQU3nQYMBtPg==" spinCount="100000" sqref="BL88" name="Rango2_33_1_1_1"/>
  </protectedRanges>
  <mergeCells count="1174">
    <mergeCell ref="BI46:BI51"/>
    <mergeCell ref="BG46:BG51"/>
    <mergeCell ref="O34:O39"/>
    <mergeCell ref="Q34:Q39"/>
    <mergeCell ref="N28:N33"/>
    <mergeCell ref="O28:O33"/>
    <mergeCell ref="Q28:Q33"/>
    <mergeCell ref="P40:P45"/>
    <mergeCell ref="Q40:Q45"/>
    <mergeCell ref="AY28:AY33"/>
    <mergeCell ref="AY34:AY39"/>
    <mergeCell ref="AY40:AY45"/>
    <mergeCell ref="Q10:Q15"/>
    <mergeCell ref="BD10:BD15"/>
    <mergeCell ref="AZ16:AZ21"/>
    <mergeCell ref="BA16:BA21"/>
    <mergeCell ref="BB16:BB21"/>
    <mergeCell ref="BC16:BC21"/>
    <mergeCell ref="BD16:BD21"/>
    <mergeCell ref="BD22:BD27"/>
    <mergeCell ref="AZ28:AZ33"/>
    <mergeCell ref="BA28:BA33"/>
    <mergeCell ref="BB28:BB33"/>
    <mergeCell ref="BC28:BC33"/>
    <mergeCell ref="BD28:BD33"/>
    <mergeCell ref="AZ10:AZ15"/>
    <mergeCell ref="BA10:BA15"/>
    <mergeCell ref="BB10:BB15"/>
    <mergeCell ref="BC10:BC15"/>
    <mergeCell ref="BF46:BF51"/>
    <mergeCell ref="AZ34:AZ39"/>
    <mergeCell ref="AY16:AY21"/>
    <mergeCell ref="BN208:BN213"/>
    <mergeCell ref="BN220:BN225"/>
    <mergeCell ref="BN214:BN219"/>
    <mergeCell ref="BN82:BN87"/>
    <mergeCell ref="BN76:BN81"/>
    <mergeCell ref="BN70:BN75"/>
    <mergeCell ref="BN64:BN69"/>
    <mergeCell ref="BN88:BN93"/>
    <mergeCell ref="BN94:BN99"/>
    <mergeCell ref="BN100:BN105"/>
    <mergeCell ref="BN106:BN111"/>
    <mergeCell ref="BN112:BN117"/>
    <mergeCell ref="BN118:BN123"/>
    <mergeCell ref="BN124:BN129"/>
    <mergeCell ref="BN130:BN135"/>
    <mergeCell ref="BN136:BN141"/>
    <mergeCell ref="BN142:BN147"/>
    <mergeCell ref="BN148:BN153"/>
    <mergeCell ref="BN160:BN165"/>
    <mergeCell ref="BN154:BN159"/>
    <mergeCell ref="BN166:BN171"/>
    <mergeCell ref="BN172:BN177"/>
    <mergeCell ref="BN190:BN195"/>
    <mergeCell ref="BN184:BN189"/>
    <mergeCell ref="BN178:BN183"/>
    <mergeCell ref="BN202:BN207"/>
    <mergeCell ref="BN196:BN201"/>
    <mergeCell ref="BJ52:BJ57"/>
    <mergeCell ref="BI52:BI57"/>
    <mergeCell ref="BG52:BG57"/>
    <mergeCell ref="BF52:BF57"/>
    <mergeCell ref="BK52:BK57"/>
    <mergeCell ref="BL52:BL57"/>
    <mergeCell ref="BL46:BL51"/>
    <mergeCell ref="BK46:BK51"/>
    <mergeCell ref="AZ46:AZ51"/>
    <mergeCell ref="BA46:BA51"/>
    <mergeCell ref="BB46:BB51"/>
    <mergeCell ref="BC46:BC51"/>
    <mergeCell ref="BD46:BD51"/>
    <mergeCell ref="BJ46:BJ51"/>
    <mergeCell ref="AZ208:AZ213"/>
    <mergeCell ref="BA208:BA213"/>
    <mergeCell ref="BB208:BB213"/>
    <mergeCell ref="BC208:BC213"/>
    <mergeCell ref="BD208:BD213"/>
    <mergeCell ref="AZ178:AZ183"/>
    <mergeCell ref="BA178:BA183"/>
    <mergeCell ref="BB178:BB183"/>
    <mergeCell ref="AZ190:AZ195"/>
    <mergeCell ref="BA190:BA195"/>
    <mergeCell ref="BE178:BE183"/>
    <mergeCell ref="BE184:BE189"/>
    <mergeCell ref="BE190:BE195"/>
    <mergeCell ref="BE196:BE201"/>
    <mergeCell ref="BE202:BE207"/>
    <mergeCell ref="BE208:BE213"/>
    <mergeCell ref="BE106:BE111"/>
    <mergeCell ref="BE112:BE117"/>
    <mergeCell ref="H1:R3"/>
    <mergeCell ref="B8:B9"/>
    <mergeCell ref="C8:C9"/>
    <mergeCell ref="D8:D9"/>
    <mergeCell ref="S1:T1"/>
    <mergeCell ref="S2:T2"/>
    <mergeCell ref="S3:T3"/>
    <mergeCell ref="B40:B45"/>
    <mergeCell ref="C40:C45"/>
    <mergeCell ref="D40:D45"/>
    <mergeCell ref="BA34:BA39"/>
    <mergeCell ref="BB34:BB39"/>
    <mergeCell ref="BC34:BC39"/>
    <mergeCell ref="BD34:BD39"/>
    <mergeCell ref="AZ40:AZ45"/>
    <mergeCell ref="BA40:BA45"/>
    <mergeCell ref="BB40:BB45"/>
    <mergeCell ref="BC40:BC45"/>
    <mergeCell ref="BD40:BD45"/>
    <mergeCell ref="AZ22:AZ27"/>
    <mergeCell ref="BA22:BA27"/>
    <mergeCell ref="BB22:BB27"/>
    <mergeCell ref="M34:M39"/>
    <mergeCell ref="N34:N39"/>
    <mergeCell ref="I28:I33"/>
    <mergeCell ref="J28:J33"/>
    <mergeCell ref="K28:K33"/>
    <mergeCell ref="L28:L33"/>
    <mergeCell ref="M28:M33"/>
    <mergeCell ref="L34:L39"/>
    <mergeCell ref="F8:F9"/>
    <mergeCell ref="G8:G9"/>
    <mergeCell ref="BE214:BE219"/>
    <mergeCell ref="BE220:BE225"/>
    <mergeCell ref="BE124:BE129"/>
    <mergeCell ref="BE130:BE135"/>
    <mergeCell ref="BE136:BE141"/>
    <mergeCell ref="BE142:BE147"/>
    <mergeCell ref="BE148:BE153"/>
    <mergeCell ref="BE154:BE159"/>
    <mergeCell ref="BE160:BE165"/>
    <mergeCell ref="BE166:BE171"/>
    <mergeCell ref="BE172:BE177"/>
    <mergeCell ref="AZ238:AZ243"/>
    <mergeCell ref="BA238:BA243"/>
    <mergeCell ref="BB238:BB243"/>
    <mergeCell ref="BC238:BC243"/>
    <mergeCell ref="BD238:BD243"/>
    <mergeCell ref="BE10:BE15"/>
    <mergeCell ref="BE16:BE21"/>
    <mergeCell ref="BE22:BE27"/>
    <mergeCell ref="BE28:BE33"/>
    <mergeCell ref="BE34:BE39"/>
    <mergeCell ref="BE40:BE45"/>
    <mergeCell ref="BE46:BE51"/>
    <mergeCell ref="BE52:BE57"/>
    <mergeCell ref="BE58:BE63"/>
    <mergeCell ref="BE64:BE69"/>
    <mergeCell ref="BE70:BE75"/>
    <mergeCell ref="BE76:BE81"/>
    <mergeCell ref="BE82:BE87"/>
    <mergeCell ref="BE88:BE93"/>
    <mergeCell ref="BE94:BE99"/>
    <mergeCell ref="BE100:BE105"/>
    <mergeCell ref="BE118:BE123"/>
    <mergeCell ref="AZ226:AZ231"/>
    <mergeCell ref="BA226:BA231"/>
    <mergeCell ref="BB226:BB231"/>
    <mergeCell ref="AZ196:AZ201"/>
    <mergeCell ref="BA196:BA201"/>
    <mergeCell ref="BB196:BB201"/>
    <mergeCell ref="BC196:BC201"/>
    <mergeCell ref="BD196:BD201"/>
    <mergeCell ref="BB190:BB195"/>
    <mergeCell ref="BC190:BC195"/>
    <mergeCell ref="BD190:BD195"/>
    <mergeCell ref="BC178:BC183"/>
    <mergeCell ref="BD178:BD183"/>
    <mergeCell ref="AZ184:AZ189"/>
    <mergeCell ref="BA184:BA189"/>
    <mergeCell ref="BB184:BB189"/>
    <mergeCell ref="BC184:BC189"/>
    <mergeCell ref="BD184:BD189"/>
    <mergeCell ref="AZ166:AZ171"/>
    <mergeCell ref="BA166:BA171"/>
    <mergeCell ref="BB166:BB171"/>
    <mergeCell ref="BC166:BC171"/>
    <mergeCell ref="BD166:BD171"/>
    <mergeCell ref="AZ172:AZ177"/>
    <mergeCell ref="BA172:BA177"/>
    <mergeCell ref="BB172:BB177"/>
    <mergeCell ref="BC172:BC177"/>
    <mergeCell ref="BD172:BD177"/>
    <mergeCell ref="AZ154:AZ159"/>
    <mergeCell ref="BA154:BA159"/>
    <mergeCell ref="BB154:BB159"/>
    <mergeCell ref="BC232:BC237"/>
    <mergeCell ref="BD232:BD237"/>
    <mergeCell ref="AZ214:AZ219"/>
    <mergeCell ref="BA214:BA219"/>
    <mergeCell ref="BB214:BB219"/>
    <mergeCell ref="BC214:BC219"/>
    <mergeCell ref="BD214:BD219"/>
    <mergeCell ref="AZ220:AZ225"/>
    <mergeCell ref="BA220:BA225"/>
    <mergeCell ref="BB220:BB225"/>
    <mergeCell ref="BC220:BC225"/>
    <mergeCell ref="BD220:BD225"/>
    <mergeCell ref="AZ202:AZ207"/>
    <mergeCell ref="BA202:BA207"/>
    <mergeCell ref="BB202:BB207"/>
    <mergeCell ref="BC202:BC207"/>
    <mergeCell ref="BD202:BD207"/>
    <mergeCell ref="BC226:BC231"/>
    <mergeCell ref="BD226:BD231"/>
    <mergeCell ref="AZ232:AZ237"/>
    <mergeCell ref="BA232:BA237"/>
    <mergeCell ref="BB232:BB237"/>
    <mergeCell ref="BC154:BC159"/>
    <mergeCell ref="BD154:BD159"/>
    <mergeCell ref="AZ160:AZ165"/>
    <mergeCell ref="BA160:BA165"/>
    <mergeCell ref="BB160:BB165"/>
    <mergeCell ref="BC160:BC165"/>
    <mergeCell ref="BD160:BD165"/>
    <mergeCell ref="BB142:BB147"/>
    <mergeCell ref="BC142:BC147"/>
    <mergeCell ref="BD142:BD147"/>
    <mergeCell ref="AZ148:AZ153"/>
    <mergeCell ref="BA148:BA153"/>
    <mergeCell ref="BB148:BB153"/>
    <mergeCell ref="BC148:BC153"/>
    <mergeCell ref="BD148:BD153"/>
    <mergeCell ref="AZ130:AZ135"/>
    <mergeCell ref="BA130:BA135"/>
    <mergeCell ref="BB130:BB135"/>
    <mergeCell ref="BC130:BC135"/>
    <mergeCell ref="BD130:BD135"/>
    <mergeCell ref="AZ136:AZ141"/>
    <mergeCell ref="BA136:BA141"/>
    <mergeCell ref="BB136:BB141"/>
    <mergeCell ref="BC136:BC141"/>
    <mergeCell ref="BD136:BD141"/>
    <mergeCell ref="BB100:BB105"/>
    <mergeCell ref="BC100:BC105"/>
    <mergeCell ref="BD100:BD105"/>
    <mergeCell ref="AZ82:AZ87"/>
    <mergeCell ref="BA82:BA87"/>
    <mergeCell ref="BB82:BB87"/>
    <mergeCell ref="BC82:BC87"/>
    <mergeCell ref="BD82:BD87"/>
    <mergeCell ref="AZ88:AZ93"/>
    <mergeCell ref="BA88:BA93"/>
    <mergeCell ref="BB88:BB93"/>
    <mergeCell ref="BC88:BC93"/>
    <mergeCell ref="BD88:BD93"/>
    <mergeCell ref="BB118:BB123"/>
    <mergeCell ref="BC118:BC123"/>
    <mergeCell ref="BD118:BD123"/>
    <mergeCell ref="AZ124:AZ129"/>
    <mergeCell ref="BA124:BA129"/>
    <mergeCell ref="BB124:BB129"/>
    <mergeCell ref="BC124:BC129"/>
    <mergeCell ref="BD124:BD129"/>
    <mergeCell ref="AZ106:AZ111"/>
    <mergeCell ref="BA106:BA111"/>
    <mergeCell ref="BB106:BB111"/>
    <mergeCell ref="BC106:BC111"/>
    <mergeCell ref="BD106:BD111"/>
    <mergeCell ref="AZ112:AZ117"/>
    <mergeCell ref="BA112:BA117"/>
    <mergeCell ref="BB112:BB117"/>
    <mergeCell ref="BC112:BC117"/>
    <mergeCell ref="BD112:BD117"/>
    <mergeCell ref="BD70:BD75"/>
    <mergeCell ref="AZ76:AZ81"/>
    <mergeCell ref="BA76:BA81"/>
    <mergeCell ref="BB76:BB81"/>
    <mergeCell ref="BC76:BC81"/>
    <mergeCell ref="BD76:BD81"/>
    <mergeCell ref="AZ58:AZ63"/>
    <mergeCell ref="BA58:BA63"/>
    <mergeCell ref="BB58:BB63"/>
    <mergeCell ref="BC58:BC63"/>
    <mergeCell ref="BD58:BD63"/>
    <mergeCell ref="AZ64:AZ69"/>
    <mergeCell ref="BA64:BA69"/>
    <mergeCell ref="BB64:BB69"/>
    <mergeCell ref="BC64:BC69"/>
    <mergeCell ref="BD64:BD69"/>
    <mergeCell ref="BB94:BB99"/>
    <mergeCell ref="BC94:BC99"/>
    <mergeCell ref="BD94:BD99"/>
    <mergeCell ref="AY214:AY219"/>
    <mergeCell ref="AY220:AY225"/>
    <mergeCell ref="AY118:AY123"/>
    <mergeCell ref="AY124:AY129"/>
    <mergeCell ref="AY130:AY135"/>
    <mergeCell ref="AY136:AY141"/>
    <mergeCell ref="AY142:AY147"/>
    <mergeCell ref="AY148:AY153"/>
    <mergeCell ref="AY154:AY159"/>
    <mergeCell ref="AY160:AY165"/>
    <mergeCell ref="AY166:AY171"/>
    <mergeCell ref="AY64:AY69"/>
    <mergeCell ref="AY70:AY75"/>
    <mergeCell ref="AY76:AY81"/>
    <mergeCell ref="AY82:AY87"/>
    <mergeCell ref="AY88:AY93"/>
    <mergeCell ref="AY94:AY99"/>
    <mergeCell ref="AY100:AY105"/>
    <mergeCell ref="AY106:AY111"/>
    <mergeCell ref="AY112:AY117"/>
    <mergeCell ref="AY172:AY177"/>
    <mergeCell ref="AY178:AY183"/>
    <mergeCell ref="AY184:AY189"/>
    <mergeCell ref="AY190:AY195"/>
    <mergeCell ref="AY196:AY201"/>
    <mergeCell ref="AY202:AY207"/>
    <mergeCell ref="AY208:AY213"/>
    <mergeCell ref="A28:A33"/>
    <mergeCell ref="B28:B33"/>
    <mergeCell ref="C28:C33"/>
    <mergeCell ref="E28:E33"/>
    <mergeCell ref="F28:F33"/>
    <mergeCell ref="G28:G33"/>
    <mergeCell ref="H28:H33"/>
    <mergeCell ref="D28:D33"/>
    <mergeCell ref="B34:B39"/>
    <mergeCell ref="C34:C39"/>
    <mergeCell ref="D34:D39"/>
    <mergeCell ref="J16:J21"/>
    <mergeCell ref="K16:K21"/>
    <mergeCell ref="L16:L21"/>
    <mergeCell ref="B16:B21"/>
    <mergeCell ref="C16:C21"/>
    <mergeCell ref="D16:D21"/>
    <mergeCell ref="B22:B27"/>
    <mergeCell ref="C22:C27"/>
    <mergeCell ref="D22:D27"/>
    <mergeCell ref="A16:A21"/>
    <mergeCell ref="E16:E21"/>
    <mergeCell ref="F16:F21"/>
    <mergeCell ref="G16:G21"/>
    <mergeCell ref="A34:A39"/>
    <mergeCell ref="E34:E39"/>
    <mergeCell ref="F34:F39"/>
    <mergeCell ref="G34:G39"/>
    <mergeCell ref="H34:H39"/>
    <mergeCell ref="I34:I39"/>
    <mergeCell ref="J34:J39"/>
    <mergeCell ref="K34:K39"/>
    <mergeCell ref="BL8:BL9"/>
    <mergeCell ref="BK8:BK9"/>
    <mergeCell ref="BJ8:BJ9"/>
    <mergeCell ref="U8:AG8"/>
    <mergeCell ref="O16:O21"/>
    <mergeCell ref="Q16:Q21"/>
    <mergeCell ref="H10:H15"/>
    <mergeCell ref="B10:B15"/>
    <mergeCell ref="C10:C15"/>
    <mergeCell ref="D10:D15"/>
    <mergeCell ref="N10:N15"/>
    <mergeCell ref="L10:L15"/>
    <mergeCell ref="E10:E15"/>
    <mergeCell ref="F10:F15"/>
    <mergeCell ref="G10:G15"/>
    <mergeCell ref="A22:A27"/>
    <mergeCell ref="E22:E27"/>
    <mergeCell ref="F22:F27"/>
    <mergeCell ref="G22:G27"/>
    <mergeCell ref="H22:H27"/>
    <mergeCell ref="I22:I27"/>
    <mergeCell ref="J22:J27"/>
    <mergeCell ref="K22:K27"/>
    <mergeCell ref="L22:L27"/>
    <mergeCell ref="M22:M27"/>
    <mergeCell ref="N22:N27"/>
    <mergeCell ref="O22:O27"/>
    <mergeCell ref="Q22:Q27"/>
    <mergeCell ref="M16:M21"/>
    <mergeCell ref="N16:N21"/>
    <mergeCell ref="H16:H21"/>
    <mergeCell ref="I16:I21"/>
    <mergeCell ref="H8:H9"/>
    <mergeCell ref="R8:R9"/>
    <mergeCell ref="A7:J7"/>
    <mergeCell ref="K7:Q7"/>
    <mergeCell ref="AX8:AX9"/>
    <mergeCell ref="BF8:BF9"/>
    <mergeCell ref="BG8:BG9"/>
    <mergeCell ref="BI8:BI9"/>
    <mergeCell ref="A10:A15"/>
    <mergeCell ref="AY10:AY15"/>
    <mergeCell ref="M8:M9"/>
    <mergeCell ref="N8:N9"/>
    <mergeCell ref="O8:O9"/>
    <mergeCell ref="Q8:Q9"/>
    <mergeCell ref="I8:I9"/>
    <mergeCell ref="I10:I15"/>
    <mergeCell ref="J10:J15"/>
    <mergeCell ref="K10:K15"/>
    <mergeCell ref="M10:M15"/>
    <mergeCell ref="BH8:BH9"/>
    <mergeCell ref="J8:J9"/>
    <mergeCell ref="K8:K9"/>
    <mergeCell ref="L8:L9"/>
    <mergeCell ref="AH8:AW8"/>
    <mergeCell ref="R7:AX7"/>
    <mergeCell ref="A1:G3"/>
    <mergeCell ref="BM8:BM9"/>
    <mergeCell ref="AY7:BE7"/>
    <mergeCell ref="BF7:BM7"/>
    <mergeCell ref="T8:T9"/>
    <mergeCell ref="S8:S9"/>
    <mergeCell ref="AY8:AY9"/>
    <mergeCell ref="AZ8:AZ9"/>
    <mergeCell ref="BA8:BA9"/>
    <mergeCell ref="BB8:BB9"/>
    <mergeCell ref="BD8:BD9"/>
    <mergeCell ref="O10:O15"/>
    <mergeCell ref="P10:P15"/>
    <mergeCell ref="A40:A45"/>
    <mergeCell ref="E40:E45"/>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BE8:BE9"/>
    <mergeCell ref="A8:A9"/>
    <mergeCell ref="E8:E9"/>
    <mergeCell ref="M46:M51"/>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B52:B57"/>
    <mergeCell ref="C52:C57"/>
    <mergeCell ref="D52:D57"/>
    <mergeCell ref="B46:B51"/>
    <mergeCell ref="C46:C51"/>
    <mergeCell ref="D46:D51"/>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B58:B63"/>
    <mergeCell ref="C58:C63"/>
    <mergeCell ref="D58:D63"/>
    <mergeCell ref="B64:B69"/>
    <mergeCell ref="C64:C69"/>
    <mergeCell ref="D64:D69"/>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B76:B81"/>
    <mergeCell ref="C76:C81"/>
    <mergeCell ref="D76:D81"/>
    <mergeCell ref="B70:B75"/>
    <mergeCell ref="C70:C75"/>
    <mergeCell ref="D70:D7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B82:B87"/>
    <mergeCell ref="C82:C87"/>
    <mergeCell ref="D82:D87"/>
    <mergeCell ref="B88:B93"/>
    <mergeCell ref="C88:C93"/>
    <mergeCell ref="D88:D93"/>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B94:B99"/>
    <mergeCell ref="C94:C99"/>
    <mergeCell ref="D94:D99"/>
    <mergeCell ref="B100:B105"/>
    <mergeCell ref="C100:C105"/>
    <mergeCell ref="D100:D105"/>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B106:B111"/>
    <mergeCell ref="C106:C111"/>
    <mergeCell ref="D106:D111"/>
    <mergeCell ref="B112:B117"/>
    <mergeCell ref="C112:C117"/>
    <mergeCell ref="D112:D117"/>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B118:B123"/>
    <mergeCell ref="C118:C123"/>
    <mergeCell ref="D118:D123"/>
    <mergeCell ref="B124:B129"/>
    <mergeCell ref="C124:C129"/>
    <mergeCell ref="D124:D129"/>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B130:B135"/>
    <mergeCell ref="C130:C135"/>
    <mergeCell ref="D130:D135"/>
    <mergeCell ref="B136:B141"/>
    <mergeCell ref="C136:C141"/>
    <mergeCell ref="D136:D141"/>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G142:G147"/>
    <mergeCell ref="H142:H147"/>
    <mergeCell ref="I142:I147"/>
    <mergeCell ref="J142:J147"/>
    <mergeCell ref="K142:K147"/>
    <mergeCell ref="L142:L147"/>
    <mergeCell ref="B142:B147"/>
    <mergeCell ref="C142:C147"/>
    <mergeCell ref="D142:D147"/>
    <mergeCell ref="B148:B153"/>
    <mergeCell ref="C148:C153"/>
    <mergeCell ref="D148:D153"/>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B154:B159"/>
    <mergeCell ref="C154:C159"/>
    <mergeCell ref="D154:D159"/>
    <mergeCell ref="B160:B165"/>
    <mergeCell ref="C160:C165"/>
    <mergeCell ref="D160:D165"/>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B172:B177"/>
    <mergeCell ref="C172:C177"/>
    <mergeCell ref="D172:D177"/>
    <mergeCell ref="B166:B171"/>
    <mergeCell ref="C166:C171"/>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B178:B183"/>
    <mergeCell ref="C178:C183"/>
    <mergeCell ref="D178:D183"/>
    <mergeCell ref="B184:B189"/>
    <mergeCell ref="C184:C189"/>
    <mergeCell ref="D184:D189"/>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B196:B201"/>
    <mergeCell ref="C196:C201"/>
    <mergeCell ref="D196:D201"/>
    <mergeCell ref="B190:B195"/>
    <mergeCell ref="C190:C195"/>
    <mergeCell ref="D190:D19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B208:B213"/>
    <mergeCell ref="C208:C213"/>
    <mergeCell ref="D208:D213"/>
    <mergeCell ref="B202:B207"/>
    <mergeCell ref="C202:C207"/>
    <mergeCell ref="D202:D207"/>
    <mergeCell ref="M214:M219"/>
    <mergeCell ref="N214:N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B214:B219"/>
    <mergeCell ref="C214:C219"/>
    <mergeCell ref="D214:D219"/>
    <mergeCell ref="B220:B225"/>
    <mergeCell ref="C220:C225"/>
    <mergeCell ref="D220:D225"/>
    <mergeCell ref="P220:P225"/>
    <mergeCell ref="Q220:Q225"/>
    <mergeCell ref="P166:P171"/>
    <mergeCell ref="Q166:Q171"/>
    <mergeCell ref="P172:P177"/>
    <mergeCell ref="Q172:Q177"/>
    <mergeCell ref="P178:P183"/>
    <mergeCell ref="Q178:Q183"/>
    <mergeCell ref="P184:P189"/>
    <mergeCell ref="Q184:Q189"/>
    <mergeCell ref="P190:P195"/>
    <mergeCell ref="Q190:Q195"/>
    <mergeCell ref="P196:P201"/>
    <mergeCell ref="Q196:Q201"/>
    <mergeCell ref="P202:P207"/>
    <mergeCell ref="Q202:Q207"/>
    <mergeCell ref="P208:P213"/>
    <mergeCell ref="Q208:Q213"/>
    <mergeCell ref="P214:P219"/>
    <mergeCell ref="Q214:Q219"/>
    <mergeCell ref="AY22:AY27"/>
    <mergeCell ref="AY46:AY51"/>
    <mergeCell ref="AY52:AY57"/>
    <mergeCell ref="AY58:AY63"/>
    <mergeCell ref="AZ52:AZ57"/>
    <mergeCell ref="BC22:BC27"/>
    <mergeCell ref="P148:P153"/>
    <mergeCell ref="Q148:Q153"/>
    <mergeCell ref="P154:P159"/>
    <mergeCell ref="Q154:Q159"/>
    <mergeCell ref="P160:P165"/>
    <mergeCell ref="Q160:Q16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Q106:Q111"/>
    <mergeCell ref="P112:P117"/>
    <mergeCell ref="BB70:BB75"/>
    <mergeCell ref="BC70:BC75"/>
    <mergeCell ref="AZ100:AZ105"/>
    <mergeCell ref="P124:P129"/>
    <mergeCell ref="Q124:Q129"/>
    <mergeCell ref="P130:P135"/>
    <mergeCell ref="Q130:Q135"/>
    <mergeCell ref="P136:P141"/>
    <mergeCell ref="Q136:Q141"/>
    <mergeCell ref="P142:P147"/>
    <mergeCell ref="Q142:Q147"/>
    <mergeCell ref="P46:P51"/>
    <mergeCell ref="Q46:Q51"/>
    <mergeCell ref="P52:P57"/>
    <mergeCell ref="Q52:Q57"/>
    <mergeCell ref="P58:P63"/>
    <mergeCell ref="Q58:Q63"/>
    <mergeCell ref="P64:P69"/>
    <mergeCell ref="Q64:Q69"/>
    <mergeCell ref="BA52:BA57"/>
    <mergeCell ref="Q112:Q117"/>
    <mergeCell ref="P118:P123"/>
    <mergeCell ref="Q118:Q123"/>
    <mergeCell ref="AZ70:AZ75"/>
    <mergeCell ref="BA70:BA75"/>
    <mergeCell ref="AZ94:AZ99"/>
    <mergeCell ref="BA94:BA99"/>
    <mergeCell ref="AZ118:AZ123"/>
    <mergeCell ref="BA118:BA123"/>
    <mergeCell ref="AZ142:AZ147"/>
    <mergeCell ref="BA142:BA147"/>
    <mergeCell ref="BA100:BA105"/>
    <mergeCell ref="BB52:BB57"/>
    <mergeCell ref="BC52:BC57"/>
    <mergeCell ref="BD52:BD57"/>
    <mergeCell ref="BN10:BN15"/>
    <mergeCell ref="BN16:BN21"/>
    <mergeCell ref="BN34:BN39"/>
    <mergeCell ref="BN28:BN33"/>
    <mergeCell ref="BN22:BN27"/>
    <mergeCell ref="BN40:BN45"/>
    <mergeCell ref="BN52:BN57"/>
    <mergeCell ref="BN46:BN51"/>
    <mergeCell ref="BN58:BN63"/>
    <mergeCell ref="HA7:HE8"/>
    <mergeCell ref="BN7:BN9"/>
    <mergeCell ref="BO7:FR7"/>
    <mergeCell ref="BO8:BW8"/>
    <mergeCell ref="BX8:CF8"/>
    <mergeCell ref="CG8:CO8"/>
    <mergeCell ref="CP8:CX8"/>
    <mergeCell ref="CY8:DG8"/>
    <mergeCell ref="DH8:DP8"/>
    <mergeCell ref="DQ8:DY8"/>
    <mergeCell ref="DZ8:EH8"/>
    <mergeCell ref="EI8:EQ8"/>
    <mergeCell ref="ER8:EZ8"/>
    <mergeCell ref="FA8:FI8"/>
    <mergeCell ref="FJ8:FR8"/>
    <mergeCell ref="FS7:FZ8"/>
    <mergeCell ref="GA7:GE8"/>
    <mergeCell ref="GS7:GZ8"/>
    <mergeCell ref="GF7:GM8"/>
    <mergeCell ref="GN7:GR8"/>
    <mergeCell ref="F226:F231"/>
    <mergeCell ref="G226:G231"/>
    <mergeCell ref="H226:H231"/>
    <mergeCell ref="F232:F237"/>
    <mergeCell ref="G232:G237"/>
    <mergeCell ref="H232:H237"/>
    <mergeCell ref="F238:F243"/>
    <mergeCell ref="G238:G243"/>
    <mergeCell ref="H238:H243"/>
    <mergeCell ref="F244:F249"/>
    <mergeCell ref="G244:G249"/>
    <mergeCell ref="H244:H249"/>
    <mergeCell ref="F250:F255"/>
    <mergeCell ref="G250:G255"/>
    <mergeCell ref="H250:H255"/>
    <mergeCell ref="F256:F261"/>
    <mergeCell ref="G256:G261"/>
    <mergeCell ref="H256:H261"/>
    <mergeCell ref="A238:A243"/>
    <mergeCell ref="B238:B243"/>
    <mergeCell ref="C238:C243"/>
    <mergeCell ref="D238:D243"/>
    <mergeCell ref="E238:E243"/>
    <mergeCell ref="A244:A249"/>
    <mergeCell ref="B244:B249"/>
    <mergeCell ref="C244:C249"/>
    <mergeCell ref="D244:D249"/>
    <mergeCell ref="E244:E249"/>
    <mergeCell ref="A250:A255"/>
    <mergeCell ref="B250:B255"/>
    <mergeCell ref="C250:C255"/>
    <mergeCell ref="D250:D255"/>
    <mergeCell ref="E250:E255"/>
    <mergeCell ref="A256:A261"/>
    <mergeCell ref="B256:B261"/>
    <mergeCell ref="C256:C261"/>
    <mergeCell ref="D256:D261"/>
    <mergeCell ref="E256:E261"/>
    <mergeCell ref="A262:A267"/>
    <mergeCell ref="B262:B267"/>
    <mergeCell ref="C262:C267"/>
    <mergeCell ref="D262:D267"/>
    <mergeCell ref="E262:E267"/>
    <mergeCell ref="I226:I231"/>
    <mergeCell ref="I232:I237"/>
    <mergeCell ref="I238:I243"/>
    <mergeCell ref="I244:I249"/>
    <mergeCell ref="I250:I255"/>
    <mergeCell ref="I256:I261"/>
    <mergeCell ref="I262:I267"/>
    <mergeCell ref="J226:J231"/>
    <mergeCell ref="J232:J237"/>
    <mergeCell ref="J238:J243"/>
    <mergeCell ref="J244:J249"/>
    <mergeCell ref="J250:J255"/>
    <mergeCell ref="J256:J261"/>
    <mergeCell ref="J262:J267"/>
    <mergeCell ref="F262:F267"/>
    <mergeCell ref="G262:G267"/>
    <mergeCell ref="H262:H267"/>
    <mergeCell ref="A226:A231"/>
    <mergeCell ref="B226:B231"/>
    <mergeCell ref="C226:C231"/>
    <mergeCell ref="D226:D231"/>
    <mergeCell ref="E226:E231"/>
    <mergeCell ref="A232:A237"/>
    <mergeCell ref="B232:B237"/>
    <mergeCell ref="C232:C237"/>
    <mergeCell ref="D232:D237"/>
    <mergeCell ref="E232:E237"/>
    <mergeCell ref="K226:K231"/>
    <mergeCell ref="L226:L231"/>
    <mergeCell ref="M226:M231"/>
    <mergeCell ref="N226:N231"/>
    <mergeCell ref="O226:O231"/>
    <mergeCell ref="P226:P231"/>
    <mergeCell ref="Q226:Q231"/>
    <mergeCell ref="K232:K237"/>
    <mergeCell ref="L232:L237"/>
    <mergeCell ref="M232:M237"/>
    <mergeCell ref="N232:N237"/>
    <mergeCell ref="O232:O237"/>
    <mergeCell ref="P232:P237"/>
    <mergeCell ref="Q232:Q237"/>
    <mergeCell ref="K238:K243"/>
    <mergeCell ref="L238:L243"/>
    <mergeCell ref="M238:M243"/>
    <mergeCell ref="N238:N243"/>
    <mergeCell ref="O238:O243"/>
    <mergeCell ref="P238:P243"/>
    <mergeCell ref="Q238:Q243"/>
    <mergeCell ref="K268:K273"/>
    <mergeCell ref="L268:L273"/>
    <mergeCell ref="M268:M273"/>
    <mergeCell ref="N268:N273"/>
    <mergeCell ref="O268:O273"/>
    <mergeCell ref="P268:P273"/>
    <mergeCell ref="Q268:Q273"/>
    <mergeCell ref="K274:K279"/>
    <mergeCell ref="L274:L279"/>
    <mergeCell ref="M274:M279"/>
    <mergeCell ref="N274:N279"/>
    <mergeCell ref="O274:O279"/>
    <mergeCell ref="P274:P279"/>
    <mergeCell ref="Q274:Q279"/>
    <mergeCell ref="K244:K249"/>
    <mergeCell ref="L244:L249"/>
    <mergeCell ref="M244:M249"/>
    <mergeCell ref="N244:N249"/>
    <mergeCell ref="O244:O249"/>
    <mergeCell ref="P244:P249"/>
    <mergeCell ref="Q244:Q249"/>
    <mergeCell ref="K250:K255"/>
    <mergeCell ref="L250:L255"/>
    <mergeCell ref="M250:M255"/>
    <mergeCell ref="N250:N255"/>
    <mergeCell ref="O250:O255"/>
    <mergeCell ref="P250:P255"/>
    <mergeCell ref="Q250:Q255"/>
    <mergeCell ref="K256:K261"/>
    <mergeCell ref="L256:L261"/>
    <mergeCell ref="M256:M261"/>
    <mergeCell ref="N256:N261"/>
    <mergeCell ref="BA250:BA255"/>
    <mergeCell ref="BB250:BB255"/>
    <mergeCell ref="BC250:BC255"/>
    <mergeCell ref="BD250:BD255"/>
    <mergeCell ref="AY256:AY261"/>
    <mergeCell ref="AZ256:AZ261"/>
    <mergeCell ref="BA256:BA261"/>
    <mergeCell ref="BB256:BB261"/>
    <mergeCell ref="BC256:BC261"/>
    <mergeCell ref="BD256:BD261"/>
    <mergeCell ref="AY262:AY267"/>
    <mergeCell ref="AZ262:AZ267"/>
    <mergeCell ref="BA262:BA267"/>
    <mergeCell ref="BB262:BB267"/>
    <mergeCell ref="K262:K267"/>
    <mergeCell ref="L262:L267"/>
    <mergeCell ref="M262:M267"/>
    <mergeCell ref="N262:N267"/>
    <mergeCell ref="O262:O267"/>
    <mergeCell ref="P262:P267"/>
    <mergeCell ref="Q262:Q267"/>
    <mergeCell ref="O256:O261"/>
    <mergeCell ref="P256:P261"/>
    <mergeCell ref="Q256:Q261"/>
    <mergeCell ref="BC262:BC267"/>
    <mergeCell ref="BD262:BD267"/>
    <mergeCell ref="BN226:BN231"/>
    <mergeCell ref="BN232:BN237"/>
    <mergeCell ref="BN238:BN243"/>
    <mergeCell ref="BN244:BN249"/>
    <mergeCell ref="BN250:BN255"/>
    <mergeCell ref="BN256:BN261"/>
    <mergeCell ref="BN262:BN267"/>
    <mergeCell ref="BE226:BE231"/>
    <mergeCell ref="BE232:BE237"/>
    <mergeCell ref="BE238:BE243"/>
    <mergeCell ref="BE244:BE249"/>
    <mergeCell ref="BE250:BE255"/>
    <mergeCell ref="BE256:BE261"/>
    <mergeCell ref="BE262:BE267"/>
    <mergeCell ref="K280:K285"/>
    <mergeCell ref="L280:L285"/>
    <mergeCell ref="M280:M285"/>
    <mergeCell ref="N280:N285"/>
    <mergeCell ref="O280:O285"/>
    <mergeCell ref="P280:P285"/>
    <mergeCell ref="Q280:Q285"/>
    <mergeCell ref="AY226:AY231"/>
    <mergeCell ref="AY232:AY237"/>
    <mergeCell ref="AY238:AY243"/>
    <mergeCell ref="AY244:AY249"/>
    <mergeCell ref="AZ244:AZ249"/>
    <mergeCell ref="BA244:BA249"/>
    <mergeCell ref="BB244:BB249"/>
    <mergeCell ref="BC244:BC249"/>
    <mergeCell ref="BD244:BD249"/>
    <mergeCell ref="AY250:AY255"/>
    <mergeCell ref="AZ250:AZ255"/>
  </mergeCells>
  <conditionalFormatting sqref="K10 K16 K22 K28 K34 K40 K46 K52 K58 K64 K70 K76 K82 K88 K94 K100 K106 K112 K118 K124 K130 K136 K142 K148 K154 K160 K166 K172 K178 K184 K190 K196 K202 K208 K214 K220 K226 K232 K238 K244 K250 K256 K262 K268 K274 K280">
    <cfRule type="cellIs" dxfId="8694" priority="9529" operator="equal">
      <formula>"Muy Alta"</formula>
    </cfRule>
    <cfRule type="cellIs" dxfId="8693" priority="9530" operator="equal">
      <formula>"Alta"</formula>
    </cfRule>
    <cfRule type="cellIs" dxfId="8692" priority="9531" operator="equal">
      <formula>"Media"</formula>
    </cfRule>
    <cfRule type="cellIs" dxfId="8691" priority="9532" operator="equal">
      <formula>"Baja"</formula>
    </cfRule>
    <cfRule type="cellIs" dxfId="8690" priority="9533" operator="equal">
      <formula>"Muy Baja"</formula>
    </cfRule>
  </conditionalFormatting>
  <conditionalFormatting sqref="N10 N16 N22 N28 N34 N40 N46 N52 N58 N64 N70 N76 N82 N88 N94 N100 N106 N112 N118 N124 N130 N136 N142 N148 N154 N160 N166 N172 N178 N184 N190 N196 N202 N208 N214 N220 N226 N232 N238 N244 N250 N256 N262 N268 N274 N280">
    <cfRule type="cellIs" dxfId="8689" priority="9524" operator="equal">
      <formula>"Catastrófico"</formula>
    </cfRule>
    <cfRule type="cellIs" dxfId="8688" priority="9525" operator="equal">
      <formula>"Mayor"</formula>
    </cfRule>
    <cfRule type="cellIs" dxfId="8687" priority="9526" operator="equal">
      <formula>"Moderado"</formula>
    </cfRule>
    <cfRule type="cellIs" dxfId="8686" priority="9527" operator="equal">
      <formula>"Menor"</formula>
    </cfRule>
    <cfRule type="cellIs" dxfId="8685" priority="9528" operator="equal">
      <formula>"Leve"</formula>
    </cfRule>
  </conditionalFormatting>
  <conditionalFormatting sqref="Q10 Q16 Q22 Q28 Q34 Q40 Q46 Q52 Q58 Q64 Q70 Q76 Q82 Q88 Q94 Q100 Q106 Q112 Q118 Q124 Q130 Q136 Q142 Q148 Q154 Q160 Q166 Q172 Q178 Q184 Q190 Q196 Q202 Q208 Q214 Q220 Q226 Q232 Q238 Q244 Q250 Q256 Q262 Q268 Q274 Q280">
    <cfRule type="cellIs" dxfId="8684" priority="9520" operator="equal">
      <formula>"Extremo"</formula>
    </cfRule>
    <cfRule type="cellIs" dxfId="8683" priority="9521" operator="equal">
      <formula>"Alto"</formula>
    </cfRule>
    <cfRule type="cellIs" dxfId="8682" priority="9522" operator="equal">
      <formula>"Moderado"</formula>
    </cfRule>
    <cfRule type="cellIs" dxfId="8681" priority="9523" operator="equal">
      <formula>"Bajo"</formula>
    </cfRule>
  </conditionalFormatting>
  <conditionalFormatting sqref="O10:P10">
    <cfRule type="cellIs" dxfId="8680" priority="9413" operator="equal">
      <formula>"Catastrófico"</formula>
    </cfRule>
    <cfRule type="cellIs" dxfId="8679" priority="9414" operator="equal">
      <formula>"Mayor"</formula>
    </cfRule>
    <cfRule type="cellIs" dxfId="8678" priority="9415" operator="equal">
      <formula>"Moderado"</formula>
    </cfRule>
    <cfRule type="cellIs" dxfId="8677" priority="9416" operator="equal">
      <formula>"Menor"</formula>
    </cfRule>
    <cfRule type="cellIs" dxfId="8676" priority="9417" operator="equal">
      <formula>"Leve"</formula>
    </cfRule>
  </conditionalFormatting>
  <conditionalFormatting sqref="O16:P16 O22:P22 O28:P28 O34:P34 O40:P40 O46:P46 O52:P52 O58:P58 O64:P64 O70:P70 O76:P76 O82:P82 O88:P88 O94:P94 O100:P100 O106:P106 O112:P112 O118:P118 O124:P124 O130:P130 O136:P136 O142:P142 O148:P148 O154:P154 O160:P160 O166:P166 O172:P172 O178:P178 O184:P184 O190:P190 O196:P196 O202:P202 O208:P208 O214:P214 O220:P220 O226:P226 O232:P232 O238:P238 O244:P244 O250:P250 O256:P256 O262:P262 O268:P268 O274:P274 O280:P280">
    <cfRule type="cellIs" dxfId="8675" priority="9075" operator="equal">
      <formula>"Catastrófico"</formula>
    </cfRule>
    <cfRule type="cellIs" dxfId="8674" priority="9076" operator="equal">
      <formula>"Mayor"</formula>
    </cfRule>
    <cfRule type="cellIs" dxfId="8673" priority="9077" operator="equal">
      <formula>"Moderado"</formula>
    </cfRule>
    <cfRule type="cellIs" dxfId="8672" priority="9078" operator="equal">
      <formula>"Menor"</formula>
    </cfRule>
    <cfRule type="cellIs" dxfId="8671" priority="9079" operator="equal">
      <formula>"Leve"</formula>
    </cfRule>
  </conditionalFormatting>
  <conditionalFormatting sqref="BC10 BC16 BC22 BC28 BC34 BC40 BC46 BC52 BC58 BC64 BC70 BC76 BC82 BC88 BC94 BC100 BC106 BC112 BC118 BC124 BC130 BC136 BC142 BC148 BC154 BC160 BC166 BC172 BC178 BC184 BC190 BC196 BC202 BC208 BC214 BC220">
    <cfRule type="cellIs" dxfId="8670" priority="9056" operator="equal">
      <formula>"Catastrófico"</formula>
    </cfRule>
    <cfRule type="cellIs" dxfId="8669" priority="9057" operator="equal">
      <formula>"Mayor"</formula>
    </cfRule>
    <cfRule type="cellIs" dxfId="8668" priority="9058" operator="equal">
      <formula>"Moderado"</formula>
    </cfRule>
    <cfRule type="cellIs" dxfId="8667" priority="9059" operator="equal">
      <formula>"Menor"</formula>
    </cfRule>
    <cfRule type="cellIs" dxfId="8666" priority="9060" operator="equal">
      <formula>"Leve"</formula>
    </cfRule>
  </conditionalFormatting>
  <conditionalFormatting sqref="BD10 BD16 BD22 BD28 BD34 BD40 BD46 BD52 BD58 BD64 BD70 BD76 BD82 BD88 BD94 BD100 BD106 BD112 BD118 BD124 BD130 BD136 BD142 BD148 BD154 BD160 BD166 BD172 BD178 BD184 BD190 BD196 BD202 BD208 BD214 BD220">
    <cfRule type="cellIs" dxfId="8665" priority="9052" operator="equal">
      <formula>"Extremo"</formula>
    </cfRule>
    <cfRule type="cellIs" dxfId="8664" priority="9053" operator="equal">
      <formula>"Alto"</formula>
    </cfRule>
    <cfRule type="cellIs" dxfId="8663" priority="9054" operator="equal">
      <formula>"Moderado"</formula>
    </cfRule>
    <cfRule type="cellIs" dxfId="8662" priority="9055" operator="equal">
      <formula>"Bajo"</formula>
    </cfRule>
  </conditionalFormatting>
  <conditionalFormatting sqref="BE10 BE46 BE52 BE142">
    <cfRule type="cellIs" dxfId="8661" priority="9047" operator="equal">
      <formula>"Catastrófico"</formula>
    </cfRule>
    <cfRule type="cellIs" dxfId="8660" priority="9048" operator="equal">
      <formula>"Mayor"</formula>
    </cfRule>
    <cfRule type="cellIs" dxfId="8659" priority="9049" operator="equal">
      <formula>"Moderado"</formula>
    </cfRule>
    <cfRule type="cellIs" dxfId="8658" priority="9050" operator="equal">
      <formula>"Menor"</formula>
    </cfRule>
    <cfRule type="cellIs" dxfId="8657" priority="9051" operator="equal">
      <formula>"Leve"</formula>
    </cfRule>
  </conditionalFormatting>
  <conditionalFormatting sqref="FU10:FW10 FU16:FW16 FU22:FW22 FU28:FW28 FU34:FW34 FU40:FW40 FU46:FW46 FU52:FW52 FU58:FW58 FU64:FW64 FU70:FW70 FU76:FW76 FU82:FW82 FU94:FW94 FU100:FW100 FU106:FW106 FU112:FW112 FU118:FW118 FU124:FW124 FU130:FW130 FU136:FW136 FU154:FW154 FU160:FW160 FU166:FW166 FU178:FW178 FU184:FW184 FU190:FW190 FU214:FW214 FU220:FW220 FY220 FY214 FY208 FY202 FY196 FY190 FY184 FY178 FY172 FY166 FY160 FY154 FY148 FY142 FY136 FY130 FY124 FY118 FY112 FY106 FY100 FY94 FY88 FY82 FY76 FY70 FY64 FY58 FY52 FY46 FY40 FY34 FY28 FY22 FY16 FY10 BP172:BW172 BP131:BW137 BP196:BW196 BP12:BW15 BP90:BW93 BP95:BW99 BP103:BW105 BP186:BW190 BP47:BW51 BP53:BW57 BP36:BW40 BP43:BW45 BP18:BW34 BP88:BW88 BP142:BW142 BP148:BW148 BP154:BW155 BP59:BW69 BP202:BW202 BP208:BW208 BP214:BW238 BP240:BW255 FU208:FW208 FU202:FW202 FU148:FW148 FU142:FW142 FU88:FW88 FU196:FW196 FU172:FW172 GB10:GF10 GB16:GF16 GB22:GF22 GB28:GF28 GB34:GF34 GB40:GF40 GB46:GF46 GB52:GF52 GB58:GF58 GB64:GF64 GB70:GF70 GB76:GF76 GB82:GF82 GB88:GF88 GB94:GF94 GB100:GF100 GB106:GF106 GB112:GF112 GB118:GF118 GB124:GF124 GB130:GF130 GB136:GF136 GB142:GF142 GB148:GF148 GB154:GF154 GB160:GF160 GB166:GF166 GB172:GF172 GB178:GF178 GB184:GF184 GB190:GF190 GB196:GF196 GB202:GF202 GB208:GF208 GB214:GF214 GB220:GF220">
    <cfRule type="cellIs" dxfId="8656" priority="8984" operator="equal">
      <formula>"Catastrófico"</formula>
    </cfRule>
    <cfRule type="cellIs" dxfId="8655" priority="8985" operator="equal">
      <formula>"Mayor"</formula>
    </cfRule>
    <cfRule type="cellIs" dxfId="8654" priority="8986" operator="equal">
      <formula>"Moderado"</formula>
    </cfRule>
    <cfRule type="cellIs" dxfId="8653" priority="8987" operator="equal">
      <formula>"Menor"</formula>
    </cfRule>
    <cfRule type="cellIs" dxfId="8652" priority="8988" operator="equal">
      <formula>"Leve"</formula>
    </cfRule>
  </conditionalFormatting>
  <conditionalFormatting sqref="DI202:DP202">
    <cfRule type="cellIs" dxfId="8651" priority="7989" operator="equal">
      <formula>"Catastrófico"</formula>
    </cfRule>
    <cfRule type="cellIs" dxfId="8650" priority="7990" operator="equal">
      <formula>"Mayor"</formula>
    </cfRule>
    <cfRule type="cellIs" dxfId="8649" priority="7991" operator="equal">
      <formula>"Moderado"</formula>
    </cfRule>
    <cfRule type="cellIs" dxfId="8648" priority="7992" operator="equal">
      <formula>"Menor"</formula>
    </cfRule>
    <cfRule type="cellIs" dxfId="8647" priority="7993" operator="equal">
      <formula>"Leve"</formula>
    </cfRule>
  </conditionalFormatting>
  <conditionalFormatting sqref="BO10 BO16 BO22 BO40 BO64 BO70 BO76 BO82 BO88 BO94 BO100 BO106 BO112 BO118 BO124 BO130 BO136 BO142 BO148 BO154 BO160 BO166 BO172 BO178 BO184 BO190 BO196 BO202 BO208 BO214 BO220">
    <cfRule type="cellIs" dxfId="8646" priority="8979" operator="equal">
      <formula>"Catastrófico"</formula>
    </cfRule>
    <cfRule type="cellIs" dxfId="8645" priority="8980" operator="equal">
      <formula>"Mayor"</formula>
    </cfRule>
    <cfRule type="cellIs" dxfId="8644" priority="8981" operator="equal">
      <formula>"Moderado"</formula>
    </cfRule>
    <cfRule type="cellIs" dxfId="8643" priority="8982" operator="equal">
      <formula>"Menor"</formula>
    </cfRule>
    <cfRule type="cellIs" dxfId="8642" priority="8983" operator="equal">
      <formula>"Leve"</formula>
    </cfRule>
  </conditionalFormatting>
  <conditionalFormatting sqref="BO46 BO52 BO58">
    <cfRule type="cellIs" dxfId="8641" priority="8974" operator="equal">
      <formula>"Catastrófico"</formula>
    </cfRule>
    <cfRule type="cellIs" dxfId="8640" priority="8975" operator="equal">
      <formula>"Mayor"</formula>
    </cfRule>
    <cfRule type="cellIs" dxfId="8639" priority="8976" operator="equal">
      <formula>"Moderado"</formula>
    </cfRule>
    <cfRule type="cellIs" dxfId="8638" priority="8977" operator="equal">
      <formula>"Menor"</formula>
    </cfRule>
    <cfRule type="cellIs" dxfId="8637" priority="8978" operator="equal">
      <formula>"Leve"</formula>
    </cfRule>
  </conditionalFormatting>
  <conditionalFormatting sqref="BO226">
    <cfRule type="cellIs" dxfId="8636" priority="8969" operator="equal">
      <formula>"Catastrófico"</formula>
    </cfRule>
    <cfRule type="cellIs" dxfId="8635" priority="8970" operator="equal">
      <formula>"Mayor"</formula>
    </cfRule>
    <cfRule type="cellIs" dxfId="8634" priority="8971" operator="equal">
      <formula>"Moderado"</formula>
    </cfRule>
    <cfRule type="cellIs" dxfId="8633" priority="8972" operator="equal">
      <formula>"Menor"</formula>
    </cfRule>
    <cfRule type="cellIs" dxfId="8632" priority="8973" operator="equal">
      <formula>"Leve"</formula>
    </cfRule>
  </conditionalFormatting>
  <conditionalFormatting sqref="BO232">
    <cfRule type="cellIs" dxfId="8631" priority="8964" operator="equal">
      <formula>"Catastrófico"</formula>
    </cfRule>
    <cfRule type="cellIs" dxfId="8630" priority="8965" operator="equal">
      <formula>"Mayor"</formula>
    </cfRule>
    <cfRule type="cellIs" dxfId="8629" priority="8966" operator="equal">
      <formula>"Moderado"</formula>
    </cfRule>
    <cfRule type="cellIs" dxfId="8628" priority="8967" operator="equal">
      <formula>"Menor"</formula>
    </cfRule>
    <cfRule type="cellIs" dxfId="8627" priority="8968" operator="equal">
      <formula>"Leve"</formula>
    </cfRule>
  </conditionalFormatting>
  <conditionalFormatting sqref="BO238">
    <cfRule type="cellIs" dxfId="8626" priority="8959" operator="equal">
      <formula>"Catastrófico"</formula>
    </cfRule>
    <cfRule type="cellIs" dxfId="8625" priority="8960" operator="equal">
      <formula>"Mayor"</formula>
    </cfRule>
    <cfRule type="cellIs" dxfId="8624" priority="8961" operator="equal">
      <formula>"Moderado"</formula>
    </cfRule>
    <cfRule type="cellIs" dxfId="8623" priority="8962" operator="equal">
      <formula>"Menor"</formula>
    </cfRule>
    <cfRule type="cellIs" dxfId="8622" priority="8963" operator="equal">
      <formula>"Leve"</formula>
    </cfRule>
  </conditionalFormatting>
  <conditionalFormatting sqref="BO244">
    <cfRule type="cellIs" dxfId="8621" priority="8954" operator="equal">
      <formula>"Catastrófico"</formula>
    </cfRule>
    <cfRule type="cellIs" dxfId="8620" priority="8955" operator="equal">
      <formula>"Mayor"</formula>
    </cfRule>
    <cfRule type="cellIs" dxfId="8619" priority="8956" operator="equal">
      <formula>"Moderado"</formula>
    </cfRule>
    <cfRule type="cellIs" dxfId="8618" priority="8957" operator="equal">
      <formula>"Menor"</formula>
    </cfRule>
    <cfRule type="cellIs" dxfId="8617" priority="8958" operator="equal">
      <formula>"Leve"</formula>
    </cfRule>
  </conditionalFormatting>
  <conditionalFormatting sqref="BO250">
    <cfRule type="cellIs" dxfId="8616" priority="8949" operator="equal">
      <formula>"Catastrófico"</formula>
    </cfRule>
    <cfRule type="cellIs" dxfId="8615" priority="8950" operator="equal">
      <formula>"Mayor"</formula>
    </cfRule>
    <cfRule type="cellIs" dxfId="8614" priority="8951" operator="equal">
      <formula>"Moderado"</formula>
    </cfRule>
    <cfRule type="cellIs" dxfId="8613" priority="8952" operator="equal">
      <formula>"Menor"</formula>
    </cfRule>
    <cfRule type="cellIs" dxfId="8612" priority="8953" operator="equal">
      <formula>"Leve"</formula>
    </cfRule>
  </conditionalFormatting>
  <conditionalFormatting sqref="BO28">
    <cfRule type="cellIs" dxfId="8611" priority="8944" operator="equal">
      <formula>"Catastrófico"</formula>
    </cfRule>
    <cfRule type="cellIs" dxfId="8610" priority="8945" operator="equal">
      <formula>"Mayor"</formula>
    </cfRule>
    <cfRule type="cellIs" dxfId="8609" priority="8946" operator="equal">
      <formula>"Moderado"</formula>
    </cfRule>
    <cfRule type="cellIs" dxfId="8608" priority="8947" operator="equal">
      <formula>"Menor"</formula>
    </cfRule>
    <cfRule type="cellIs" dxfId="8607" priority="8948" operator="equal">
      <formula>"Leve"</formula>
    </cfRule>
  </conditionalFormatting>
  <conditionalFormatting sqref="BO34">
    <cfRule type="cellIs" dxfId="8606" priority="8939" operator="equal">
      <formula>"Catastrófico"</formula>
    </cfRule>
    <cfRule type="cellIs" dxfId="8605" priority="8940" operator="equal">
      <formula>"Mayor"</formula>
    </cfRule>
    <cfRule type="cellIs" dxfId="8604" priority="8941" operator="equal">
      <formula>"Moderado"</formula>
    </cfRule>
    <cfRule type="cellIs" dxfId="8603" priority="8942" operator="equal">
      <formula>"Menor"</formula>
    </cfRule>
    <cfRule type="cellIs" dxfId="8602" priority="8943" operator="equal">
      <formula>"Leve"</formula>
    </cfRule>
  </conditionalFormatting>
  <conditionalFormatting sqref="BP89:BQ89">
    <cfRule type="cellIs" dxfId="8601" priority="8874" operator="equal">
      <formula>"Catastrófico"</formula>
    </cfRule>
    <cfRule type="cellIs" dxfId="8600" priority="8875" operator="equal">
      <formula>"Mayor"</formula>
    </cfRule>
    <cfRule type="cellIs" dxfId="8599" priority="8876" operator="equal">
      <formula>"Moderado"</formula>
    </cfRule>
    <cfRule type="cellIs" dxfId="8598" priority="8877" operator="equal">
      <formula>"Menor"</formula>
    </cfRule>
    <cfRule type="cellIs" dxfId="8597" priority="8878" operator="equal">
      <formula>"Leve"</formula>
    </cfRule>
  </conditionalFormatting>
  <conditionalFormatting sqref="BS239:BW239">
    <cfRule type="cellIs" dxfId="8596" priority="8624" operator="equal">
      <formula>"Catastrófico"</formula>
    </cfRule>
    <cfRule type="cellIs" dxfId="8595" priority="8625" operator="equal">
      <formula>"Mayor"</formula>
    </cfRule>
    <cfRule type="cellIs" dxfId="8594" priority="8626" operator="equal">
      <formula>"Moderado"</formula>
    </cfRule>
    <cfRule type="cellIs" dxfId="8593" priority="8627" operator="equal">
      <formula>"Menor"</formula>
    </cfRule>
    <cfRule type="cellIs" dxfId="8592" priority="8628" operator="equal">
      <formula>"Leve"</formula>
    </cfRule>
  </conditionalFormatting>
  <conditionalFormatting sqref="BS239:BW239">
    <cfRule type="cellIs" dxfId="8591" priority="8619" operator="equal">
      <formula>"Catastrófico"</formula>
    </cfRule>
    <cfRule type="cellIs" dxfId="8590" priority="8620" operator="equal">
      <formula>"Mayor"</formula>
    </cfRule>
    <cfRule type="cellIs" dxfId="8589" priority="8621" operator="equal">
      <formula>"Moderado"</formula>
    </cfRule>
    <cfRule type="cellIs" dxfId="8588" priority="8622" operator="equal">
      <formula>"Menor"</formula>
    </cfRule>
    <cfRule type="cellIs" dxfId="8587" priority="8623" operator="equal">
      <formula>"Leve"</formula>
    </cfRule>
  </conditionalFormatting>
  <conditionalFormatting sqref="BP52:BQ52">
    <cfRule type="cellIs" dxfId="8586" priority="8739" operator="equal">
      <formula>"Catastrófico"</formula>
    </cfRule>
    <cfRule type="cellIs" dxfId="8585" priority="8740" operator="equal">
      <formula>"Mayor"</formula>
    </cfRule>
    <cfRule type="cellIs" dxfId="8584" priority="8741" operator="equal">
      <formula>"Moderado"</formula>
    </cfRule>
    <cfRule type="cellIs" dxfId="8583" priority="8742" operator="equal">
      <formula>"Menor"</formula>
    </cfRule>
    <cfRule type="cellIs" dxfId="8582" priority="8743" operator="equal">
      <formula>"Leve"</formula>
    </cfRule>
  </conditionalFormatting>
  <conditionalFormatting sqref="BP52:BQ52">
    <cfRule type="cellIs" dxfId="8581" priority="8734" operator="equal">
      <formula>"Catastrófico"</formula>
    </cfRule>
    <cfRule type="cellIs" dxfId="8580" priority="8735" operator="equal">
      <formula>"Mayor"</formula>
    </cfRule>
    <cfRule type="cellIs" dxfId="8579" priority="8736" operator="equal">
      <formula>"Moderado"</formula>
    </cfRule>
    <cfRule type="cellIs" dxfId="8578" priority="8737" operator="equal">
      <formula>"Menor"</formula>
    </cfRule>
    <cfRule type="cellIs" dxfId="8577" priority="8738" operator="equal">
      <formula>"Leve"</formula>
    </cfRule>
  </conditionalFormatting>
  <conditionalFormatting sqref="BR89">
    <cfRule type="cellIs" dxfId="8576" priority="8869" operator="equal">
      <formula>"Catastrófico"</formula>
    </cfRule>
    <cfRule type="cellIs" dxfId="8575" priority="8870" operator="equal">
      <formula>"Mayor"</formula>
    </cfRule>
    <cfRule type="cellIs" dxfId="8574" priority="8871" operator="equal">
      <formula>"Moderado"</formula>
    </cfRule>
    <cfRule type="cellIs" dxfId="8573" priority="8872" operator="equal">
      <formula>"Menor"</formula>
    </cfRule>
    <cfRule type="cellIs" dxfId="8572" priority="8873" operator="equal">
      <formula>"Leve"</formula>
    </cfRule>
  </conditionalFormatting>
  <conditionalFormatting sqref="BR89">
    <cfRule type="cellIs" dxfId="8571" priority="8864" operator="equal">
      <formula>"Catastrófico"</formula>
    </cfRule>
    <cfRule type="cellIs" dxfId="8570" priority="8865" operator="equal">
      <formula>"Mayor"</formula>
    </cfRule>
    <cfRule type="cellIs" dxfId="8569" priority="8866" operator="equal">
      <formula>"Moderado"</formula>
    </cfRule>
    <cfRule type="cellIs" dxfId="8568" priority="8867" operator="equal">
      <formula>"Menor"</formula>
    </cfRule>
    <cfRule type="cellIs" dxfId="8567" priority="8868" operator="equal">
      <formula>"Leve"</formula>
    </cfRule>
  </conditionalFormatting>
  <conditionalFormatting sqref="BS89:BW89">
    <cfRule type="cellIs" dxfId="8566" priority="8859" operator="equal">
      <formula>"Catastrófico"</formula>
    </cfRule>
    <cfRule type="cellIs" dxfId="8565" priority="8860" operator="equal">
      <formula>"Mayor"</formula>
    </cfRule>
    <cfRule type="cellIs" dxfId="8564" priority="8861" operator="equal">
      <formula>"Moderado"</formula>
    </cfRule>
    <cfRule type="cellIs" dxfId="8563" priority="8862" operator="equal">
      <formula>"Menor"</formula>
    </cfRule>
    <cfRule type="cellIs" dxfId="8562" priority="8863" operator="equal">
      <formula>"Leve"</formula>
    </cfRule>
  </conditionalFormatting>
  <conditionalFormatting sqref="BS89:BW89">
    <cfRule type="cellIs" dxfId="8561" priority="8854" operator="equal">
      <formula>"Catastrófico"</formula>
    </cfRule>
    <cfRule type="cellIs" dxfId="8560" priority="8855" operator="equal">
      <formula>"Mayor"</formula>
    </cfRule>
    <cfRule type="cellIs" dxfId="8559" priority="8856" operator="equal">
      <formula>"Moderado"</formula>
    </cfRule>
    <cfRule type="cellIs" dxfId="8558" priority="8857" operator="equal">
      <formula>"Menor"</formula>
    </cfRule>
    <cfRule type="cellIs" dxfId="8557" priority="8858" operator="equal">
      <formula>"Leve"</formula>
    </cfRule>
  </conditionalFormatting>
  <conditionalFormatting sqref="BR11:BW11">
    <cfRule type="cellIs" dxfId="8556" priority="8604" operator="equal">
      <formula>"Catastrófico"</formula>
    </cfRule>
    <cfRule type="cellIs" dxfId="8555" priority="8605" operator="equal">
      <formula>"Mayor"</formula>
    </cfRule>
    <cfRule type="cellIs" dxfId="8554" priority="8606" operator="equal">
      <formula>"Moderado"</formula>
    </cfRule>
    <cfRule type="cellIs" dxfId="8553" priority="8607" operator="equal">
      <formula>"Menor"</formula>
    </cfRule>
    <cfRule type="cellIs" dxfId="8552" priority="8608" operator="equal">
      <formula>"Leve"</formula>
    </cfRule>
  </conditionalFormatting>
  <conditionalFormatting sqref="BR11:BW11">
    <cfRule type="cellIs" dxfId="8551" priority="8599" operator="equal">
      <formula>"Catastrófico"</formula>
    </cfRule>
    <cfRule type="cellIs" dxfId="8550" priority="8600" operator="equal">
      <formula>"Mayor"</formula>
    </cfRule>
    <cfRule type="cellIs" dxfId="8549" priority="8601" operator="equal">
      <formula>"Moderado"</formula>
    </cfRule>
    <cfRule type="cellIs" dxfId="8548" priority="8602" operator="equal">
      <formula>"Menor"</formula>
    </cfRule>
    <cfRule type="cellIs" dxfId="8547" priority="8603" operator="equal">
      <formula>"Leve"</formula>
    </cfRule>
  </conditionalFormatting>
  <conditionalFormatting sqref="DI196:DP196">
    <cfRule type="cellIs" dxfId="8546" priority="7994" operator="equal">
      <formula>"Catastrófico"</formula>
    </cfRule>
    <cfRule type="cellIs" dxfId="8545" priority="7995" operator="equal">
      <formula>"Mayor"</formula>
    </cfRule>
    <cfRule type="cellIs" dxfId="8544" priority="7996" operator="equal">
      <formula>"Moderado"</formula>
    </cfRule>
    <cfRule type="cellIs" dxfId="8543" priority="7997" operator="equal">
      <formula>"Menor"</formula>
    </cfRule>
    <cfRule type="cellIs" dxfId="8542" priority="7998" operator="equal">
      <formula>"Leve"</formula>
    </cfRule>
  </conditionalFormatting>
  <conditionalFormatting sqref="CZ202:DG202">
    <cfRule type="cellIs" dxfId="8541" priority="7484" operator="equal">
      <formula>"Catastrófico"</formula>
    </cfRule>
    <cfRule type="cellIs" dxfId="8540" priority="7485" operator="equal">
      <formula>"Mayor"</formula>
    </cfRule>
    <cfRule type="cellIs" dxfId="8539" priority="7486" operator="equal">
      <formula>"Moderado"</formula>
    </cfRule>
    <cfRule type="cellIs" dxfId="8538" priority="7487" operator="equal">
      <formula>"Menor"</formula>
    </cfRule>
    <cfRule type="cellIs" dxfId="8537" priority="7488" operator="equal">
      <formula>"Leve"</formula>
    </cfRule>
  </conditionalFormatting>
  <conditionalFormatting sqref="DI208:DP208">
    <cfRule type="cellIs" dxfId="8536" priority="7984" operator="equal">
      <formula>"Catastrófico"</formula>
    </cfRule>
    <cfRule type="cellIs" dxfId="8535" priority="7985" operator="equal">
      <formula>"Mayor"</formula>
    </cfRule>
    <cfRule type="cellIs" dxfId="8534" priority="7986" operator="equal">
      <formula>"Moderado"</formula>
    </cfRule>
    <cfRule type="cellIs" dxfId="8533" priority="7987" operator="equal">
      <formula>"Menor"</formula>
    </cfRule>
    <cfRule type="cellIs" dxfId="8532" priority="7988" operator="equal">
      <formula>"Leve"</formula>
    </cfRule>
  </conditionalFormatting>
  <conditionalFormatting sqref="BP28:BW28">
    <cfRule type="cellIs" dxfId="8531" priority="8479" operator="equal">
      <formula>"Catastrófico"</formula>
    </cfRule>
    <cfRule type="cellIs" dxfId="8530" priority="8480" operator="equal">
      <formula>"Mayor"</formula>
    </cfRule>
    <cfRule type="cellIs" dxfId="8529" priority="8481" operator="equal">
      <formula>"Moderado"</formula>
    </cfRule>
    <cfRule type="cellIs" dxfId="8528" priority="8482" operator="equal">
      <formula>"Menor"</formula>
    </cfRule>
    <cfRule type="cellIs" dxfId="8527" priority="8483" operator="equal">
      <formula>"Leve"</formula>
    </cfRule>
  </conditionalFormatting>
  <conditionalFormatting sqref="DI28:DP28">
    <cfRule type="cellIs" dxfId="8526" priority="7974" operator="equal">
      <formula>"Catastrófico"</formula>
    </cfRule>
    <cfRule type="cellIs" dxfId="8525" priority="7975" operator="equal">
      <formula>"Mayor"</formula>
    </cfRule>
    <cfRule type="cellIs" dxfId="8524" priority="7976" operator="equal">
      <formula>"Moderado"</formula>
    </cfRule>
    <cfRule type="cellIs" dxfId="8523" priority="7977" operator="equal">
      <formula>"Menor"</formula>
    </cfRule>
    <cfRule type="cellIs" dxfId="8522" priority="7978" operator="equal">
      <formula>"Leve"</formula>
    </cfRule>
  </conditionalFormatting>
  <conditionalFormatting sqref="DI35:DK35">
    <cfRule type="cellIs" dxfId="8521" priority="7969" operator="equal">
      <formula>"Catastrófico"</formula>
    </cfRule>
    <cfRule type="cellIs" dxfId="8520" priority="7970" operator="equal">
      <formula>"Mayor"</formula>
    </cfRule>
    <cfRule type="cellIs" dxfId="8519" priority="7971" operator="equal">
      <formula>"Moderado"</formula>
    </cfRule>
    <cfRule type="cellIs" dxfId="8518" priority="7972" operator="equal">
      <formula>"Menor"</formula>
    </cfRule>
    <cfRule type="cellIs" dxfId="8517" priority="7973" operator="equal">
      <formula>"Leve"</formula>
    </cfRule>
  </conditionalFormatting>
  <conditionalFormatting sqref="BP58:BQ58">
    <cfRule type="cellIs" dxfId="8516" priority="8719" operator="equal">
      <formula>"Catastrófico"</formula>
    </cfRule>
    <cfRule type="cellIs" dxfId="8515" priority="8720" operator="equal">
      <formula>"Mayor"</formula>
    </cfRule>
    <cfRule type="cellIs" dxfId="8514" priority="8721" operator="equal">
      <formula>"Moderado"</formula>
    </cfRule>
    <cfRule type="cellIs" dxfId="8513" priority="8722" operator="equal">
      <formula>"Menor"</formula>
    </cfRule>
    <cfRule type="cellIs" dxfId="8512" priority="8723" operator="equal">
      <formula>"Leve"</formula>
    </cfRule>
  </conditionalFormatting>
  <conditionalFormatting sqref="BP58:BQ58">
    <cfRule type="cellIs" dxfId="8511" priority="8714" operator="equal">
      <formula>"Catastrófico"</formula>
    </cfRule>
    <cfRule type="cellIs" dxfId="8510" priority="8715" operator="equal">
      <formula>"Mayor"</formula>
    </cfRule>
    <cfRule type="cellIs" dxfId="8509" priority="8716" operator="equal">
      <formula>"Moderado"</formula>
    </cfRule>
    <cfRule type="cellIs" dxfId="8508" priority="8717" operator="equal">
      <formula>"Menor"</formula>
    </cfRule>
    <cfRule type="cellIs" dxfId="8507" priority="8718" operator="equal">
      <formula>"Leve"</formula>
    </cfRule>
  </conditionalFormatting>
  <conditionalFormatting sqref="BQ102:BW102 BQ100:BR101">
    <cfRule type="cellIs" dxfId="8506" priority="8849" operator="equal">
      <formula>"Catastrófico"</formula>
    </cfRule>
    <cfRule type="cellIs" dxfId="8505" priority="8850" operator="equal">
      <formula>"Mayor"</formula>
    </cfRule>
    <cfRule type="cellIs" dxfId="8504" priority="8851" operator="equal">
      <formula>"Moderado"</formula>
    </cfRule>
    <cfRule type="cellIs" dxfId="8503" priority="8852" operator="equal">
      <formula>"Menor"</formula>
    </cfRule>
    <cfRule type="cellIs" dxfId="8502" priority="8853" operator="equal">
      <formula>"Leve"</formula>
    </cfRule>
  </conditionalFormatting>
  <conditionalFormatting sqref="BQ101:BR101 BP102:BW102 BP100:BR100">
    <cfRule type="cellIs" dxfId="8501" priority="8844" operator="equal">
      <formula>"Catastrófico"</formula>
    </cfRule>
    <cfRule type="cellIs" dxfId="8500" priority="8845" operator="equal">
      <formula>"Mayor"</formula>
    </cfRule>
    <cfRule type="cellIs" dxfId="8499" priority="8846" operator="equal">
      <formula>"Moderado"</formula>
    </cfRule>
    <cfRule type="cellIs" dxfId="8498" priority="8847" operator="equal">
      <formula>"Menor"</formula>
    </cfRule>
    <cfRule type="cellIs" dxfId="8497" priority="8848" operator="equal">
      <formula>"Leve"</formula>
    </cfRule>
  </conditionalFormatting>
  <conditionalFormatting sqref="BP101">
    <cfRule type="cellIs" dxfId="8496" priority="8839" operator="equal">
      <formula>"Catastrófico"</formula>
    </cfRule>
    <cfRule type="cellIs" dxfId="8495" priority="8840" operator="equal">
      <formula>"Mayor"</formula>
    </cfRule>
    <cfRule type="cellIs" dxfId="8494" priority="8841" operator="equal">
      <formula>"Moderado"</formula>
    </cfRule>
    <cfRule type="cellIs" dxfId="8493" priority="8842" operator="equal">
      <formula>"Menor"</formula>
    </cfRule>
    <cfRule type="cellIs" dxfId="8492" priority="8843" operator="equal">
      <formula>"Leve"</formula>
    </cfRule>
  </conditionalFormatting>
  <conditionalFormatting sqref="FX10">
    <cfRule type="cellIs" dxfId="8491" priority="8934" operator="equal">
      <formula>"Catastrófico"</formula>
    </cfRule>
    <cfRule type="cellIs" dxfId="8490" priority="8935" operator="equal">
      <formula>"Mayor"</formula>
    </cfRule>
    <cfRule type="cellIs" dxfId="8489" priority="8936" operator="equal">
      <formula>"Moderado"</formula>
    </cfRule>
    <cfRule type="cellIs" dxfId="8488" priority="8937" operator="equal">
      <formula>"Menor"</formula>
    </cfRule>
    <cfRule type="cellIs" dxfId="8487" priority="8938" operator="equal">
      <formula>"Leve"</formula>
    </cfRule>
  </conditionalFormatting>
  <conditionalFormatting sqref="FX10">
    <cfRule type="cellIs" dxfId="8486" priority="8929" operator="equal">
      <formula>"Catastrófico"</formula>
    </cfRule>
    <cfRule type="cellIs" dxfId="8485" priority="8930" operator="equal">
      <formula>"Mayor"</formula>
    </cfRule>
    <cfRule type="cellIs" dxfId="8484" priority="8931" operator="equal">
      <formula>"Moderado"</formula>
    </cfRule>
    <cfRule type="cellIs" dxfId="8483" priority="8932" operator="equal">
      <formula>"Menor"</formula>
    </cfRule>
    <cfRule type="cellIs" dxfId="8482" priority="8933" operator="equal">
      <formula>"Leve"</formula>
    </cfRule>
  </conditionalFormatting>
  <conditionalFormatting sqref="FX11:FX237">
    <cfRule type="cellIs" dxfId="8481" priority="8924" operator="equal">
      <formula>"Catastrófico"</formula>
    </cfRule>
    <cfRule type="cellIs" dxfId="8480" priority="8925" operator="equal">
      <formula>"Mayor"</formula>
    </cfRule>
    <cfRule type="cellIs" dxfId="8479" priority="8926" operator="equal">
      <formula>"Moderado"</formula>
    </cfRule>
    <cfRule type="cellIs" dxfId="8478" priority="8927" operator="equal">
      <formula>"Menor"</formula>
    </cfRule>
    <cfRule type="cellIs" dxfId="8477" priority="8928" operator="equal">
      <formula>"Leve"</formula>
    </cfRule>
  </conditionalFormatting>
  <conditionalFormatting sqref="FX11:FX237">
    <cfRule type="cellIs" dxfId="8476" priority="8919" operator="equal">
      <formula>"Catastrófico"</formula>
    </cfRule>
    <cfRule type="cellIs" dxfId="8475" priority="8920" operator="equal">
      <formula>"Mayor"</formula>
    </cfRule>
    <cfRule type="cellIs" dxfId="8474" priority="8921" operator="equal">
      <formula>"Moderado"</formula>
    </cfRule>
    <cfRule type="cellIs" dxfId="8473" priority="8922" operator="equal">
      <formula>"Menor"</formula>
    </cfRule>
    <cfRule type="cellIs" dxfId="8472" priority="8923" operator="equal">
      <formula>"Leve"</formula>
    </cfRule>
  </conditionalFormatting>
  <conditionalFormatting sqref="FX238:FX255">
    <cfRule type="cellIs" dxfId="8471" priority="8914" operator="equal">
      <formula>"Catastrófico"</formula>
    </cfRule>
    <cfRule type="cellIs" dxfId="8470" priority="8915" operator="equal">
      <formula>"Mayor"</formula>
    </cfRule>
    <cfRule type="cellIs" dxfId="8469" priority="8916" operator="equal">
      <formula>"Moderado"</formula>
    </cfRule>
    <cfRule type="cellIs" dxfId="8468" priority="8917" operator="equal">
      <formula>"Menor"</formula>
    </cfRule>
    <cfRule type="cellIs" dxfId="8467" priority="8918" operator="equal">
      <formula>"Leve"</formula>
    </cfRule>
  </conditionalFormatting>
  <conditionalFormatting sqref="FX238:FX255">
    <cfRule type="cellIs" dxfId="8466" priority="8909" operator="equal">
      <formula>"Catastrófico"</formula>
    </cfRule>
    <cfRule type="cellIs" dxfId="8465" priority="8910" operator="equal">
      <formula>"Mayor"</formula>
    </cfRule>
    <cfRule type="cellIs" dxfId="8464" priority="8911" operator="equal">
      <formula>"Moderado"</formula>
    </cfRule>
    <cfRule type="cellIs" dxfId="8463" priority="8912" operator="equal">
      <formula>"Menor"</formula>
    </cfRule>
    <cfRule type="cellIs" dxfId="8462" priority="8913" operator="equal">
      <formula>"Leve"</formula>
    </cfRule>
  </conditionalFormatting>
  <conditionalFormatting sqref="BP185:BW185">
    <cfRule type="cellIs" dxfId="8461" priority="8784" operator="equal">
      <formula>"Catastrófico"</formula>
    </cfRule>
    <cfRule type="cellIs" dxfId="8460" priority="8785" operator="equal">
      <formula>"Mayor"</formula>
    </cfRule>
    <cfRule type="cellIs" dxfId="8459" priority="8786" operator="equal">
      <formula>"Moderado"</formula>
    </cfRule>
    <cfRule type="cellIs" dxfId="8458" priority="8787" operator="equal">
      <formula>"Menor"</formula>
    </cfRule>
    <cfRule type="cellIs" dxfId="8457" priority="8788" operator="equal">
      <formula>"Leve"</formula>
    </cfRule>
  </conditionalFormatting>
  <conditionalFormatting sqref="BP106:BW111">
    <cfRule type="cellIs" dxfId="8456" priority="8779" operator="equal">
      <formula>"Catastrófico"</formula>
    </cfRule>
    <cfRule type="cellIs" dxfId="8455" priority="8780" operator="equal">
      <formula>"Mayor"</formula>
    </cfRule>
    <cfRule type="cellIs" dxfId="8454" priority="8781" operator="equal">
      <formula>"Moderado"</formula>
    </cfRule>
    <cfRule type="cellIs" dxfId="8453" priority="8782" operator="equal">
      <formula>"Menor"</formula>
    </cfRule>
    <cfRule type="cellIs" dxfId="8452" priority="8783" operator="equal">
      <formula>"Leve"</formula>
    </cfRule>
  </conditionalFormatting>
  <conditionalFormatting sqref="BP106:BW111">
    <cfRule type="cellIs" dxfId="8451" priority="8774" operator="equal">
      <formula>"Catastrófico"</formula>
    </cfRule>
    <cfRule type="cellIs" dxfId="8450" priority="8775" operator="equal">
      <formula>"Mayor"</formula>
    </cfRule>
    <cfRule type="cellIs" dxfId="8449" priority="8776" operator="equal">
      <formula>"Moderado"</formula>
    </cfRule>
    <cfRule type="cellIs" dxfId="8448" priority="8777" operator="equal">
      <formula>"Menor"</formula>
    </cfRule>
    <cfRule type="cellIs" dxfId="8447" priority="8778" operator="equal">
      <formula>"Leve"</formula>
    </cfRule>
  </conditionalFormatting>
  <conditionalFormatting sqref="BP178:BW183">
    <cfRule type="cellIs" dxfId="8446" priority="8769" operator="equal">
      <formula>"Catastrófico"</formula>
    </cfRule>
    <cfRule type="cellIs" dxfId="8445" priority="8770" operator="equal">
      <formula>"Mayor"</formula>
    </cfRule>
    <cfRule type="cellIs" dxfId="8444" priority="8771" operator="equal">
      <formula>"Moderado"</formula>
    </cfRule>
    <cfRule type="cellIs" dxfId="8443" priority="8772" operator="equal">
      <formula>"Menor"</formula>
    </cfRule>
    <cfRule type="cellIs" dxfId="8442" priority="8773" operator="equal">
      <formula>"Leve"</formula>
    </cfRule>
  </conditionalFormatting>
  <conditionalFormatting sqref="BP178:BW183">
    <cfRule type="cellIs" dxfId="8441" priority="8764" operator="equal">
      <formula>"Catastrófico"</formula>
    </cfRule>
    <cfRule type="cellIs" dxfId="8440" priority="8765" operator="equal">
      <formula>"Mayor"</formula>
    </cfRule>
    <cfRule type="cellIs" dxfId="8439" priority="8766" operator="equal">
      <formula>"Moderado"</formula>
    </cfRule>
    <cfRule type="cellIs" dxfId="8438" priority="8767" operator="equal">
      <formula>"Menor"</formula>
    </cfRule>
    <cfRule type="cellIs" dxfId="8437" priority="8768" operator="equal">
      <formula>"Leve"</formula>
    </cfRule>
  </conditionalFormatting>
  <conditionalFormatting sqref="BP94:BW94">
    <cfRule type="cellIs" dxfId="8436" priority="8904" operator="equal">
      <formula>"Catastrófico"</formula>
    </cfRule>
    <cfRule type="cellIs" dxfId="8435" priority="8905" operator="equal">
      <formula>"Mayor"</formula>
    </cfRule>
    <cfRule type="cellIs" dxfId="8434" priority="8906" operator="equal">
      <formula>"Moderado"</formula>
    </cfRule>
    <cfRule type="cellIs" dxfId="8433" priority="8907" operator="equal">
      <formula>"Menor"</formula>
    </cfRule>
    <cfRule type="cellIs" dxfId="8432" priority="8908" operator="equal">
      <formula>"Leve"</formula>
    </cfRule>
  </conditionalFormatting>
  <conditionalFormatting sqref="BP94:BW94">
    <cfRule type="cellIs" dxfId="8431" priority="8899" operator="equal">
      <formula>"Catastrófico"</formula>
    </cfRule>
    <cfRule type="cellIs" dxfId="8430" priority="8900" operator="equal">
      <formula>"Mayor"</formula>
    </cfRule>
    <cfRule type="cellIs" dxfId="8429" priority="8901" operator="equal">
      <formula>"Moderado"</formula>
    </cfRule>
    <cfRule type="cellIs" dxfId="8428" priority="8902" operator="equal">
      <formula>"Menor"</formula>
    </cfRule>
    <cfRule type="cellIs" dxfId="8427" priority="8903" operator="equal">
      <formula>"Leve"</formula>
    </cfRule>
  </conditionalFormatting>
  <conditionalFormatting sqref="DI101">
    <cfRule type="cellIs" dxfId="8426" priority="8334" operator="equal">
      <formula>"Catastrófico"</formula>
    </cfRule>
    <cfRule type="cellIs" dxfId="8425" priority="8335" operator="equal">
      <formula>"Mayor"</formula>
    </cfRule>
    <cfRule type="cellIs" dxfId="8424" priority="8336" operator="equal">
      <formula>"Moderado"</formula>
    </cfRule>
    <cfRule type="cellIs" dxfId="8423" priority="8337" operator="equal">
      <formula>"Menor"</formula>
    </cfRule>
    <cfRule type="cellIs" dxfId="8422" priority="8338" operator="equal">
      <formula>"Leve"</formula>
    </cfRule>
  </conditionalFormatting>
  <conditionalFormatting sqref="DI162:DP165 DI168:DP171 DI113:DP117 DI173:DP177 DI145:DP147 DI120:DP123 DI138:DP141 DI149:DP153 DI156:DP159">
    <cfRule type="cellIs" dxfId="8421" priority="8329" operator="equal">
      <formula>"Catastrófico"</formula>
    </cfRule>
    <cfRule type="cellIs" dxfId="8420" priority="8330" operator="equal">
      <formula>"Mayor"</formula>
    </cfRule>
    <cfRule type="cellIs" dxfId="8419" priority="8331" operator="equal">
      <formula>"Moderado"</formula>
    </cfRule>
    <cfRule type="cellIs" dxfId="8418" priority="8332" operator="equal">
      <formula>"Menor"</formula>
    </cfRule>
    <cfRule type="cellIs" dxfId="8417" priority="8333" operator="equal">
      <formula>"Leve"</formula>
    </cfRule>
  </conditionalFormatting>
  <conditionalFormatting sqref="DI162:DP165 DI168:DP171 DI113:DP117 DI173:DP177 DI145:DP147 DI120:DP123 DI138:DP141 DI149:DP153 DI156:DP159">
    <cfRule type="cellIs" dxfId="8416" priority="8324" operator="equal">
      <formula>"Catastrófico"</formula>
    </cfRule>
    <cfRule type="cellIs" dxfId="8415" priority="8325" operator="equal">
      <formula>"Mayor"</formula>
    </cfRule>
    <cfRule type="cellIs" dxfId="8414" priority="8326" operator="equal">
      <formula>"Moderado"</formula>
    </cfRule>
    <cfRule type="cellIs" dxfId="8413" priority="8327" operator="equal">
      <formula>"Menor"</formula>
    </cfRule>
    <cfRule type="cellIs" dxfId="8412" priority="8328" operator="equal">
      <formula>"Leve"</formula>
    </cfRule>
  </conditionalFormatting>
  <conditionalFormatting sqref="DI112:DP112">
    <cfRule type="cellIs" dxfId="8411" priority="8319" operator="equal">
      <formula>"Catastrófico"</formula>
    </cfRule>
    <cfRule type="cellIs" dxfId="8410" priority="8320" operator="equal">
      <formula>"Mayor"</formula>
    </cfRule>
    <cfRule type="cellIs" dxfId="8409" priority="8321" operator="equal">
      <formula>"Moderado"</formula>
    </cfRule>
    <cfRule type="cellIs" dxfId="8408" priority="8322" operator="equal">
      <formula>"Menor"</formula>
    </cfRule>
    <cfRule type="cellIs" dxfId="8407" priority="8323" operator="equal">
      <formula>"Leve"</formula>
    </cfRule>
  </conditionalFormatting>
  <conditionalFormatting sqref="DI112:DP112">
    <cfRule type="cellIs" dxfId="8406" priority="8314" operator="equal">
      <formula>"Catastrófico"</formula>
    </cfRule>
    <cfRule type="cellIs" dxfId="8405" priority="8315" operator="equal">
      <formula>"Mayor"</formula>
    </cfRule>
    <cfRule type="cellIs" dxfId="8404" priority="8316" operator="equal">
      <formula>"Moderado"</formula>
    </cfRule>
    <cfRule type="cellIs" dxfId="8403" priority="8317" operator="equal">
      <formula>"Menor"</formula>
    </cfRule>
    <cfRule type="cellIs" dxfId="8402" priority="8318" operator="equal">
      <formula>"Leve"</formula>
    </cfRule>
  </conditionalFormatting>
  <conditionalFormatting sqref="DI160:DP160">
    <cfRule type="cellIs" dxfId="8401" priority="8309" operator="equal">
      <formula>"Catastrófico"</formula>
    </cfRule>
    <cfRule type="cellIs" dxfId="8400" priority="8310" operator="equal">
      <formula>"Mayor"</formula>
    </cfRule>
    <cfRule type="cellIs" dxfId="8399" priority="8311" operator="equal">
      <formula>"Moderado"</formula>
    </cfRule>
    <cfRule type="cellIs" dxfId="8398" priority="8312" operator="equal">
      <formula>"Menor"</formula>
    </cfRule>
    <cfRule type="cellIs" dxfId="8397" priority="8313" operator="equal">
      <formula>"Leve"</formula>
    </cfRule>
  </conditionalFormatting>
  <conditionalFormatting sqref="DI161:DP161">
    <cfRule type="cellIs" dxfId="8396" priority="8304" operator="equal">
      <formula>"Catastrófico"</formula>
    </cfRule>
    <cfRule type="cellIs" dxfId="8395" priority="8305" operator="equal">
      <formula>"Mayor"</formula>
    </cfRule>
    <cfRule type="cellIs" dxfId="8394" priority="8306" operator="equal">
      <formula>"Moderado"</formula>
    </cfRule>
    <cfRule type="cellIs" dxfId="8393" priority="8307" operator="equal">
      <formula>"Menor"</formula>
    </cfRule>
    <cfRule type="cellIs" dxfId="8392" priority="8308" operator="equal">
      <formula>"Leve"</formula>
    </cfRule>
  </conditionalFormatting>
  <conditionalFormatting sqref="DI167:DP167">
    <cfRule type="cellIs" dxfId="8391" priority="8299" operator="equal">
      <formula>"Catastrófico"</formula>
    </cfRule>
    <cfRule type="cellIs" dxfId="8390" priority="8300" operator="equal">
      <formula>"Mayor"</formula>
    </cfRule>
    <cfRule type="cellIs" dxfId="8389" priority="8301" operator="equal">
      <formula>"Moderado"</formula>
    </cfRule>
    <cfRule type="cellIs" dxfId="8388" priority="8302" operator="equal">
      <formula>"Menor"</formula>
    </cfRule>
    <cfRule type="cellIs" dxfId="8387" priority="8303" operator="equal">
      <formula>"Leve"</formula>
    </cfRule>
  </conditionalFormatting>
  <conditionalFormatting sqref="BP130:BQ130">
    <cfRule type="cellIs" dxfId="8386" priority="8519" operator="equal">
      <formula>"Catastrófico"</formula>
    </cfRule>
    <cfRule type="cellIs" dxfId="8385" priority="8520" operator="equal">
      <formula>"Mayor"</formula>
    </cfRule>
    <cfRule type="cellIs" dxfId="8384" priority="8521" operator="equal">
      <formula>"Moderado"</formula>
    </cfRule>
    <cfRule type="cellIs" dxfId="8383" priority="8522" operator="equal">
      <formula>"Menor"</formula>
    </cfRule>
    <cfRule type="cellIs" dxfId="8382" priority="8523" operator="equal">
      <formula>"Leve"</formula>
    </cfRule>
  </conditionalFormatting>
  <conditionalFormatting sqref="BP130:BQ130">
    <cfRule type="cellIs" dxfId="8381" priority="8514" operator="equal">
      <formula>"Catastrófico"</formula>
    </cfRule>
    <cfRule type="cellIs" dxfId="8380" priority="8515" operator="equal">
      <formula>"Mayor"</formula>
    </cfRule>
    <cfRule type="cellIs" dxfId="8379" priority="8516" operator="equal">
      <formula>"Moderado"</formula>
    </cfRule>
    <cfRule type="cellIs" dxfId="8378" priority="8517" operator="equal">
      <formula>"Menor"</formula>
    </cfRule>
    <cfRule type="cellIs" dxfId="8377" priority="8518" operator="equal">
      <formula>"Leve"</formula>
    </cfRule>
  </conditionalFormatting>
  <conditionalFormatting sqref="BR130:BW130">
    <cfRule type="cellIs" dxfId="8376" priority="8509" operator="equal">
      <formula>"Catastrófico"</formula>
    </cfRule>
    <cfRule type="cellIs" dxfId="8375" priority="8510" operator="equal">
      <formula>"Mayor"</formula>
    </cfRule>
    <cfRule type="cellIs" dxfId="8374" priority="8511" operator="equal">
      <formula>"Moderado"</formula>
    </cfRule>
    <cfRule type="cellIs" dxfId="8373" priority="8512" operator="equal">
      <formula>"Menor"</formula>
    </cfRule>
    <cfRule type="cellIs" dxfId="8372" priority="8513" operator="equal">
      <formula>"Leve"</formula>
    </cfRule>
  </conditionalFormatting>
  <conditionalFormatting sqref="BP162:BW165 BP168:BW171 BP113:BW117 BP173:BW177 BP145:BW147 BP120:BW123 BP138:BW141 BP149:BW153 BP156:BW159">
    <cfRule type="cellIs" dxfId="8371" priority="8834" operator="equal">
      <formula>"Catastrófico"</formula>
    </cfRule>
    <cfRule type="cellIs" dxfId="8370" priority="8835" operator="equal">
      <formula>"Mayor"</formula>
    </cfRule>
    <cfRule type="cellIs" dxfId="8369" priority="8836" operator="equal">
      <formula>"Moderado"</formula>
    </cfRule>
    <cfRule type="cellIs" dxfId="8368" priority="8837" operator="equal">
      <formula>"Menor"</formula>
    </cfRule>
    <cfRule type="cellIs" dxfId="8367" priority="8838" operator="equal">
      <formula>"Leve"</formula>
    </cfRule>
  </conditionalFormatting>
  <conditionalFormatting sqref="BP162:BW165 BP168:BW171 BP113:BW117 BP173:BW177 BP145:BW147 BP120:BW123 BP138:BW141 BP149:BW153 BP156:BW159">
    <cfRule type="cellIs" dxfId="8366" priority="8829" operator="equal">
      <formula>"Catastrófico"</formula>
    </cfRule>
    <cfRule type="cellIs" dxfId="8365" priority="8830" operator="equal">
      <formula>"Mayor"</formula>
    </cfRule>
    <cfRule type="cellIs" dxfId="8364" priority="8831" operator="equal">
      <formula>"Moderado"</formula>
    </cfRule>
    <cfRule type="cellIs" dxfId="8363" priority="8832" operator="equal">
      <formula>"Menor"</formula>
    </cfRule>
    <cfRule type="cellIs" dxfId="8362" priority="8833" operator="equal">
      <formula>"Leve"</formula>
    </cfRule>
  </conditionalFormatting>
  <conditionalFormatting sqref="BP160:BW160">
    <cfRule type="cellIs" dxfId="8361" priority="8814" operator="equal">
      <formula>"Catastrófico"</formula>
    </cfRule>
    <cfRule type="cellIs" dxfId="8360" priority="8815" operator="equal">
      <formula>"Mayor"</formula>
    </cfRule>
    <cfRule type="cellIs" dxfId="8359" priority="8816" operator="equal">
      <formula>"Moderado"</formula>
    </cfRule>
    <cfRule type="cellIs" dxfId="8358" priority="8817" operator="equal">
      <formula>"Menor"</formula>
    </cfRule>
    <cfRule type="cellIs" dxfId="8357" priority="8818" operator="equal">
      <formula>"Leve"</formula>
    </cfRule>
  </conditionalFormatting>
  <conditionalFormatting sqref="BP161:BW161">
    <cfRule type="cellIs" dxfId="8356" priority="8809" operator="equal">
      <formula>"Catastrófico"</formula>
    </cfRule>
    <cfRule type="cellIs" dxfId="8355" priority="8810" operator="equal">
      <formula>"Mayor"</formula>
    </cfRule>
    <cfRule type="cellIs" dxfId="8354" priority="8811" operator="equal">
      <formula>"Moderado"</formula>
    </cfRule>
    <cfRule type="cellIs" dxfId="8353" priority="8812" operator="equal">
      <formula>"Menor"</formula>
    </cfRule>
    <cfRule type="cellIs" dxfId="8352" priority="8813" operator="equal">
      <formula>"Leve"</formula>
    </cfRule>
  </conditionalFormatting>
  <conditionalFormatting sqref="BP191:BW195">
    <cfRule type="cellIs" dxfId="8351" priority="8894" operator="equal">
      <formula>"Catastrófico"</formula>
    </cfRule>
    <cfRule type="cellIs" dxfId="8350" priority="8895" operator="equal">
      <formula>"Mayor"</formula>
    </cfRule>
    <cfRule type="cellIs" dxfId="8349" priority="8896" operator="equal">
      <formula>"Moderado"</formula>
    </cfRule>
    <cfRule type="cellIs" dxfId="8348" priority="8897" operator="equal">
      <formula>"Menor"</formula>
    </cfRule>
    <cfRule type="cellIs" dxfId="8347" priority="8898" operator="equal">
      <formula>"Leve"</formula>
    </cfRule>
  </conditionalFormatting>
  <conditionalFormatting sqref="BP197:BW201">
    <cfRule type="cellIs" dxfId="8346" priority="8889" operator="equal">
      <formula>"Catastrófico"</formula>
    </cfRule>
    <cfRule type="cellIs" dxfId="8345" priority="8890" operator="equal">
      <formula>"Mayor"</formula>
    </cfRule>
    <cfRule type="cellIs" dxfId="8344" priority="8891" operator="equal">
      <formula>"Moderado"</formula>
    </cfRule>
    <cfRule type="cellIs" dxfId="8343" priority="8892" operator="equal">
      <formula>"Menor"</formula>
    </cfRule>
    <cfRule type="cellIs" dxfId="8342" priority="8893" operator="equal">
      <formula>"Leve"</formula>
    </cfRule>
  </conditionalFormatting>
  <conditionalFormatting sqref="BP208:BW208">
    <cfRule type="cellIs" dxfId="8341" priority="8489" operator="equal">
      <formula>"Catastrófico"</formula>
    </cfRule>
    <cfRule type="cellIs" dxfId="8340" priority="8490" operator="equal">
      <formula>"Mayor"</formula>
    </cfRule>
    <cfRule type="cellIs" dxfId="8339" priority="8491" operator="equal">
      <formula>"Moderado"</formula>
    </cfRule>
    <cfRule type="cellIs" dxfId="8338" priority="8492" operator="equal">
      <formula>"Menor"</formula>
    </cfRule>
    <cfRule type="cellIs" dxfId="8337" priority="8493" operator="equal">
      <formula>"Leve"</formula>
    </cfRule>
  </conditionalFormatting>
  <conditionalFormatting sqref="BP203:BW207">
    <cfRule type="cellIs" dxfId="8336" priority="8884" operator="equal">
      <formula>"Catastrófico"</formula>
    </cfRule>
    <cfRule type="cellIs" dxfId="8335" priority="8885" operator="equal">
      <formula>"Mayor"</formula>
    </cfRule>
    <cfRule type="cellIs" dxfId="8334" priority="8886" operator="equal">
      <formula>"Moderado"</formula>
    </cfRule>
    <cfRule type="cellIs" dxfId="8333" priority="8887" operator="equal">
      <formula>"Menor"</formula>
    </cfRule>
    <cfRule type="cellIs" dxfId="8332" priority="8888" operator="equal">
      <formula>"Leve"</formula>
    </cfRule>
  </conditionalFormatting>
  <conditionalFormatting sqref="BP46:BQ46">
    <cfRule type="cellIs" dxfId="8331" priority="8759" operator="equal">
      <formula>"Catastrófico"</formula>
    </cfRule>
    <cfRule type="cellIs" dxfId="8330" priority="8760" operator="equal">
      <formula>"Mayor"</formula>
    </cfRule>
    <cfRule type="cellIs" dxfId="8329" priority="8761" operator="equal">
      <formula>"Moderado"</formula>
    </cfRule>
    <cfRule type="cellIs" dxfId="8328" priority="8762" operator="equal">
      <formula>"Menor"</formula>
    </cfRule>
    <cfRule type="cellIs" dxfId="8327" priority="8763" operator="equal">
      <formula>"Leve"</formula>
    </cfRule>
  </conditionalFormatting>
  <conditionalFormatting sqref="BP209:BW213">
    <cfRule type="cellIs" dxfId="8326" priority="8879" operator="equal">
      <formula>"Catastrófico"</formula>
    </cfRule>
    <cfRule type="cellIs" dxfId="8325" priority="8880" operator="equal">
      <formula>"Mayor"</formula>
    </cfRule>
    <cfRule type="cellIs" dxfId="8324" priority="8881" operator="equal">
      <formula>"Moderado"</formula>
    </cfRule>
    <cfRule type="cellIs" dxfId="8323" priority="8882" operator="equal">
      <formula>"Menor"</formula>
    </cfRule>
    <cfRule type="cellIs" dxfId="8322" priority="8883" operator="equal">
      <formula>"Leve"</formula>
    </cfRule>
  </conditionalFormatting>
  <conditionalFormatting sqref="BR46:BW46">
    <cfRule type="cellIs" dxfId="8321" priority="8749" operator="equal">
      <formula>"Catastrófico"</formula>
    </cfRule>
    <cfRule type="cellIs" dxfId="8320" priority="8750" operator="equal">
      <formula>"Mayor"</formula>
    </cfRule>
    <cfRule type="cellIs" dxfId="8319" priority="8751" operator="equal">
      <formula>"Moderado"</formula>
    </cfRule>
    <cfRule type="cellIs" dxfId="8318" priority="8752" operator="equal">
      <formula>"Menor"</formula>
    </cfRule>
    <cfRule type="cellIs" dxfId="8317" priority="8753" operator="equal">
      <formula>"Leve"</formula>
    </cfRule>
  </conditionalFormatting>
  <conditionalFormatting sqref="BR46:BW46">
    <cfRule type="cellIs" dxfId="8316" priority="8744" operator="equal">
      <formula>"Catastrófico"</formula>
    </cfRule>
    <cfRule type="cellIs" dxfId="8315" priority="8745" operator="equal">
      <formula>"Mayor"</formula>
    </cfRule>
    <cfRule type="cellIs" dxfId="8314" priority="8746" operator="equal">
      <formula>"Moderado"</formula>
    </cfRule>
    <cfRule type="cellIs" dxfId="8313" priority="8747" operator="equal">
      <formula>"Menor"</formula>
    </cfRule>
    <cfRule type="cellIs" dxfId="8312" priority="8748" operator="equal">
      <formula>"Leve"</formula>
    </cfRule>
  </conditionalFormatting>
  <conditionalFormatting sqref="DK16:DP17">
    <cfRule type="cellIs" dxfId="8311" priority="8044" operator="equal">
      <formula>"Catastrófico"</formula>
    </cfRule>
    <cfRule type="cellIs" dxfId="8310" priority="8045" operator="equal">
      <formula>"Mayor"</formula>
    </cfRule>
    <cfRule type="cellIs" dxfId="8309" priority="8046" operator="equal">
      <formula>"Moderado"</formula>
    </cfRule>
    <cfRule type="cellIs" dxfId="8308" priority="8047" operator="equal">
      <formula>"Menor"</formula>
    </cfRule>
    <cfRule type="cellIs" dxfId="8307" priority="8048" operator="equal">
      <formula>"Leve"</formula>
    </cfRule>
  </conditionalFormatting>
  <conditionalFormatting sqref="DK16:DP17">
    <cfRule type="cellIs" dxfId="8306" priority="8039" operator="equal">
      <formula>"Catastrófico"</formula>
    </cfRule>
    <cfRule type="cellIs" dxfId="8305" priority="8040" operator="equal">
      <formula>"Mayor"</formula>
    </cfRule>
    <cfRule type="cellIs" dxfId="8304" priority="8041" operator="equal">
      <formula>"Moderado"</formula>
    </cfRule>
    <cfRule type="cellIs" dxfId="8303" priority="8042" operator="equal">
      <formula>"Menor"</formula>
    </cfRule>
    <cfRule type="cellIs" dxfId="8302" priority="8043" operator="equal">
      <formula>"Leve"</formula>
    </cfRule>
  </conditionalFormatting>
  <conditionalFormatting sqref="BP214:BW214">
    <cfRule type="cellIs" dxfId="8301" priority="8484" operator="equal">
      <formula>"Catastrófico"</formula>
    </cfRule>
    <cfRule type="cellIs" dxfId="8300" priority="8485" operator="equal">
      <formula>"Mayor"</formula>
    </cfRule>
    <cfRule type="cellIs" dxfId="8299" priority="8486" operator="equal">
      <formula>"Moderado"</formula>
    </cfRule>
    <cfRule type="cellIs" dxfId="8298" priority="8487" operator="equal">
      <formula>"Menor"</formula>
    </cfRule>
    <cfRule type="cellIs" dxfId="8297" priority="8488" operator="equal">
      <formula>"Leve"</formula>
    </cfRule>
  </conditionalFormatting>
  <conditionalFormatting sqref="DJ125:DJ128 DI129:DP129 DL125:DP128 DI124:DP124">
    <cfRule type="cellIs" dxfId="8296" priority="8029" operator="equal">
      <formula>"Catastrófico"</formula>
    </cfRule>
    <cfRule type="cellIs" dxfId="8295" priority="8030" operator="equal">
      <formula>"Mayor"</formula>
    </cfRule>
    <cfRule type="cellIs" dxfId="8294" priority="8031" operator="equal">
      <formula>"Moderado"</formula>
    </cfRule>
    <cfRule type="cellIs" dxfId="8293" priority="8032" operator="equal">
      <formula>"Menor"</formula>
    </cfRule>
    <cfRule type="cellIs" dxfId="8292" priority="8033" operator="equal">
      <formula>"Leve"</formula>
    </cfRule>
  </conditionalFormatting>
  <conditionalFormatting sqref="BR52:BW52">
    <cfRule type="cellIs" dxfId="8291" priority="8729" operator="equal">
      <formula>"Catastrófico"</formula>
    </cfRule>
    <cfRule type="cellIs" dxfId="8290" priority="8730" operator="equal">
      <formula>"Mayor"</formula>
    </cfRule>
    <cfRule type="cellIs" dxfId="8289" priority="8731" operator="equal">
      <formula>"Moderado"</formula>
    </cfRule>
    <cfRule type="cellIs" dxfId="8288" priority="8732" operator="equal">
      <formula>"Menor"</formula>
    </cfRule>
    <cfRule type="cellIs" dxfId="8287" priority="8733" operator="equal">
      <formula>"Leve"</formula>
    </cfRule>
  </conditionalFormatting>
  <conditionalFormatting sqref="BR52:BW52">
    <cfRule type="cellIs" dxfId="8286" priority="8724" operator="equal">
      <formula>"Catastrófico"</formula>
    </cfRule>
    <cfRule type="cellIs" dxfId="8285" priority="8725" operator="equal">
      <formula>"Mayor"</formula>
    </cfRule>
    <cfRule type="cellIs" dxfId="8284" priority="8726" operator="equal">
      <formula>"Moderado"</formula>
    </cfRule>
    <cfRule type="cellIs" dxfId="8283" priority="8727" operator="equal">
      <formula>"Menor"</formula>
    </cfRule>
    <cfRule type="cellIs" dxfId="8282" priority="8728" operator="equal">
      <formula>"Leve"</formula>
    </cfRule>
  </conditionalFormatting>
  <conditionalFormatting sqref="BQ10">
    <cfRule type="cellIs" dxfId="8281" priority="8614" operator="equal">
      <formula>"Catastrófico"</formula>
    </cfRule>
    <cfRule type="cellIs" dxfId="8280" priority="8615" operator="equal">
      <formula>"Mayor"</formula>
    </cfRule>
    <cfRule type="cellIs" dxfId="8279" priority="8616" operator="equal">
      <formula>"Moderado"</formula>
    </cfRule>
    <cfRule type="cellIs" dxfId="8278" priority="8617" operator="equal">
      <formula>"Menor"</formula>
    </cfRule>
    <cfRule type="cellIs" dxfId="8277" priority="8618" operator="equal">
      <formula>"Leve"</formula>
    </cfRule>
  </conditionalFormatting>
  <conditionalFormatting sqref="BP10:BQ10">
    <cfRule type="cellIs" dxfId="8276" priority="8609" operator="equal">
      <formula>"Catastrófico"</formula>
    </cfRule>
    <cfRule type="cellIs" dxfId="8275" priority="8610" operator="equal">
      <formula>"Mayor"</formula>
    </cfRule>
    <cfRule type="cellIs" dxfId="8274" priority="8611" operator="equal">
      <formula>"Moderado"</formula>
    </cfRule>
    <cfRule type="cellIs" dxfId="8273" priority="8612" operator="equal">
      <formula>"Menor"</formula>
    </cfRule>
    <cfRule type="cellIs" dxfId="8272" priority="8613" operator="equal">
      <formula>"Leve"</formula>
    </cfRule>
  </conditionalFormatting>
  <conditionalFormatting sqref="DL35:DP35">
    <cfRule type="cellIs" dxfId="8271" priority="7964" operator="equal">
      <formula>"Catastrófico"</formula>
    </cfRule>
    <cfRule type="cellIs" dxfId="8270" priority="7965" operator="equal">
      <formula>"Mayor"</formula>
    </cfRule>
    <cfRule type="cellIs" dxfId="8269" priority="7966" operator="equal">
      <formula>"Moderado"</formula>
    </cfRule>
    <cfRule type="cellIs" dxfId="8268" priority="7967" operator="equal">
      <formula>"Menor"</formula>
    </cfRule>
    <cfRule type="cellIs" dxfId="8267" priority="7968" operator="equal">
      <formula>"Leve"</formula>
    </cfRule>
  </conditionalFormatting>
  <conditionalFormatting sqref="DL35:DP35">
    <cfRule type="cellIs" dxfId="8266" priority="7959" operator="equal">
      <formula>"Catastrófico"</formula>
    </cfRule>
    <cfRule type="cellIs" dxfId="8265" priority="7960" operator="equal">
      <formula>"Mayor"</formula>
    </cfRule>
    <cfRule type="cellIs" dxfId="8264" priority="7961" operator="equal">
      <formula>"Moderado"</formula>
    </cfRule>
    <cfRule type="cellIs" dxfId="8263" priority="7962" operator="equal">
      <formula>"Menor"</formula>
    </cfRule>
    <cfRule type="cellIs" dxfId="8262" priority="7963" operator="equal">
      <formula>"Leve"</formula>
    </cfRule>
  </conditionalFormatting>
  <conditionalFormatting sqref="BR58:BW58">
    <cfRule type="cellIs" dxfId="8261" priority="8709" operator="equal">
      <formula>"Catastrófico"</formula>
    </cfRule>
    <cfRule type="cellIs" dxfId="8260" priority="8710" operator="equal">
      <formula>"Mayor"</formula>
    </cfRule>
    <cfRule type="cellIs" dxfId="8259" priority="8711" operator="equal">
      <formula>"Moderado"</formula>
    </cfRule>
    <cfRule type="cellIs" dxfId="8258" priority="8712" operator="equal">
      <formula>"Menor"</formula>
    </cfRule>
    <cfRule type="cellIs" dxfId="8257" priority="8713" operator="equal">
      <formula>"Leve"</formula>
    </cfRule>
  </conditionalFormatting>
  <conditionalFormatting sqref="BR58:BW58">
    <cfRule type="cellIs" dxfId="8256" priority="8704" operator="equal">
      <formula>"Catastrófico"</formula>
    </cfRule>
    <cfRule type="cellIs" dxfId="8255" priority="8705" operator="equal">
      <formula>"Mayor"</formula>
    </cfRule>
    <cfRule type="cellIs" dxfId="8254" priority="8706" operator="equal">
      <formula>"Moderado"</formula>
    </cfRule>
    <cfRule type="cellIs" dxfId="8253" priority="8707" operator="equal">
      <formula>"Menor"</formula>
    </cfRule>
    <cfRule type="cellIs" dxfId="8252" priority="8708" operator="equal">
      <formula>"Leve"</formula>
    </cfRule>
  </conditionalFormatting>
  <conditionalFormatting sqref="BP11:BQ11">
    <cfRule type="cellIs" dxfId="8251" priority="8584" operator="equal">
      <formula>"Catastrófico"</formula>
    </cfRule>
    <cfRule type="cellIs" dxfId="8250" priority="8585" operator="equal">
      <formula>"Mayor"</formula>
    </cfRule>
    <cfRule type="cellIs" dxfId="8249" priority="8586" operator="equal">
      <formula>"Moderado"</formula>
    </cfRule>
    <cfRule type="cellIs" dxfId="8248" priority="8587" operator="equal">
      <formula>"Menor"</formula>
    </cfRule>
    <cfRule type="cellIs" dxfId="8247" priority="8588" operator="equal">
      <formula>"Leve"</formula>
    </cfRule>
  </conditionalFormatting>
  <conditionalFormatting sqref="BS35:BW35">
    <cfRule type="cellIs" dxfId="8246" priority="8464" operator="equal">
      <formula>"Catastrófico"</formula>
    </cfRule>
    <cfRule type="cellIs" dxfId="8245" priority="8465" operator="equal">
      <formula>"Mayor"</formula>
    </cfRule>
    <cfRule type="cellIs" dxfId="8244" priority="8466" operator="equal">
      <formula>"Moderado"</formula>
    </cfRule>
    <cfRule type="cellIs" dxfId="8243" priority="8467" operator="equal">
      <formula>"Menor"</formula>
    </cfRule>
    <cfRule type="cellIs" dxfId="8242" priority="8468" operator="equal">
      <formula>"Leve"</formula>
    </cfRule>
  </conditionalFormatting>
  <conditionalFormatting sqref="DH28">
    <cfRule type="cellIs" dxfId="8241" priority="8409" operator="equal">
      <formula>"Catastrófico"</formula>
    </cfRule>
    <cfRule type="cellIs" dxfId="8240" priority="8410" operator="equal">
      <formula>"Mayor"</formula>
    </cfRule>
    <cfRule type="cellIs" dxfId="8239" priority="8411" operator="equal">
      <formula>"Moderado"</formula>
    </cfRule>
    <cfRule type="cellIs" dxfId="8238" priority="8412" operator="equal">
      <formula>"Menor"</formula>
    </cfRule>
    <cfRule type="cellIs" dxfId="8237" priority="8413" operator="equal">
      <formula>"Leve"</formula>
    </cfRule>
  </conditionalFormatting>
  <conditionalFormatting sqref="DH34">
    <cfRule type="cellIs" dxfId="8236" priority="8404" operator="equal">
      <formula>"Catastrófico"</formula>
    </cfRule>
    <cfRule type="cellIs" dxfId="8235" priority="8405" operator="equal">
      <formula>"Mayor"</formula>
    </cfRule>
    <cfRule type="cellIs" dxfId="8234" priority="8406" operator="equal">
      <formula>"Moderado"</formula>
    </cfRule>
    <cfRule type="cellIs" dxfId="8233" priority="8407" operator="equal">
      <formula>"Menor"</formula>
    </cfRule>
    <cfRule type="cellIs" dxfId="8232" priority="8408" operator="equal">
      <formula>"Leve"</formula>
    </cfRule>
  </conditionalFormatting>
  <conditionalFormatting sqref="DI94:DP94">
    <cfRule type="cellIs" dxfId="8231" priority="8399" operator="equal">
      <formula>"Catastrófico"</formula>
    </cfRule>
    <cfRule type="cellIs" dxfId="8230" priority="8400" operator="equal">
      <formula>"Mayor"</formula>
    </cfRule>
    <cfRule type="cellIs" dxfId="8229" priority="8401" operator="equal">
      <formula>"Moderado"</formula>
    </cfRule>
    <cfRule type="cellIs" dxfId="8228" priority="8402" operator="equal">
      <formula>"Menor"</formula>
    </cfRule>
    <cfRule type="cellIs" dxfId="8227" priority="8403" operator="equal">
      <formula>"Leve"</formula>
    </cfRule>
  </conditionalFormatting>
  <conditionalFormatting sqref="DI94:DP94">
    <cfRule type="cellIs" dxfId="8226" priority="8394" operator="equal">
      <formula>"Catastrófico"</formula>
    </cfRule>
    <cfRule type="cellIs" dxfId="8225" priority="8395" operator="equal">
      <formula>"Mayor"</formula>
    </cfRule>
    <cfRule type="cellIs" dxfId="8224" priority="8396" operator="equal">
      <formula>"Moderado"</formula>
    </cfRule>
    <cfRule type="cellIs" dxfId="8223" priority="8397" operator="equal">
      <formula>"Menor"</formula>
    </cfRule>
    <cfRule type="cellIs" dxfId="8222" priority="8398" operator="equal">
      <formula>"Leve"</formula>
    </cfRule>
  </conditionalFormatting>
  <conditionalFormatting sqref="BQ17">
    <cfRule type="cellIs" dxfId="8221" priority="8559" operator="equal">
      <formula>"Catastrófico"</formula>
    </cfRule>
    <cfRule type="cellIs" dxfId="8220" priority="8560" operator="equal">
      <formula>"Mayor"</formula>
    </cfRule>
    <cfRule type="cellIs" dxfId="8219" priority="8561" operator="equal">
      <formula>"Moderado"</formula>
    </cfRule>
    <cfRule type="cellIs" dxfId="8218" priority="8562" operator="equal">
      <formula>"Menor"</formula>
    </cfRule>
    <cfRule type="cellIs" dxfId="8217" priority="8563" operator="equal">
      <formula>"Leve"</formula>
    </cfRule>
  </conditionalFormatting>
  <conditionalFormatting sqref="BQ17">
    <cfRule type="cellIs" dxfId="8216" priority="8554" operator="equal">
      <formula>"Catastrófico"</formula>
    </cfRule>
    <cfRule type="cellIs" dxfId="8215" priority="8555" operator="equal">
      <formula>"Mayor"</formula>
    </cfRule>
    <cfRule type="cellIs" dxfId="8214" priority="8556" operator="equal">
      <formula>"Moderado"</formula>
    </cfRule>
    <cfRule type="cellIs" dxfId="8213" priority="8557" operator="equal">
      <formula>"Menor"</formula>
    </cfRule>
    <cfRule type="cellIs" dxfId="8212" priority="8558" operator="equal">
      <formula>"Leve"</formula>
    </cfRule>
  </conditionalFormatting>
  <conditionalFormatting sqref="DI203:DP207">
    <cfRule type="cellIs" dxfId="8211" priority="8379" operator="equal">
      <formula>"Catastrófico"</formula>
    </cfRule>
    <cfRule type="cellIs" dxfId="8210" priority="8380" operator="equal">
      <formula>"Mayor"</formula>
    </cfRule>
    <cfRule type="cellIs" dxfId="8209" priority="8381" operator="equal">
      <formula>"Moderado"</formula>
    </cfRule>
    <cfRule type="cellIs" dxfId="8208" priority="8382" operator="equal">
      <formula>"Menor"</formula>
    </cfRule>
    <cfRule type="cellIs" dxfId="8207" priority="8383" operator="equal">
      <formula>"Leve"</formula>
    </cfRule>
  </conditionalFormatting>
  <conditionalFormatting sqref="BP40:BW40">
    <cfRule type="cellIs" dxfId="8206" priority="8459" operator="equal">
      <formula>"Catastrófico"</formula>
    </cfRule>
    <cfRule type="cellIs" dxfId="8205" priority="8460" operator="equal">
      <formula>"Mayor"</formula>
    </cfRule>
    <cfRule type="cellIs" dxfId="8204" priority="8461" operator="equal">
      <formula>"Moderado"</formula>
    </cfRule>
    <cfRule type="cellIs" dxfId="8203" priority="8462" operator="equal">
      <formula>"Menor"</formula>
    </cfRule>
    <cfRule type="cellIs" dxfId="8202" priority="8463" operator="equal">
      <formula>"Leve"</formula>
    </cfRule>
  </conditionalFormatting>
  <conditionalFormatting sqref="BP82">
    <cfRule type="cellIs" dxfId="8201" priority="8699" operator="equal">
      <formula>"Catastrófico"</formula>
    </cfRule>
    <cfRule type="cellIs" dxfId="8200" priority="8700" operator="equal">
      <formula>"Mayor"</formula>
    </cfRule>
    <cfRule type="cellIs" dxfId="8199" priority="8701" operator="equal">
      <formula>"Moderado"</formula>
    </cfRule>
    <cfRule type="cellIs" dxfId="8198" priority="8702" operator="equal">
      <formula>"Menor"</formula>
    </cfRule>
    <cfRule type="cellIs" dxfId="8197" priority="8703" operator="equal">
      <formula>"Leve"</formula>
    </cfRule>
  </conditionalFormatting>
  <conditionalFormatting sqref="BR82">
    <cfRule type="cellIs" dxfId="8196" priority="8694" operator="equal">
      <formula>"Catastrófico"</formula>
    </cfRule>
    <cfRule type="cellIs" dxfId="8195" priority="8695" operator="equal">
      <formula>"Mayor"</formula>
    </cfRule>
    <cfRule type="cellIs" dxfId="8194" priority="8696" operator="equal">
      <formula>"Moderado"</formula>
    </cfRule>
    <cfRule type="cellIs" dxfId="8193" priority="8697" operator="equal">
      <formula>"Menor"</formula>
    </cfRule>
    <cfRule type="cellIs" dxfId="8192" priority="8698" operator="equal">
      <formula>"Leve"</formula>
    </cfRule>
  </conditionalFormatting>
  <conditionalFormatting sqref="BQ82">
    <cfRule type="cellIs" dxfId="8191" priority="8689" operator="equal">
      <formula>"Catastrófico"</formula>
    </cfRule>
    <cfRule type="cellIs" dxfId="8190" priority="8690" operator="equal">
      <formula>"Mayor"</formula>
    </cfRule>
    <cfRule type="cellIs" dxfId="8189" priority="8691" operator="equal">
      <formula>"Moderado"</formula>
    </cfRule>
    <cfRule type="cellIs" dxfId="8188" priority="8692" operator="equal">
      <formula>"Menor"</formula>
    </cfRule>
    <cfRule type="cellIs" dxfId="8187" priority="8693" operator="equal">
      <formula>"Leve"</formula>
    </cfRule>
  </conditionalFormatting>
  <conditionalFormatting sqref="BS82:BW82">
    <cfRule type="cellIs" dxfId="8186" priority="8684" operator="equal">
      <formula>"Catastrófico"</formula>
    </cfRule>
    <cfRule type="cellIs" dxfId="8185" priority="8685" operator="equal">
      <formula>"Mayor"</formula>
    </cfRule>
    <cfRule type="cellIs" dxfId="8184" priority="8686" operator="equal">
      <formula>"Moderado"</formula>
    </cfRule>
    <cfRule type="cellIs" dxfId="8183" priority="8687" operator="equal">
      <formula>"Menor"</formula>
    </cfRule>
    <cfRule type="cellIs" dxfId="8182" priority="8688" operator="equal">
      <formula>"Leve"</formula>
    </cfRule>
  </conditionalFormatting>
  <conditionalFormatting sqref="BQ83">
    <cfRule type="cellIs" dxfId="8181" priority="8679" operator="equal">
      <formula>"Catastrófico"</formula>
    </cfRule>
    <cfRule type="cellIs" dxfId="8180" priority="8680" operator="equal">
      <formula>"Mayor"</formula>
    </cfRule>
    <cfRule type="cellIs" dxfId="8179" priority="8681" operator="equal">
      <formula>"Moderado"</formula>
    </cfRule>
    <cfRule type="cellIs" dxfId="8178" priority="8682" operator="equal">
      <formula>"Menor"</formula>
    </cfRule>
    <cfRule type="cellIs" dxfId="8177" priority="8683" operator="equal">
      <formula>"Leve"</formula>
    </cfRule>
  </conditionalFormatting>
  <conditionalFormatting sqref="CZ162:DG165 CZ168:DG171 CZ113:DG117 CZ173:DG177 CZ145:DG147 CZ120:DG123 CZ138:DG141 CZ149:DG153 CZ156:DG159">
    <cfRule type="cellIs" dxfId="8176" priority="7824" operator="equal">
      <formula>"Catastrófico"</formula>
    </cfRule>
    <cfRule type="cellIs" dxfId="8175" priority="7825" operator="equal">
      <formula>"Mayor"</formula>
    </cfRule>
    <cfRule type="cellIs" dxfId="8174" priority="7826" operator="equal">
      <formula>"Moderado"</formula>
    </cfRule>
    <cfRule type="cellIs" dxfId="8173" priority="7827" operator="equal">
      <formula>"Menor"</formula>
    </cfRule>
    <cfRule type="cellIs" dxfId="8172" priority="7828" operator="equal">
      <formula>"Leve"</formula>
    </cfRule>
  </conditionalFormatting>
  <conditionalFormatting sqref="CZ162:DG165 CZ168:DG171 CZ113:DG117 CZ173:DG177 CZ145:DG147 CZ120:DG123 CZ138:DG141 CZ149:DG153 CZ156:DG159">
    <cfRule type="cellIs" dxfId="8171" priority="7819" operator="equal">
      <formula>"Catastrófico"</formula>
    </cfRule>
    <cfRule type="cellIs" dxfId="8170" priority="7820" operator="equal">
      <formula>"Mayor"</formula>
    </cfRule>
    <cfRule type="cellIs" dxfId="8169" priority="7821" operator="equal">
      <formula>"Moderado"</formula>
    </cfRule>
    <cfRule type="cellIs" dxfId="8168" priority="7822" operator="equal">
      <formula>"Menor"</formula>
    </cfRule>
    <cfRule type="cellIs" dxfId="8167" priority="7823" operator="equal">
      <formula>"Leve"</formula>
    </cfRule>
  </conditionalFormatting>
  <conditionalFormatting sqref="CZ112:DG112">
    <cfRule type="cellIs" dxfId="8166" priority="7814" operator="equal">
      <formula>"Catastrófico"</formula>
    </cfRule>
    <cfRule type="cellIs" dxfId="8165" priority="7815" operator="equal">
      <formula>"Mayor"</formula>
    </cfRule>
    <cfRule type="cellIs" dxfId="8164" priority="7816" operator="equal">
      <formula>"Moderado"</formula>
    </cfRule>
    <cfRule type="cellIs" dxfId="8163" priority="7817" operator="equal">
      <formula>"Menor"</formula>
    </cfRule>
    <cfRule type="cellIs" dxfId="8162" priority="7818" operator="equal">
      <formula>"Leve"</formula>
    </cfRule>
  </conditionalFormatting>
  <conditionalFormatting sqref="CZ112:DG112">
    <cfRule type="cellIs" dxfId="8161" priority="7809" operator="equal">
      <formula>"Catastrófico"</formula>
    </cfRule>
    <cfRule type="cellIs" dxfId="8160" priority="7810" operator="equal">
      <formula>"Mayor"</formula>
    </cfRule>
    <cfRule type="cellIs" dxfId="8159" priority="7811" operator="equal">
      <formula>"Moderado"</formula>
    </cfRule>
    <cfRule type="cellIs" dxfId="8158" priority="7812" operator="equal">
      <formula>"Menor"</formula>
    </cfRule>
    <cfRule type="cellIs" dxfId="8157" priority="7813" operator="equal">
      <formula>"Leve"</formula>
    </cfRule>
  </conditionalFormatting>
  <conditionalFormatting sqref="CZ160:DG160">
    <cfRule type="cellIs" dxfId="8156" priority="7804" operator="equal">
      <formula>"Catastrófico"</formula>
    </cfRule>
    <cfRule type="cellIs" dxfId="8155" priority="7805" operator="equal">
      <formula>"Mayor"</formula>
    </cfRule>
    <cfRule type="cellIs" dxfId="8154" priority="7806" operator="equal">
      <formula>"Moderado"</formula>
    </cfRule>
    <cfRule type="cellIs" dxfId="8153" priority="7807" operator="equal">
      <formula>"Menor"</formula>
    </cfRule>
    <cfRule type="cellIs" dxfId="8152" priority="7808" operator="equal">
      <formula>"Leve"</formula>
    </cfRule>
  </conditionalFormatting>
  <conditionalFormatting sqref="CZ161:DG161">
    <cfRule type="cellIs" dxfId="8151" priority="7799" operator="equal">
      <formula>"Catastrófico"</formula>
    </cfRule>
    <cfRule type="cellIs" dxfId="8150" priority="7800" operator="equal">
      <formula>"Mayor"</formula>
    </cfRule>
    <cfRule type="cellIs" dxfId="8149" priority="7801" operator="equal">
      <formula>"Moderado"</formula>
    </cfRule>
    <cfRule type="cellIs" dxfId="8148" priority="7802" operator="equal">
      <formula>"Menor"</formula>
    </cfRule>
    <cfRule type="cellIs" dxfId="8147" priority="7803" operator="equal">
      <formula>"Leve"</formula>
    </cfRule>
  </conditionalFormatting>
  <conditionalFormatting sqref="CZ167:DG167">
    <cfRule type="cellIs" dxfId="8146" priority="7794" operator="equal">
      <formula>"Catastrófico"</formula>
    </cfRule>
    <cfRule type="cellIs" dxfId="8145" priority="7795" operator="equal">
      <formula>"Mayor"</formula>
    </cfRule>
    <cfRule type="cellIs" dxfId="8144" priority="7796" operator="equal">
      <formula>"Moderado"</formula>
    </cfRule>
    <cfRule type="cellIs" dxfId="8143" priority="7797" operator="equal">
      <formula>"Menor"</formula>
    </cfRule>
    <cfRule type="cellIs" dxfId="8142" priority="7798" operator="equal">
      <formula>"Leve"</formula>
    </cfRule>
  </conditionalFormatting>
  <conditionalFormatting sqref="DI167:DP167">
    <cfRule type="cellIs" dxfId="8141" priority="8294" operator="equal">
      <formula>"Catastrófico"</formula>
    </cfRule>
    <cfRule type="cellIs" dxfId="8140" priority="8295" operator="equal">
      <formula>"Mayor"</formula>
    </cfRule>
    <cfRule type="cellIs" dxfId="8139" priority="8296" operator="equal">
      <formula>"Moderado"</formula>
    </cfRule>
    <cfRule type="cellIs" dxfId="8138" priority="8297" operator="equal">
      <formula>"Menor"</formula>
    </cfRule>
    <cfRule type="cellIs" dxfId="8137" priority="8298" operator="equal">
      <formula>"Leve"</formula>
    </cfRule>
  </conditionalFormatting>
  <conditionalFormatting sqref="BQ124:BW124 BQ129:BW129 BQ125:BQ128 BS125:BW128">
    <cfRule type="cellIs" dxfId="8136" priority="8539" operator="equal">
      <formula>"Catastrófico"</formula>
    </cfRule>
    <cfRule type="cellIs" dxfId="8135" priority="8540" operator="equal">
      <formula>"Mayor"</formula>
    </cfRule>
    <cfRule type="cellIs" dxfId="8134" priority="8541" operator="equal">
      <formula>"Moderado"</formula>
    </cfRule>
    <cfRule type="cellIs" dxfId="8133" priority="8542" operator="equal">
      <formula>"Menor"</formula>
    </cfRule>
    <cfRule type="cellIs" dxfId="8132" priority="8543" operator="equal">
      <formula>"Leve"</formula>
    </cfRule>
  </conditionalFormatting>
  <conditionalFormatting sqref="BQ125:BQ128 BP129:BW129 BS125:BW128 BP124:BW124">
    <cfRule type="cellIs" dxfId="8131" priority="8534" operator="equal">
      <formula>"Catastrófico"</formula>
    </cfRule>
    <cfRule type="cellIs" dxfId="8130" priority="8535" operator="equal">
      <formula>"Mayor"</formula>
    </cfRule>
    <cfRule type="cellIs" dxfId="8129" priority="8536" operator="equal">
      <formula>"Moderado"</formula>
    </cfRule>
    <cfRule type="cellIs" dxfId="8128" priority="8537" operator="equal">
      <formula>"Menor"</formula>
    </cfRule>
    <cfRule type="cellIs" dxfId="8127" priority="8538" operator="equal">
      <formula>"Leve"</formula>
    </cfRule>
  </conditionalFormatting>
  <conditionalFormatting sqref="BR83">
    <cfRule type="cellIs" dxfId="8126" priority="8664" operator="equal">
      <formula>"Catastrófico"</formula>
    </cfRule>
    <cfRule type="cellIs" dxfId="8125" priority="8665" operator="equal">
      <formula>"Mayor"</formula>
    </cfRule>
    <cfRule type="cellIs" dxfId="8124" priority="8666" operator="equal">
      <formula>"Moderado"</formula>
    </cfRule>
    <cfRule type="cellIs" dxfId="8123" priority="8667" operator="equal">
      <formula>"Menor"</formula>
    </cfRule>
    <cfRule type="cellIs" dxfId="8122" priority="8668" operator="equal">
      <formula>"Leve"</formula>
    </cfRule>
  </conditionalFormatting>
  <conditionalFormatting sqref="BP125:BP128">
    <cfRule type="cellIs" dxfId="8121" priority="8529" operator="equal">
      <formula>"Catastrófico"</formula>
    </cfRule>
    <cfRule type="cellIs" dxfId="8120" priority="8530" operator="equal">
      <formula>"Mayor"</formula>
    </cfRule>
    <cfRule type="cellIs" dxfId="8119" priority="8531" operator="equal">
      <formula>"Moderado"</formula>
    </cfRule>
    <cfRule type="cellIs" dxfId="8118" priority="8532" operator="equal">
      <formula>"Menor"</formula>
    </cfRule>
    <cfRule type="cellIs" dxfId="8117" priority="8533" operator="equal">
      <formula>"Leve"</formula>
    </cfRule>
  </conditionalFormatting>
  <conditionalFormatting sqref="BP125:BP128">
    <cfRule type="cellIs" dxfId="8116" priority="8524" operator="equal">
      <formula>"Catastrófico"</formula>
    </cfRule>
    <cfRule type="cellIs" dxfId="8115" priority="8525" operator="equal">
      <formula>"Mayor"</formula>
    </cfRule>
    <cfRule type="cellIs" dxfId="8114" priority="8526" operator="equal">
      <formula>"Moderado"</formula>
    </cfRule>
    <cfRule type="cellIs" dxfId="8113" priority="8527" operator="equal">
      <formula>"Menor"</formula>
    </cfRule>
    <cfRule type="cellIs" dxfId="8112" priority="8528" operator="equal">
      <formula>"Leve"</formula>
    </cfRule>
  </conditionalFormatting>
  <conditionalFormatting sqref="DI46:DJ46">
    <cfRule type="cellIs" dxfId="8111" priority="8254" operator="equal">
      <formula>"Catastrófico"</formula>
    </cfRule>
    <cfRule type="cellIs" dxfId="8110" priority="8255" operator="equal">
      <formula>"Mayor"</formula>
    </cfRule>
    <cfRule type="cellIs" dxfId="8109" priority="8256" operator="equal">
      <formula>"Moderado"</formula>
    </cfRule>
    <cfRule type="cellIs" dxfId="8108" priority="8257" operator="equal">
      <formula>"Menor"</formula>
    </cfRule>
    <cfRule type="cellIs" dxfId="8107" priority="8258" operator="equal">
      <formula>"Leve"</formula>
    </cfRule>
  </conditionalFormatting>
  <conditionalFormatting sqref="BR130:BW130">
    <cfRule type="cellIs" dxfId="8106" priority="8504" operator="equal">
      <formula>"Catastrófico"</formula>
    </cfRule>
    <cfRule type="cellIs" dxfId="8105" priority="8505" operator="equal">
      <formula>"Mayor"</formula>
    </cfRule>
    <cfRule type="cellIs" dxfId="8104" priority="8506" operator="equal">
      <formula>"Moderado"</formula>
    </cfRule>
    <cfRule type="cellIs" dxfId="8103" priority="8507" operator="equal">
      <formula>"Menor"</formula>
    </cfRule>
    <cfRule type="cellIs" dxfId="8102" priority="8508" operator="equal">
      <formula>"Leve"</formula>
    </cfRule>
  </conditionalFormatting>
  <conditionalFormatting sqref="BP112:BW112">
    <cfRule type="cellIs" dxfId="8101" priority="8824" operator="equal">
      <formula>"Catastrófico"</formula>
    </cfRule>
    <cfRule type="cellIs" dxfId="8100" priority="8825" operator="equal">
      <formula>"Mayor"</formula>
    </cfRule>
    <cfRule type="cellIs" dxfId="8099" priority="8826" operator="equal">
      <formula>"Moderado"</formula>
    </cfRule>
    <cfRule type="cellIs" dxfId="8098" priority="8827" operator="equal">
      <formula>"Menor"</formula>
    </cfRule>
    <cfRule type="cellIs" dxfId="8097" priority="8828" operator="equal">
      <formula>"Leve"</formula>
    </cfRule>
  </conditionalFormatting>
  <conditionalFormatting sqref="BP112:BW112">
    <cfRule type="cellIs" dxfId="8096" priority="8819" operator="equal">
      <formula>"Catastrófico"</formula>
    </cfRule>
    <cfRule type="cellIs" dxfId="8095" priority="8820" operator="equal">
      <formula>"Mayor"</formula>
    </cfRule>
    <cfRule type="cellIs" dxfId="8094" priority="8821" operator="equal">
      <formula>"Moderado"</formula>
    </cfRule>
    <cfRule type="cellIs" dxfId="8093" priority="8822" operator="equal">
      <formula>"Menor"</formula>
    </cfRule>
    <cfRule type="cellIs" dxfId="8092" priority="8823" operator="equal">
      <formula>"Leve"</formula>
    </cfRule>
  </conditionalFormatting>
  <conditionalFormatting sqref="BP143:BW144">
    <cfRule type="cellIs" dxfId="8091" priority="8659" operator="equal">
      <formula>"Catastrófico"</formula>
    </cfRule>
    <cfRule type="cellIs" dxfId="8090" priority="8660" operator="equal">
      <formula>"Mayor"</formula>
    </cfRule>
    <cfRule type="cellIs" dxfId="8089" priority="8661" operator="equal">
      <formula>"Moderado"</formula>
    </cfRule>
    <cfRule type="cellIs" dxfId="8088" priority="8662" operator="equal">
      <formula>"Menor"</formula>
    </cfRule>
    <cfRule type="cellIs" dxfId="8087" priority="8663" operator="equal">
      <formula>"Leve"</formula>
    </cfRule>
  </conditionalFormatting>
  <conditionalFormatting sqref="BP167:BW167">
    <cfRule type="cellIs" dxfId="8086" priority="8804" operator="equal">
      <formula>"Catastrófico"</formula>
    </cfRule>
    <cfRule type="cellIs" dxfId="8085" priority="8805" operator="equal">
      <formula>"Mayor"</formula>
    </cfRule>
    <cfRule type="cellIs" dxfId="8084" priority="8806" operator="equal">
      <formula>"Moderado"</formula>
    </cfRule>
    <cfRule type="cellIs" dxfId="8083" priority="8807" operator="equal">
      <formula>"Menor"</formula>
    </cfRule>
    <cfRule type="cellIs" dxfId="8082" priority="8808" operator="equal">
      <formula>"Leve"</formula>
    </cfRule>
  </conditionalFormatting>
  <conditionalFormatting sqref="BP167:BW167">
    <cfRule type="cellIs" dxfId="8081" priority="8799" operator="equal">
      <formula>"Catastrófico"</formula>
    </cfRule>
    <cfRule type="cellIs" dxfId="8080" priority="8800" operator="equal">
      <formula>"Mayor"</formula>
    </cfRule>
    <cfRule type="cellIs" dxfId="8079" priority="8801" operator="equal">
      <formula>"Moderado"</formula>
    </cfRule>
    <cfRule type="cellIs" dxfId="8078" priority="8802" operator="equal">
      <formula>"Menor"</formula>
    </cfRule>
    <cfRule type="cellIs" dxfId="8077" priority="8803" operator="equal">
      <formula>"Leve"</formula>
    </cfRule>
  </conditionalFormatting>
  <conditionalFormatting sqref="BP166:BW166">
    <cfRule type="cellIs" dxfId="8076" priority="8794" operator="equal">
      <formula>"Catastrófico"</formula>
    </cfRule>
    <cfRule type="cellIs" dxfId="8075" priority="8795" operator="equal">
      <formula>"Mayor"</formula>
    </cfRule>
    <cfRule type="cellIs" dxfId="8074" priority="8796" operator="equal">
      <formula>"Moderado"</formula>
    </cfRule>
    <cfRule type="cellIs" dxfId="8073" priority="8797" operator="equal">
      <formula>"Menor"</formula>
    </cfRule>
    <cfRule type="cellIs" dxfId="8072" priority="8798" operator="equal">
      <formula>"Leve"</formula>
    </cfRule>
  </conditionalFormatting>
  <conditionalFormatting sqref="BP184:BW185">
    <cfRule type="cellIs" dxfId="8071" priority="8789" operator="equal">
      <formula>"Catastrófico"</formula>
    </cfRule>
    <cfRule type="cellIs" dxfId="8070" priority="8790" operator="equal">
      <formula>"Mayor"</formula>
    </cfRule>
    <cfRule type="cellIs" dxfId="8069" priority="8791" operator="equal">
      <formula>"Moderado"</formula>
    </cfRule>
    <cfRule type="cellIs" dxfId="8068" priority="8792" operator="equal">
      <formula>"Menor"</formula>
    </cfRule>
    <cfRule type="cellIs" dxfId="8067" priority="8793" operator="equal">
      <formula>"Leve"</formula>
    </cfRule>
  </conditionalFormatting>
  <conditionalFormatting sqref="BP118:BW119">
    <cfRule type="cellIs" dxfId="8066" priority="8649" operator="equal">
      <formula>"Catastrófico"</formula>
    </cfRule>
    <cfRule type="cellIs" dxfId="8065" priority="8650" operator="equal">
      <formula>"Mayor"</formula>
    </cfRule>
    <cfRule type="cellIs" dxfId="8064" priority="8651" operator="equal">
      <formula>"Moderado"</formula>
    </cfRule>
    <cfRule type="cellIs" dxfId="8063" priority="8652" operator="equal">
      <formula>"Menor"</formula>
    </cfRule>
    <cfRule type="cellIs" dxfId="8062" priority="8653" operator="equal">
      <formula>"Leve"</formula>
    </cfRule>
  </conditionalFormatting>
  <conditionalFormatting sqref="DI118:DP119">
    <cfRule type="cellIs" dxfId="8061" priority="8144" operator="equal">
      <formula>"Catastrófico"</formula>
    </cfRule>
    <cfRule type="cellIs" dxfId="8060" priority="8145" operator="equal">
      <formula>"Mayor"</formula>
    </cfRule>
    <cfRule type="cellIs" dxfId="8059" priority="8146" operator="equal">
      <formula>"Moderado"</formula>
    </cfRule>
    <cfRule type="cellIs" dxfId="8058" priority="8147" operator="equal">
      <formula>"Menor"</formula>
    </cfRule>
    <cfRule type="cellIs" dxfId="8057" priority="8148" operator="equal">
      <formula>"Leve"</formula>
    </cfRule>
  </conditionalFormatting>
  <conditionalFormatting sqref="DI239:DJ239">
    <cfRule type="cellIs" dxfId="8056" priority="8124" operator="equal">
      <formula>"Catastrófico"</formula>
    </cfRule>
    <cfRule type="cellIs" dxfId="8055" priority="8125" operator="equal">
      <formula>"Mayor"</formula>
    </cfRule>
    <cfRule type="cellIs" dxfId="8054" priority="8126" operator="equal">
      <formula>"Moderado"</formula>
    </cfRule>
    <cfRule type="cellIs" dxfId="8053" priority="8127" operator="equal">
      <formula>"Menor"</formula>
    </cfRule>
    <cfRule type="cellIs" dxfId="8052" priority="8128" operator="equal">
      <formula>"Leve"</formula>
    </cfRule>
  </conditionalFormatting>
  <conditionalFormatting sqref="BR239">
    <cfRule type="cellIs" dxfId="8051" priority="8644" operator="equal">
      <formula>"Catastrófico"</formula>
    </cfRule>
    <cfRule type="cellIs" dxfId="8050" priority="8645" operator="equal">
      <formula>"Mayor"</formula>
    </cfRule>
    <cfRule type="cellIs" dxfId="8049" priority="8646" operator="equal">
      <formula>"Moderado"</formula>
    </cfRule>
    <cfRule type="cellIs" dxfId="8048" priority="8647" operator="equal">
      <formula>"Menor"</formula>
    </cfRule>
    <cfRule type="cellIs" dxfId="8047" priority="8648" operator="equal">
      <formula>"Leve"</formula>
    </cfRule>
  </conditionalFormatting>
  <conditionalFormatting sqref="BR239">
    <cfRule type="cellIs" dxfId="8046" priority="8639" operator="equal">
      <formula>"Catastrófico"</formula>
    </cfRule>
    <cfRule type="cellIs" dxfId="8045" priority="8640" operator="equal">
      <formula>"Mayor"</formula>
    </cfRule>
    <cfRule type="cellIs" dxfId="8044" priority="8641" operator="equal">
      <formula>"Moderado"</formula>
    </cfRule>
    <cfRule type="cellIs" dxfId="8043" priority="8642" operator="equal">
      <formula>"Menor"</formula>
    </cfRule>
    <cfRule type="cellIs" dxfId="8042" priority="8643" operator="equal">
      <formula>"Leve"</formula>
    </cfRule>
  </conditionalFormatting>
  <conditionalFormatting sqref="BP46:BQ46">
    <cfRule type="cellIs" dxfId="8041" priority="8754" operator="equal">
      <formula>"Catastrófico"</formula>
    </cfRule>
    <cfRule type="cellIs" dxfId="8040" priority="8755" operator="equal">
      <formula>"Mayor"</formula>
    </cfRule>
    <cfRule type="cellIs" dxfId="8039" priority="8756" operator="equal">
      <formula>"Moderado"</formula>
    </cfRule>
    <cfRule type="cellIs" dxfId="8038" priority="8757" operator="equal">
      <formula>"Menor"</formula>
    </cfRule>
    <cfRule type="cellIs" dxfId="8037" priority="8758" operator="equal">
      <formula>"Leve"</formula>
    </cfRule>
  </conditionalFormatting>
  <conditionalFormatting sqref="BP239:BQ239">
    <cfRule type="cellIs" dxfId="8036" priority="8634" operator="equal">
      <formula>"Catastrófico"</formula>
    </cfRule>
    <cfRule type="cellIs" dxfId="8035" priority="8635" operator="equal">
      <formula>"Mayor"</formula>
    </cfRule>
    <cfRule type="cellIs" dxfId="8034" priority="8636" operator="equal">
      <formula>"Moderado"</formula>
    </cfRule>
    <cfRule type="cellIs" dxfId="8033" priority="8637" operator="equal">
      <formula>"Menor"</formula>
    </cfRule>
    <cfRule type="cellIs" dxfId="8032" priority="8638" operator="equal">
      <formula>"Leve"</formula>
    </cfRule>
  </conditionalFormatting>
  <conditionalFormatting sqref="BP239:BQ239">
    <cfRule type="cellIs" dxfId="8031" priority="8629" operator="equal">
      <formula>"Catastrófico"</formula>
    </cfRule>
    <cfRule type="cellIs" dxfId="8030" priority="8630" operator="equal">
      <formula>"Mayor"</formula>
    </cfRule>
    <cfRule type="cellIs" dxfId="8029" priority="8631" operator="equal">
      <formula>"Moderado"</formula>
    </cfRule>
    <cfRule type="cellIs" dxfId="8028" priority="8632" operator="equal">
      <formula>"Menor"</formula>
    </cfRule>
    <cfRule type="cellIs" dxfId="8027" priority="8633" operator="equal">
      <formula>"Leve"</formula>
    </cfRule>
  </conditionalFormatting>
  <conditionalFormatting sqref="DB16:DG17">
    <cfRule type="cellIs" dxfId="8026" priority="7539" operator="equal">
      <formula>"Catastrófico"</formula>
    </cfRule>
    <cfRule type="cellIs" dxfId="8025" priority="7540" operator="equal">
      <formula>"Mayor"</formula>
    </cfRule>
    <cfRule type="cellIs" dxfId="8024" priority="7541" operator="equal">
      <formula>"Moderado"</formula>
    </cfRule>
    <cfRule type="cellIs" dxfId="8023" priority="7542" operator="equal">
      <formula>"Menor"</formula>
    </cfRule>
    <cfRule type="cellIs" dxfId="8022" priority="7543" operator="equal">
      <formula>"Leve"</formula>
    </cfRule>
  </conditionalFormatting>
  <conditionalFormatting sqref="DB16:DG17">
    <cfRule type="cellIs" dxfId="8021" priority="7534" operator="equal">
      <formula>"Catastrófico"</formula>
    </cfRule>
    <cfRule type="cellIs" dxfId="8020" priority="7535" operator="equal">
      <formula>"Mayor"</formula>
    </cfRule>
    <cfRule type="cellIs" dxfId="8019" priority="7536" operator="equal">
      <formula>"Moderado"</formula>
    </cfRule>
    <cfRule type="cellIs" dxfId="8018" priority="7537" operator="equal">
      <formula>"Menor"</formula>
    </cfRule>
    <cfRule type="cellIs" dxfId="8017" priority="7538" operator="equal">
      <formula>"Leve"</formula>
    </cfRule>
  </conditionalFormatting>
  <conditionalFormatting sqref="DA125:DA128 CZ129:DG129 DC125:DG128 CZ124:DG124">
    <cfRule type="cellIs" dxfId="8016" priority="7524" operator="equal">
      <formula>"Catastrófico"</formula>
    </cfRule>
    <cfRule type="cellIs" dxfId="8015" priority="7525" operator="equal">
      <formula>"Mayor"</formula>
    </cfRule>
    <cfRule type="cellIs" dxfId="8014" priority="7526" operator="equal">
      <formula>"Moderado"</formula>
    </cfRule>
    <cfRule type="cellIs" dxfId="8013" priority="7527" operator="equal">
      <formula>"Menor"</formula>
    </cfRule>
    <cfRule type="cellIs" dxfId="8012" priority="7528" operator="equal">
      <formula>"Leve"</formula>
    </cfRule>
  </conditionalFormatting>
  <conditionalFormatting sqref="DI125:DI128">
    <cfRule type="cellIs" dxfId="8011" priority="8024" operator="equal">
      <formula>"Catastrófico"</formula>
    </cfRule>
    <cfRule type="cellIs" dxfId="8010" priority="8025" operator="equal">
      <formula>"Mayor"</formula>
    </cfRule>
    <cfRule type="cellIs" dxfId="8009" priority="8026" operator="equal">
      <formula>"Moderado"</formula>
    </cfRule>
    <cfRule type="cellIs" dxfId="8008" priority="8027" operator="equal">
      <formula>"Menor"</formula>
    </cfRule>
    <cfRule type="cellIs" dxfId="8007" priority="8028" operator="equal">
      <formula>"Leve"</formula>
    </cfRule>
  </conditionalFormatting>
  <conditionalFormatting sqref="DI125:DI128">
    <cfRule type="cellIs" dxfId="8006" priority="8019" operator="equal">
      <formula>"Catastrófico"</formula>
    </cfRule>
    <cfRule type="cellIs" dxfId="8005" priority="8020" operator="equal">
      <formula>"Mayor"</formula>
    </cfRule>
    <cfRule type="cellIs" dxfId="8004" priority="8021" operator="equal">
      <formula>"Moderado"</formula>
    </cfRule>
    <cfRule type="cellIs" dxfId="8003" priority="8022" operator="equal">
      <formula>"Menor"</formula>
    </cfRule>
    <cfRule type="cellIs" dxfId="8002" priority="8023" operator="equal">
      <formula>"Leve"</formula>
    </cfRule>
  </conditionalFormatting>
  <conditionalFormatting sqref="CZ208:DG208">
    <cfRule type="cellIs" dxfId="8001" priority="7479" operator="equal">
      <formula>"Catastrófico"</formula>
    </cfRule>
    <cfRule type="cellIs" dxfId="8000" priority="7480" operator="equal">
      <formula>"Mayor"</formula>
    </cfRule>
    <cfRule type="cellIs" dxfId="7999" priority="7481" operator="equal">
      <formula>"Moderado"</formula>
    </cfRule>
    <cfRule type="cellIs" dxfId="7998" priority="7482" operator="equal">
      <formula>"Menor"</formula>
    </cfRule>
    <cfRule type="cellIs" dxfId="7997" priority="7483" operator="equal">
      <formula>"Leve"</formula>
    </cfRule>
  </conditionalFormatting>
  <conditionalFormatting sqref="DI214:DP214">
    <cfRule type="cellIs" dxfId="7996" priority="7979" operator="equal">
      <formula>"Catastrófico"</formula>
    </cfRule>
    <cfRule type="cellIs" dxfId="7995" priority="7980" operator="equal">
      <formula>"Mayor"</formula>
    </cfRule>
    <cfRule type="cellIs" dxfId="7994" priority="7981" operator="equal">
      <formula>"Moderado"</formula>
    </cfRule>
    <cfRule type="cellIs" dxfId="7993" priority="7982" operator="equal">
      <formula>"Menor"</formula>
    </cfRule>
    <cfRule type="cellIs" dxfId="7992" priority="7983" operator="equal">
      <formula>"Leve"</formula>
    </cfRule>
  </conditionalFormatting>
  <conditionalFormatting sqref="CZ28:DG28">
    <cfRule type="cellIs" dxfId="7991" priority="7469" operator="equal">
      <formula>"Catastrófico"</formula>
    </cfRule>
    <cfRule type="cellIs" dxfId="7990" priority="7470" operator="equal">
      <formula>"Mayor"</formula>
    </cfRule>
    <cfRule type="cellIs" dxfId="7989" priority="7471" operator="equal">
      <formula>"Moderado"</formula>
    </cfRule>
    <cfRule type="cellIs" dxfId="7988" priority="7472" operator="equal">
      <formula>"Menor"</formula>
    </cfRule>
    <cfRule type="cellIs" dxfId="7987" priority="7473" operator="equal">
      <formula>"Leve"</formula>
    </cfRule>
  </conditionalFormatting>
  <conditionalFormatting sqref="CZ35:DB35">
    <cfRule type="cellIs" dxfId="7986" priority="7464" operator="equal">
      <formula>"Catastrófico"</formula>
    </cfRule>
    <cfRule type="cellIs" dxfId="7985" priority="7465" operator="equal">
      <formula>"Mayor"</formula>
    </cfRule>
    <cfRule type="cellIs" dxfId="7984" priority="7466" operator="equal">
      <formula>"Moderado"</formula>
    </cfRule>
    <cfRule type="cellIs" dxfId="7983" priority="7467" operator="equal">
      <formula>"Menor"</formula>
    </cfRule>
    <cfRule type="cellIs" dxfId="7982" priority="7468" operator="equal">
      <formula>"Leve"</formula>
    </cfRule>
  </conditionalFormatting>
  <conditionalFormatting sqref="DC35:DG35">
    <cfRule type="cellIs" dxfId="7981" priority="7459" operator="equal">
      <formula>"Catastrófico"</formula>
    </cfRule>
    <cfRule type="cellIs" dxfId="7980" priority="7460" operator="equal">
      <formula>"Mayor"</formula>
    </cfRule>
    <cfRule type="cellIs" dxfId="7979" priority="7461" operator="equal">
      <formula>"Moderado"</formula>
    </cfRule>
    <cfRule type="cellIs" dxfId="7978" priority="7462" operator="equal">
      <formula>"Menor"</formula>
    </cfRule>
    <cfRule type="cellIs" dxfId="7977" priority="7463" operator="equal">
      <formula>"Leve"</formula>
    </cfRule>
  </conditionalFormatting>
  <conditionalFormatting sqref="DC35:DG35">
    <cfRule type="cellIs" dxfId="7976" priority="7454" operator="equal">
      <formula>"Catastrófico"</formula>
    </cfRule>
    <cfRule type="cellIs" dxfId="7975" priority="7455" operator="equal">
      <formula>"Mayor"</formula>
    </cfRule>
    <cfRule type="cellIs" dxfId="7974" priority="7456" operator="equal">
      <formula>"Moderado"</formula>
    </cfRule>
    <cfRule type="cellIs" dxfId="7973" priority="7457" operator="equal">
      <formula>"Menor"</formula>
    </cfRule>
    <cfRule type="cellIs" dxfId="7972" priority="7458" operator="equal">
      <formula>"Leve"</formula>
    </cfRule>
  </conditionalFormatting>
  <conditionalFormatting sqref="BR10:BW10">
    <cfRule type="cellIs" dxfId="7971" priority="8594" operator="equal">
      <formula>"Catastrófico"</formula>
    </cfRule>
    <cfRule type="cellIs" dxfId="7970" priority="8595" operator="equal">
      <formula>"Mayor"</formula>
    </cfRule>
    <cfRule type="cellIs" dxfId="7969" priority="8596" operator="equal">
      <formula>"Moderado"</formula>
    </cfRule>
    <cfRule type="cellIs" dxfId="7968" priority="8597" operator="equal">
      <formula>"Menor"</formula>
    </cfRule>
    <cfRule type="cellIs" dxfId="7967" priority="8598" operator="equal">
      <formula>"Leve"</formula>
    </cfRule>
  </conditionalFormatting>
  <conditionalFormatting sqref="BR10:BW10">
    <cfRule type="cellIs" dxfId="7966" priority="8589" operator="equal">
      <formula>"Catastrófico"</formula>
    </cfRule>
    <cfRule type="cellIs" dxfId="7965" priority="8590" operator="equal">
      <formula>"Mayor"</formula>
    </cfRule>
    <cfRule type="cellIs" dxfId="7964" priority="8591" operator="equal">
      <formula>"Moderado"</formula>
    </cfRule>
    <cfRule type="cellIs" dxfId="7963" priority="8592" operator="equal">
      <formula>"Menor"</formula>
    </cfRule>
    <cfRule type="cellIs" dxfId="7962" priority="8593" operator="equal">
      <formula>"Leve"</formula>
    </cfRule>
  </conditionalFormatting>
  <conditionalFormatting sqref="BS35:BW35">
    <cfRule type="cellIs" dxfId="7961" priority="8469" operator="equal">
      <formula>"Catastrófico"</formula>
    </cfRule>
    <cfRule type="cellIs" dxfId="7960" priority="8470" operator="equal">
      <formula>"Mayor"</formula>
    </cfRule>
    <cfRule type="cellIs" dxfId="7959" priority="8471" operator="equal">
      <formula>"Moderado"</formula>
    </cfRule>
    <cfRule type="cellIs" dxfId="7958" priority="8472" operator="equal">
      <formula>"Menor"</formula>
    </cfRule>
    <cfRule type="cellIs" dxfId="7957" priority="8473" operator="equal">
      <formula>"Leve"</formula>
    </cfRule>
  </conditionalFormatting>
  <conditionalFormatting sqref="DH250">
    <cfRule type="cellIs" dxfId="7956" priority="8414" operator="equal">
      <formula>"Catastrófico"</formula>
    </cfRule>
    <cfRule type="cellIs" dxfId="7955" priority="8415" operator="equal">
      <formula>"Mayor"</formula>
    </cfRule>
    <cfRule type="cellIs" dxfId="7954" priority="8416" operator="equal">
      <formula>"Moderado"</formula>
    </cfRule>
    <cfRule type="cellIs" dxfId="7953" priority="8417" operator="equal">
      <formula>"Menor"</formula>
    </cfRule>
    <cfRule type="cellIs" dxfId="7952" priority="8418" operator="equal">
      <formula>"Leve"</formula>
    </cfRule>
  </conditionalFormatting>
  <conditionalFormatting sqref="CY28">
    <cfRule type="cellIs" dxfId="7951" priority="7904" operator="equal">
      <formula>"Catastrófico"</formula>
    </cfRule>
    <cfRule type="cellIs" dxfId="7950" priority="7905" operator="equal">
      <formula>"Mayor"</formula>
    </cfRule>
    <cfRule type="cellIs" dxfId="7949" priority="7906" operator="equal">
      <formula>"Moderado"</formula>
    </cfRule>
    <cfRule type="cellIs" dxfId="7948" priority="7907" operator="equal">
      <formula>"Menor"</formula>
    </cfRule>
    <cfRule type="cellIs" dxfId="7947" priority="7908" operator="equal">
      <formula>"Leve"</formula>
    </cfRule>
  </conditionalFormatting>
  <conditionalFormatting sqref="CY34">
    <cfRule type="cellIs" dxfId="7946" priority="7899" operator="equal">
      <formula>"Catastrófico"</formula>
    </cfRule>
    <cfRule type="cellIs" dxfId="7945" priority="7900" operator="equal">
      <formula>"Mayor"</formula>
    </cfRule>
    <cfRule type="cellIs" dxfId="7944" priority="7901" operator="equal">
      <formula>"Moderado"</formula>
    </cfRule>
    <cfRule type="cellIs" dxfId="7943" priority="7902" operator="equal">
      <formula>"Menor"</formula>
    </cfRule>
    <cfRule type="cellIs" dxfId="7942" priority="7903" operator="equal">
      <formula>"Leve"</formula>
    </cfRule>
  </conditionalFormatting>
  <conditionalFormatting sqref="CZ203:DG207">
    <cfRule type="cellIs" dxfId="7941" priority="7874" operator="equal">
      <formula>"Catastrófico"</formula>
    </cfRule>
    <cfRule type="cellIs" dxfId="7940" priority="7875" operator="equal">
      <formula>"Mayor"</formula>
    </cfRule>
    <cfRule type="cellIs" dxfId="7939" priority="7876" operator="equal">
      <formula>"Moderado"</formula>
    </cfRule>
    <cfRule type="cellIs" dxfId="7938" priority="7877" operator="equal">
      <formula>"Menor"</formula>
    </cfRule>
    <cfRule type="cellIs" dxfId="7937" priority="7878" operator="equal">
      <formula>"Leve"</formula>
    </cfRule>
  </conditionalFormatting>
  <conditionalFormatting sqref="DI209:DP213">
    <cfRule type="cellIs" dxfId="7936" priority="8374" operator="equal">
      <formula>"Catastrófico"</formula>
    </cfRule>
    <cfRule type="cellIs" dxfId="7935" priority="8375" operator="equal">
      <formula>"Mayor"</formula>
    </cfRule>
    <cfRule type="cellIs" dxfId="7934" priority="8376" operator="equal">
      <formula>"Moderado"</formula>
    </cfRule>
    <cfRule type="cellIs" dxfId="7933" priority="8377" operator="equal">
      <formula>"Menor"</formula>
    </cfRule>
    <cfRule type="cellIs" dxfId="7932" priority="8378" operator="equal">
      <formula>"Leve"</formula>
    </cfRule>
  </conditionalFormatting>
  <conditionalFormatting sqref="BP41:BW42">
    <cfRule type="cellIs" dxfId="7931" priority="8454" operator="equal">
      <formula>"Catastrófico"</formula>
    </cfRule>
    <cfRule type="cellIs" dxfId="7930" priority="8455" operator="equal">
      <formula>"Mayor"</formula>
    </cfRule>
    <cfRule type="cellIs" dxfId="7929" priority="8456" operator="equal">
      <formula>"Moderado"</formula>
    </cfRule>
    <cfRule type="cellIs" dxfId="7928" priority="8457" operator="equal">
      <formula>"Menor"</formula>
    </cfRule>
    <cfRule type="cellIs" dxfId="7927" priority="8458" operator="equal">
      <formula>"Leve"</formula>
    </cfRule>
  </conditionalFormatting>
  <conditionalFormatting sqref="DK89">
    <cfRule type="cellIs" dxfId="7926" priority="8364" operator="equal">
      <formula>"Catastrófico"</formula>
    </cfRule>
    <cfRule type="cellIs" dxfId="7925" priority="8365" operator="equal">
      <formula>"Mayor"</formula>
    </cfRule>
    <cfRule type="cellIs" dxfId="7924" priority="8366" operator="equal">
      <formula>"Moderado"</formula>
    </cfRule>
    <cfRule type="cellIs" dxfId="7923" priority="8367" operator="equal">
      <formula>"Menor"</formula>
    </cfRule>
    <cfRule type="cellIs" dxfId="7922" priority="8368" operator="equal">
      <formula>"Leve"</formula>
    </cfRule>
  </conditionalFormatting>
  <conditionalFormatting sqref="DK89">
    <cfRule type="cellIs" dxfId="7921" priority="8359" operator="equal">
      <formula>"Catastrófico"</formula>
    </cfRule>
    <cfRule type="cellIs" dxfId="7920" priority="8360" operator="equal">
      <formula>"Mayor"</formula>
    </cfRule>
    <cfRule type="cellIs" dxfId="7919" priority="8361" operator="equal">
      <formula>"Moderado"</formula>
    </cfRule>
    <cfRule type="cellIs" dxfId="7918" priority="8362" operator="equal">
      <formula>"Menor"</formula>
    </cfRule>
    <cfRule type="cellIs" dxfId="7917" priority="8363" operator="equal">
      <formula>"Leve"</formula>
    </cfRule>
  </conditionalFormatting>
  <conditionalFormatting sqref="DL89:DP89">
    <cfRule type="cellIs" dxfId="7916" priority="8354" operator="equal">
      <formula>"Catastrófico"</formula>
    </cfRule>
    <cfRule type="cellIs" dxfId="7915" priority="8355" operator="equal">
      <formula>"Mayor"</formula>
    </cfRule>
    <cfRule type="cellIs" dxfId="7914" priority="8356" operator="equal">
      <formula>"Moderado"</formula>
    </cfRule>
    <cfRule type="cellIs" dxfId="7913" priority="8357" operator="equal">
      <formula>"Menor"</formula>
    </cfRule>
    <cfRule type="cellIs" dxfId="7912" priority="8358" operator="equal">
      <formula>"Leve"</formula>
    </cfRule>
  </conditionalFormatting>
  <conditionalFormatting sqref="BR16:BW17">
    <cfRule type="cellIs" dxfId="7911" priority="8549" operator="equal">
      <formula>"Catastrófico"</formula>
    </cfRule>
    <cfRule type="cellIs" dxfId="7910" priority="8550" operator="equal">
      <formula>"Mayor"</formula>
    </cfRule>
    <cfRule type="cellIs" dxfId="7909" priority="8551" operator="equal">
      <formula>"Moderado"</formula>
    </cfRule>
    <cfRule type="cellIs" dxfId="7908" priority="8552" operator="equal">
      <formula>"Menor"</formula>
    </cfRule>
    <cfRule type="cellIs" dxfId="7907" priority="8553" operator="equal">
      <formula>"Leve"</formula>
    </cfRule>
  </conditionalFormatting>
  <conditionalFormatting sqref="BS83:BW83">
    <cfRule type="cellIs" dxfId="7906" priority="8674" operator="equal">
      <formula>"Catastrófico"</formula>
    </cfRule>
    <cfRule type="cellIs" dxfId="7905" priority="8675" operator="equal">
      <formula>"Mayor"</formula>
    </cfRule>
    <cfRule type="cellIs" dxfId="7904" priority="8676" operator="equal">
      <formula>"Moderado"</formula>
    </cfRule>
    <cfRule type="cellIs" dxfId="7903" priority="8677" operator="equal">
      <formula>"Menor"</formula>
    </cfRule>
    <cfRule type="cellIs" dxfId="7902" priority="8678" operator="equal">
      <formula>"Leve"</formula>
    </cfRule>
  </conditionalFormatting>
  <conditionalFormatting sqref="BP83">
    <cfRule type="cellIs" dxfId="7901" priority="8669" operator="equal">
      <formula>"Catastrófico"</formula>
    </cfRule>
    <cfRule type="cellIs" dxfId="7900" priority="8670" operator="equal">
      <formula>"Mayor"</formula>
    </cfRule>
    <cfRule type="cellIs" dxfId="7899" priority="8671" operator="equal">
      <formula>"Moderado"</formula>
    </cfRule>
    <cfRule type="cellIs" dxfId="7898" priority="8672" operator="equal">
      <formula>"Menor"</formula>
    </cfRule>
    <cfRule type="cellIs" dxfId="7897" priority="8673" operator="equal">
      <formula>"Leve"</formula>
    </cfRule>
  </conditionalFormatting>
  <conditionalFormatting sqref="DI46:DJ46">
    <cfRule type="cellIs" dxfId="7896" priority="8249" operator="equal">
      <formula>"Catastrófico"</formula>
    </cfRule>
    <cfRule type="cellIs" dxfId="7895" priority="8250" operator="equal">
      <formula>"Mayor"</formula>
    </cfRule>
    <cfRule type="cellIs" dxfId="7894" priority="8251" operator="equal">
      <formula>"Moderado"</formula>
    </cfRule>
    <cfRule type="cellIs" dxfId="7893" priority="8252" operator="equal">
      <formula>"Menor"</formula>
    </cfRule>
    <cfRule type="cellIs" dxfId="7892" priority="8253" operator="equal">
      <formula>"Leve"</formula>
    </cfRule>
  </conditionalFormatting>
  <conditionalFormatting sqref="DK52:DP52">
    <cfRule type="cellIs" dxfId="7891" priority="8224" operator="equal">
      <formula>"Catastrófico"</formula>
    </cfRule>
    <cfRule type="cellIs" dxfId="7890" priority="8225" operator="equal">
      <formula>"Mayor"</formula>
    </cfRule>
    <cfRule type="cellIs" dxfId="7889" priority="8226" operator="equal">
      <formula>"Moderado"</formula>
    </cfRule>
    <cfRule type="cellIs" dxfId="7888" priority="8227" operator="equal">
      <formula>"Menor"</formula>
    </cfRule>
    <cfRule type="cellIs" dxfId="7887" priority="8228" operator="equal">
      <formula>"Leve"</formula>
    </cfRule>
  </conditionalFormatting>
  <conditionalFormatting sqref="DK58:DP58">
    <cfRule type="cellIs" dxfId="7886" priority="8204" operator="equal">
      <formula>"Catastrófico"</formula>
    </cfRule>
    <cfRule type="cellIs" dxfId="7885" priority="8205" operator="equal">
      <formula>"Mayor"</formula>
    </cfRule>
    <cfRule type="cellIs" dxfId="7884" priority="8206" operator="equal">
      <formula>"Moderado"</formula>
    </cfRule>
    <cfRule type="cellIs" dxfId="7883" priority="8207" operator="equal">
      <formula>"Menor"</formula>
    </cfRule>
    <cfRule type="cellIs" dxfId="7882" priority="8208" operator="equal">
      <formula>"Leve"</formula>
    </cfRule>
  </conditionalFormatting>
  <conditionalFormatting sqref="BP196:BW196">
    <cfRule type="cellIs" dxfId="7881" priority="8499" operator="equal">
      <formula>"Catastrófico"</formula>
    </cfRule>
    <cfRule type="cellIs" dxfId="7880" priority="8500" operator="equal">
      <formula>"Mayor"</formula>
    </cfRule>
    <cfRule type="cellIs" dxfId="7879" priority="8501" operator="equal">
      <formula>"Moderado"</formula>
    </cfRule>
    <cfRule type="cellIs" dxfId="7878" priority="8502" operator="equal">
      <formula>"Menor"</formula>
    </cfRule>
    <cfRule type="cellIs" dxfId="7877" priority="8503" operator="equal">
      <formula>"Leve"</formula>
    </cfRule>
  </conditionalFormatting>
  <conditionalFormatting sqref="BP118:BW119">
    <cfRule type="cellIs" dxfId="7876" priority="8654" operator="equal">
      <formula>"Catastrófico"</formula>
    </cfRule>
    <cfRule type="cellIs" dxfId="7875" priority="8655" operator="equal">
      <formula>"Mayor"</formula>
    </cfRule>
    <cfRule type="cellIs" dxfId="7874" priority="8656" operator="equal">
      <formula>"Moderado"</formula>
    </cfRule>
    <cfRule type="cellIs" dxfId="7873" priority="8657" operator="equal">
      <formula>"Menor"</formula>
    </cfRule>
    <cfRule type="cellIs" dxfId="7872" priority="8658" operator="equal">
      <formula>"Leve"</formula>
    </cfRule>
  </conditionalFormatting>
  <conditionalFormatting sqref="BP202:BW202">
    <cfRule type="cellIs" dxfId="7871" priority="8494" operator="equal">
      <formula>"Catastrófico"</formula>
    </cfRule>
    <cfRule type="cellIs" dxfId="7870" priority="8495" operator="equal">
      <formula>"Mayor"</formula>
    </cfRule>
    <cfRule type="cellIs" dxfId="7869" priority="8496" operator="equal">
      <formula>"Moderado"</formula>
    </cfRule>
    <cfRule type="cellIs" dxfId="7868" priority="8497" operator="equal">
      <formula>"Menor"</formula>
    </cfRule>
    <cfRule type="cellIs" dxfId="7867" priority="8498" operator="equal">
      <formula>"Leve"</formula>
    </cfRule>
  </conditionalFormatting>
  <conditionalFormatting sqref="DK10:DP10">
    <cfRule type="cellIs" dxfId="7866" priority="8084" operator="equal">
      <formula>"Catastrófico"</formula>
    </cfRule>
    <cfRule type="cellIs" dxfId="7865" priority="8085" operator="equal">
      <formula>"Mayor"</formula>
    </cfRule>
    <cfRule type="cellIs" dxfId="7864" priority="8086" operator="equal">
      <formula>"Moderado"</formula>
    </cfRule>
    <cfRule type="cellIs" dxfId="7863" priority="8087" operator="equal">
      <formula>"Menor"</formula>
    </cfRule>
    <cfRule type="cellIs" dxfId="7862" priority="8088" operator="equal">
      <formula>"Leve"</formula>
    </cfRule>
  </conditionalFormatting>
  <conditionalFormatting sqref="DJ17">
    <cfRule type="cellIs" dxfId="7861" priority="8054" operator="equal">
      <formula>"Catastrófico"</formula>
    </cfRule>
    <cfRule type="cellIs" dxfId="7860" priority="8055" operator="equal">
      <formula>"Mayor"</formula>
    </cfRule>
    <cfRule type="cellIs" dxfId="7859" priority="8056" operator="equal">
      <formula>"Moderado"</formula>
    </cfRule>
    <cfRule type="cellIs" dxfId="7858" priority="8057" operator="equal">
      <formula>"Menor"</formula>
    </cfRule>
    <cfRule type="cellIs" dxfId="7857" priority="8058" operator="equal">
      <formula>"Leve"</formula>
    </cfRule>
  </conditionalFormatting>
  <conditionalFormatting sqref="DJ17">
    <cfRule type="cellIs" dxfId="7856" priority="8049" operator="equal">
      <formula>"Catastrófico"</formula>
    </cfRule>
    <cfRule type="cellIs" dxfId="7855" priority="8050" operator="equal">
      <formula>"Mayor"</formula>
    </cfRule>
    <cfRule type="cellIs" dxfId="7854" priority="8051" operator="equal">
      <formula>"Moderado"</formula>
    </cfRule>
    <cfRule type="cellIs" dxfId="7853" priority="8052" operator="equal">
      <formula>"Menor"</formula>
    </cfRule>
    <cfRule type="cellIs" dxfId="7852" priority="8053" operator="equal">
      <formula>"Leve"</formula>
    </cfRule>
  </conditionalFormatting>
  <conditionalFormatting sqref="CZ125:CZ128">
    <cfRule type="cellIs" dxfId="7851" priority="7519" operator="equal">
      <formula>"Catastrófico"</formula>
    </cfRule>
    <cfRule type="cellIs" dxfId="7850" priority="7520" operator="equal">
      <formula>"Mayor"</formula>
    </cfRule>
    <cfRule type="cellIs" dxfId="7849" priority="7521" operator="equal">
      <formula>"Moderado"</formula>
    </cfRule>
    <cfRule type="cellIs" dxfId="7848" priority="7522" operator="equal">
      <formula>"Menor"</formula>
    </cfRule>
    <cfRule type="cellIs" dxfId="7847" priority="7523" operator="equal">
      <formula>"Leve"</formula>
    </cfRule>
  </conditionalFormatting>
  <conditionalFormatting sqref="CZ125:CZ128">
    <cfRule type="cellIs" dxfId="7846" priority="7514" operator="equal">
      <formula>"Catastrófico"</formula>
    </cfRule>
    <cfRule type="cellIs" dxfId="7845" priority="7515" operator="equal">
      <formula>"Mayor"</formula>
    </cfRule>
    <cfRule type="cellIs" dxfId="7844" priority="7516" operator="equal">
      <formula>"Moderado"</formula>
    </cfRule>
    <cfRule type="cellIs" dxfId="7843" priority="7517" operator="equal">
      <formula>"Menor"</formula>
    </cfRule>
    <cfRule type="cellIs" dxfId="7842" priority="7518" operator="equal">
      <formula>"Leve"</formula>
    </cfRule>
  </conditionalFormatting>
  <conditionalFormatting sqref="DI130:DJ130">
    <cfRule type="cellIs" dxfId="7841" priority="8014" operator="equal">
      <formula>"Catastrófico"</formula>
    </cfRule>
    <cfRule type="cellIs" dxfId="7840" priority="8015" operator="equal">
      <formula>"Mayor"</formula>
    </cfRule>
    <cfRule type="cellIs" dxfId="7839" priority="8016" operator="equal">
      <formula>"Moderado"</formula>
    </cfRule>
    <cfRule type="cellIs" dxfId="7838" priority="8017" operator="equal">
      <formula>"Menor"</formula>
    </cfRule>
    <cfRule type="cellIs" dxfId="7837" priority="8018" operator="equal">
      <formula>"Leve"</formula>
    </cfRule>
  </conditionalFormatting>
  <conditionalFormatting sqref="DI130:DJ130">
    <cfRule type="cellIs" dxfId="7836" priority="8009" operator="equal">
      <formula>"Catastrófico"</formula>
    </cfRule>
    <cfRule type="cellIs" dxfId="7835" priority="8010" operator="equal">
      <formula>"Mayor"</formula>
    </cfRule>
    <cfRule type="cellIs" dxfId="7834" priority="8011" operator="equal">
      <formula>"Moderado"</formula>
    </cfRule>
    <cfRule type="cellIs" dxfId="7833" priority="8012" operator="equal">
      <formula>"Menor"</formula>
    </cfRule>
    <cfRule type="cellIs" dxfId="7832" priority="8013" operator="equal">
      <formula>"Leve"</formula>
    </cfRule>
  </conditionalFormatting>
  <conditionalFormatting sqref="DK130:DP130">
    <cfRule type="cellIs" dxfId="7831" priority="8004" operator="equal">
      <formula>"Catastrófico"</formula>
    </cfRule>
    <cfRule type="cellIs" dxfId="7830" priority="8005" operator="equal">
      <formula>"Mayor"</formula>
    </cfRule>
    <cfRule type="cellIs" dxfId="7829" priority="8006" operator="equal">
      <formula>"Moderado"</formula>
    </cfRule>
    <cfRule type="cellIs" dxfId="7828" priority="8007" operator="equal">
      <formula>"Menor"</formula>
    </cfRule>
    <cfRule type="cellIs" dxfId="7827" priority="8008" operator="equal">
      <formula>"Leve"</formula>
    </cfRule>
  </conditionalFormatting>
  <conditionalFormatting sqref="DK130:DP130">
    <cfRule type="cellIs" dxfId="7826" priority="7999" operator="equal">
      <formula>"Catastrófico"</formula>
    </cfRule>
    <cfRule type="cellIs" dxfId="7825" priority="8000" operator="equal">
      <formula>"Mayor"</formula>
    </cfRule>
    <cfRule type="cellIs" dxfId="7824" priority="8001" operator="equal">
      <formula>"Moderado"</formula>
    </cfRule>
    <cfRule type="cellIs" dxfId="7823" priority="8002" operator="equal">
      <formula>"Menor"</formula>
    </cfRule>
    <cfRule type="cellIs" dxfId="7822" priority="8003" operator="equal">
      <formula>"Leve"</formula>
    </cfRule>
  </conditionalFormatting>
  <conditionalFormatting sqref="CZ196:DG196">
    <cfRule type="cellIs" dxfId="7821" priority="7489" operator="equal">
      <formula>"Catastrófico"</formula>
    </cfRule>
    <cfRule type="cellIs" dxfId="7820" priority="7490" operator="equal">
      <formula>"Mayor"</formula>
    </cfRule>
    <cfRule type="cellIs" dxfId="7819" priority="7491" operator="equal">
      <formula>"Moderado"</formula>
    </cfRule>
    <cfRule type="cellIs" dxfId="7818" priority="7492" operator="equal">
      <formula>"Menor"</formula>
    </cfRule>
    <cfRule type="cellIs" dxfId="7817" priority="7493" operator="equal">
      <formula>"Leve"</formula>
    </cfRule>
  </conditionalFormatting>
  <conditionalFormatting sqref="CQ202:CX202">
    <cfRule type="cellIs" dxfId="7816" priority="6979" operator="equal">
      <formula>"Catastrófico"</formula>
    </cfRule>
    <cfRule type="cellIs" dxfId="7815" priority="6980" operator="equal">
      <formula>"Mayor"</formula>
    </cfRule>
    <cfRule type="cellIs" dxfId="7814" priority="6981" operator="equal">
      <formula>"Moderado"</formula>
    </cfRule>
    <cfRule type="cellIs" dxfId="7813" priority="6982" operator="equal">
      <formula>"Menor"</formula>
    </cfRule>
    <cfRule type="cellIs" dxfId="7812" priority="6983" operator="equal">
      <formula>"Leve"</formula>
    </cfRule>
  </conditionalFormatting>
  <conditionalFormatting sqref="CQ208:CX208">
    <cfRule type="cellIs" dxfId="7811" priority="6974" operator="equal">
      <formula>"Catastrófico"</formula>
    </cfRule>
    <cfRule type="cellIs" dxfId="7810" priority="6975" operator="equal">
      <formula>"Mayor"</formula>
    </cfRule>
    <cfRule type="cellIs" dxfId="7809" priority="6976" operator="equal">
      <formula>"Moderado"</formula>
    </cfRule>
    <cfRule type="cellIs" dxfId="7808" priority="6977" operator="equal">
      <formula>"Menor"</formula>
    </cfRule>
    <cfRule type="cellIs" dxfId="7807" priority="6978" operator="equal">
      <formula>"Leve"</formula>
    </cfRule>
  </conditionalFormatting>
  <conditionalFormatting sqref="CZ214:DG214">
    <cfRule type="cellIs" dxfId="7806" priority="7474" operator="equal">
      <formula>"Catastrófico"</formula>
    </cfRule>
    <cfRule type="cellIs" dxfId="7805" priority="7475" operator="equal">
      <formula>"Mayor"</formula>
    </cfRule>
    <cfRule type="cellIs" dxfId="7804" priority="7476" operator="equal">
      <formula>"Moderado"</formula>
    </cfRule>
    <cfRule type="cellIs" dxfId="7803" priority="7477" operator="equal">
      <formula>"Menor"</formula>
    </cfRule>
    <cfRule type="cellIs" dxfId="7802" priority="7478" operator="equal">
      <formula>"Leve"</formula>
    </cfRule>
  </conditionalFormatting>
  <conditionalFormatting sqref="DI40:DP40">
    <cfRule type="cellIs" dxfId="7801" priority="7954" operator="equal">
      <formula>"Catastrófico"</formula>
    </cfRule>
    <cfRule type="cellIs" dxfId="7800" priority="7955" operator="equal">
      <formula>"Mayor"</formula>
    </cfRule>
    <cfRule type="cellIs" dxfId="7799" priority="7956" operator="equal">
      <formula>"Moderado"</formula>
    </cfRule>
    <cfRule type="cellIs" dxfId="7798" priority="7957" operator="equal">
      <formula>"Menor"</formula>
    </cfRule>
    <cfRule type="cellIs" dxfId="7797" priority="7958" operator="equal">
      <formula>"Leve"</formula>
    </cfRule>
  </conditionalFormatting>
  <conditionalFormatting sqref="BP35:BR35">
    <cfRule type="cellIs" dxfId="7796" priority="8474" operator="equal">
      <formula>"Catastrófico"</formula>
    </cfRule>
    <cfRule type="cellIs" dxfId="7795" priority="8475" operator="equal">
      <formula>"Mayor"</formula>
    </cfRule>
    <cfRule type="cellIs" dxfId="7794" priority="8476" operator="equal">
      <formula>"Moderado"</formula>
    </cfRule>
    <cfRule type="cellIs" dxfId="7793" priority="8477" operator="equal">
      <formula>"Menor"</formula>
    </cfRule>
    <cfRule type="cellIs" dxfId="7792" priority="8478" operator="equal">
      <formula>"Leve"</formula>
    </cfRule>
  </conditionalFormatting>
  <conditionalFormatting sqref="BP11:BQ11">
    <cfRule type="cellIs" dxfId="7791" priority="8579" operator="equal">
      <formula>"Catastrófico"</formula>
    </cfRule>
    <cfRule type="cellIs" dxfId="7790" priority="8580" operator="equal">
      <formula>"Mayor"</formula>
    </cfRule>
    <cfRule type="cellIs" dxfId="7789" priority="8581" operator="equal">
      <formula>"Moderado"</formula>
    </cfRule>
    <cfRule type="cellIs" dxfId="7788" priority="8582" operator="equal">
      <formula>"Menor"</formula>
    </cfRule>
    <cfRule type="cellIs" dxfId="7787" priority="8583" operator="equal">
      <formula>"Leve"</formula>
    </cfRule>
  </conditionalFormatting>
  <conditionalFormatting sqref="DH46 DH52 DH58">
    <cfRule type="cellIs" dxfId="7786" priority="8439" operator="equal">
      <formula>"Catastrófico"</formula>
    </cfRule>
    <cfRule type="cellIs" dxfId="7785" priority="8440" operator="equal">
      <formula>"Mayor"</formula>
    </cfRule>
    <cfRule type="cellIs" dxfId="7784" priority="8441" operator="equal">
      <formula>"Moderado"</formula>
    </cfRule>
    <cfRule type="cellIs" dxfId="7783" priority="8442" operator="equal">
      <formula>"Menor"</formula>
    </cfRule>
    <cfRule type="cellIs" dxfId="7782" priority="8443" operator="equal">
      <formula>"Leve"</formula>
    </cfRule>
  </conditionalFormatting>
  <conditionalFormatting sqref="BP16:BP17">
    <cfRule type="cellIs" dxfId="7781" priority="8574" operator="equal">
      <formula>"Catastrófico"</formula>
    </cfRule>
    <cfRule type="cellIs" dxfId="7780" priority="8575" operator="equal">
      <formula>"Mayor"</formula>
    </cfRule>
    <cfRule type="cellIs" dxfId="7779" priority="8576" operator="equal">
      <formula>"Moderado"</formula>
    </cfRule>
    <cfRule type="cellIs" dxfId="7778" priority="8577" operator="equal">
      <formula>"Menor"</formula>
    </cfRule>
    <cfRule type="cellIs" dxfId="7777" priority="8578" operator="equal">
      <formula>"Leve"</formula>
    </cfRule>
  </conditionalFormatting>
  <conditionalFormatting sqref="BQ16">
    <cfRule type="cellIs" dxfId="7776" priority="8569" operator="equal">
      <formula>"Catastrófico"</formula>
    </cfRule>
    <cfRule type="cellIs" dxfId="7775" priority="8570" operator="equal">
      <formula>"Mayor"</formula>
    </cfRule>
    <cfRule type="cellIs" dxfId="7774" priority="8571" operator="equal">
      <formula>"Moderado"</formula>
    </cfRule>
    <cfRule type="cellIs" dxfId="7773" priority="8572" operator="equal">
      <formula>"Menor"</formula>
    </cfRule>
    <cfRule type="cellIs" dxfId="7772" priority="8573" operator="equal">
      <formula>"Leve"</formula>
    </cfRule>
  </conditionalFormatting>
  <conditionalFormatting sqref="BQ16">
    <cfRule type="cellIs" dxfId="7771" priority="8564" operator="equal">
      <formula>"Catastrófico"</formula>
    </cfRule>
    <cfRule type="cellIs" dxfId="7770" priority="8565" operator="equal">
      <formula>"Mayor"</formula>
    </cfRule>
    <cfRule type="cellIs" dxfId="7769" priority="8566" operator="equal">
      <formula>"Moderado"</formula>
    </cfRule>
    <cfRule type="cellIs" dxfId="7768" priority="8567" operator="equal">
      <formula>"Menor"</formula>
    </cfRule>
    <cfRule type="cellIs" dxfId="7767" priority="8568" operator="equal">
      <formula>"Leve"</formula>
    </cfRule>
  </conditionalFormatting>
  <conditionalFormatting sqref="CZ94:DG94">
    <cfRule type="cellIs" dxfId="7766" priority="7894" operator="equal">
      <formula>"Catastrófico"</formula>
    </cfRule>
    <cfRule type="cellIs" dxfId="7765" priority="7895" operator="equal">
      <formula>"Mayor"</formula>
    </cfRule>
    <cfRule type="cellIs" dxfId="7764" priority="7896" operator="equal">
      <formula>"Moderado"</formula>
    </cfRule>
    <cfRule type="cellIs" dxfId="7763" priority="7897" operator="equal">
      <formula>"Menor"</formula>
    </cfRule>
    <cfRule type="cellIs" dxfId="7762" priority="7898" operator="equal">
      <formula>"Leve"</formula>
    </cfRule>
  </conditionalFormatting>
  <conditionalFormatting sqref="CZ94:DG94">
    <cfRule type="cellIs" dxfId="7761" priority="7889" operator="equal">
      <formula>"Catastrófico"</formula>
    </cfRule>
    <cfRule type="cellIs" dxfId="7760" priority="7890" operator="equal">
      <formula>"Mayor"</formula>
    </cfRule>
    <cfRule type="cellIs" dxfId="7759" priority="7891" operator="equal">
      <formula>"Moderado"</formula>
    </cfRule>
    <cfRule type="cellIs" dxfId="7758" priority="7892" operator="equal">
      <formula>"Menor"</formula>
    </cfRule>
    <cfRule type="cellIs" dxfId="7757" priority="7893" operator="equal">
      <formula>"Leve"</formula>
    </cfRule>
  </conditionalFormatting>
  <conditionalFormatting sqref="DI191:DP195">
    <cfRule type="cellIs" dxfId="7756" priority="8389" operator="equal">
      <formula>"Catastrófico"</formula>
    </cfRule>
    <cfRule type="cellIs" dxfId="7755" priority="8390" operator="equal">
      <formula>"Mayor"</formula>
    </cfRule>
    <cfRule type="cellIs" dxfId="7754" priority="8391" operator="equal">
      <formula>"Moderado"</formula>
    </cfRule>
    <cfRule type="cellIs" dxfId="7753" priority="8392" operator="equal">
      <formula>"Menor"</formula>
    </cfRule>
    <cfRule type="cellIs" dxfId="7752" priority="8393" operator="equal">
      <formula>"Leve"</formula>
    </cfRule>
  </conditionalFormatting>
  <conditionalFormatting sqref="DI197:DP201">
    <cfRule type="cellIs" dxfId="7751" priority="8384" operator="equal">
      <formula>"Catastrófico"</formula>
    </cfRule>
    <cfRule type="cellIs" dxfId="7750" priority="8385" operator="equal">
      <formula>"Mayor"</formula>
    </cfRule>
    <cfRule type="cellIs" dxfId="7749" priority="8386" operator="equal">
      <formula>"Moderado"</formula>
    </cfRule>
    <cfRule type="cellIs" dxfId="7748" priority="8387" operator="equal">
      <formula>"Menor"</formula>
    </cfRule>
    <cfRule type="cellIs" dxfId="7747" priority="8388" operator="equal">
      <formula>"Leve"</formula>
    </cfRule>
  </conditionalFormatting>
  <conditionalFormatting sqref="DB89">
    <cfRule type="cellIs" dxfId="7746" priority="7854" operator="equal">
      <formula>"Catastrófico"</formula>
    </cfRule>
    <cfRule type="cellIs" dxfId="7745" priority="7855" operator="equal">
      <formula>"Mayor"</formula>
    </cfRule>
    <cfRule type="cellIs" dxfId="7744" priority="7856" operator="equal">
      <formula>"Moderado"</formula>
    </cfRule>
    <cfRule type="cellIs" dxfId="7743" priority="7857" operator="equal">
      <formula>"Menor"</formula>
    </cfRule>
    <cfRule type="cellIs" dxfId="7742" priority="7858" operator="equal">
      <formula>"Leve"</formula>
    </cfRule>
  </conditionalFormatting>
  <conditionalFormatting sqref="DC89:DG89">
    <cfRule type="cellIs" dxfId="7741" priority="7849" operator="equal">
      <formula>"Catastrófico"</formula>
    </cfRule>
    <cfRule type="cellIs" dxfId="7740" priority="7850" operator="equal">
      <formula>"Mayor"</formula>
    </cfRule>
    <cfRule type="cellIs" dxfId="7739" priority="7851" operator="equal">
      <formula>"Moderado"</formula>
    </cfRule>
    <cfRule type="cellIs" dxfId="7738" priority="7852" operator="equal">
      <formula>"Menor"</formula>
    </cfRule>
    <cfRule type="cellIs" dxfId="7737" priority="7853" operator="equal">
      <formula>"Leve"</formula>
    </cfRule>
  </conditionalFormatting>
  <conditionalFormatting sqref="DL89:DP89">
    <cfRule type="cellIs" dxfId="7736" priority="8349" operator="equal">
      <formula>"Catastrófico"</formula>
    </cfRule>
    <cfRule type="cellIs" dxfId="7735" priority="8350" operator="equal">
      <formula>"Mayor"</formula>
    </cfRule>
    <cfRule type="cellIs" dxfId="7734" priority="8351" operator="equal">
      <formula>"Moderado"</formula>
    </cfRule>
    <cfRule type="cellIs" dxfId="7733" priority="8352" operator="equal">
      <formula>"Menor"</formula>
    </cfRule>
    <cfRule type="cellIs" dxfId="7732" priority="8353" operator="equal">
      <formula>"Leve"</formula>
    </cfRule>
  </conditionalFormatting>
  <conditionalFormatting sqref="BR16:BW17">
    <cfRule type="cellIs" dxfId="7731" priority="8544" operator="equal">
      <formula>"Catastrófico"</formula>
    </cfRule>
    <cfRule type="cellIs" dxfId="7730" priority="8545" operator="equal">
      <formula>"Mayor"</formula>
    </cfRule>
    <cfRule type="cellIs" dxfId="7729" priority="8546" operator="equal">
      <formula>"Moderado"</formula>
    </cfRule>
    <cfRule type="cellIs" dxfId="7728" priority="8547" operator="equal">
      <formula>"Menor"</formula>
    </cfRule>
    <cfRule type="cellIs" dxfId="7727" priority="8548" operator="equal">
      <formula>"Leve"</formula>
    </cfRule>
  </conditionalFormatting>
  <conditionalFormatting sqref="CQ112:CX112">
    <cfRule type="cellIs" dxfId="7726" priority="7309" operator="equal">
      <formula>"Catastrófico"</formula>
    </cfRule>
    <cfRule type="cellIs" dxfId="7725" priority="7310" operator="equal">
      <formula>"Mayor"</formula>
    </cfRule>
    <cfRule type="cellIs" dxfId="7724" priority="7311" operator="equal">
      <formula>"Moderado"</formula>
    </cfRule>
    <cfRule type="cellIs" dxfId="7723" priority="7312" operator="equal">
      <formula>"Menor"</formula>
    </cfRule>
    <cfRule type="cellIs" dxfId="7722" priority="7313" operator="equal">
      <formula>"Leve"</formula>
    </cfRule>
  </conditionalFormatting>
  <conditionalFormatting sqref="CQ112:CX112">
    <cfRule type="cellIs" dxfId="7721" priority="7304" operator="equal">
      <formula>"Catastrófico"</formula>
    </cfRule>
    <cfRule type="cellIs" dxfId="7720" priority="7305" operator="equal">
      <formula>"Mayor"</formula>
    </cfRule>
    <cfRule type="cellIs" dxfId="7719" priority="7306" operator="equal">
      <formula>"Moderado"</formula>
    </cfRule>
    <cfRule type="cellIs" dxfId="7718" priority="7307" operator="equal">
      <formula>"Menor"</formula>
    </cfRule>
    <cfRule type="cellIs" dxfId="7717" priority="7308" operator="equal">
      <formula>"Leve"</formula>
    </cfRule>
  </conditionalFormatting>
  <conditionalFormatting sqref="CQ167:CX167">
    <cfRule type="cellIs" dxfId="7716" priority="7289" operator="equal">
      <formula>"Catastrófico"</formula>
    </cfRule>
    <cfRule type="cellIs" dxfId="7715" priority="7290" operator="equal">
      <formula>"Mayor"</formula>
    </cfRule>
    <cfRule type="cellIs" dxfId="7714" priority="7291" operator="equal">
      <formula>"Moderado"</formula>
    </cfRule>
    <cfRule type="cellIs" dxfId="7713" priority="7292" operator="equal">
      <formula>"Menor"</formula>
    </cfRule>
    <cfRule type="cellIs" dxfId="7712" priority="7293" operator="equal">
      <formula>"Leve"</formula>
    </cfRule>
  </conditionalFormatting>
  <conditionalFormatting sqref="CZ167:DG167">
    <cfRule type="cellIs" dxfId="7711" priority="7789" operator="equal">
      <formula>"Catastrófico"</formula>
    </cfRule>
    <cfRule type="cellIs" dxfId="7710" priority="7790" operator="equal">
      <formula>"Mayor"</formula>
    </cfRule>
    <cfRule type="cellIs" dxfId="7709" priority="7791" operator="equal">
      <formula>"Moderado"</formula>
    </cfRule>
    <cfRule type="cellIs" dxfId="7708" priority="7792" operator="equal">
      <formula>"Menor"</formula>
    </cfRule>
    <cfRule type="cellIs" dxfId="7707" priority="7793" operator="equal">
      <formula>"Leve"</formula>
    </cfRule>
  </conditionalFormatting>
  <conditionalFormatting sqref="DI106:DP111">
    <cfRule type="cellIs" dxfId="7706" priority="8274" operator="equal">
      <formula>"Catastrófico"</formula>
    </cfRule>
    <cfRule type="cellIs" dxfId="7705" priority="8275" operator="equal">
      <formula>"Mayor"</formula>
    </cfRule>
    <cfRule type="cellIs" dxfId="7704" priority="8276" operator="equal">
      <formula>"Moderado"</formula>
    </cfRule>
    <cfRule type="cellIs" dxfId="7703" priority="8277" operator="equal">
      <formula>"Menor"</formula>
    </cfRule>
    <cfRule type="cellIs" dxfId="7702" priority="8278" operator="equal">
      <formula>"Leve"</formula>
    </cfRule>
  </conditionalFormatting>
  <conditionalFormatting sqref="DI106:DP111">
    <cfRule type="cellIs" dxfId="7701" priority="8269" operator="equal">
      <formula>"Catastrófico"</formula>
    </cfRule>
    <cfRule type="cellIs" dxfId="7700" priority="8270" operator="equal">
      <formula>"Mayor"</formula>
    </cfRule>
    <cfRule type="cellIs" dxfId="7699" priority="8271" operator="equal">
      <formula>"Moderado"</formula>
    </cfRule>
    <cfRule type="cellIs" dxfId="7698" priority="8272" operator="equal">
      <formula>"Menor"</formula>
    </cfRule>
    <cfRule type="cellIs" dxfId="7697" priority="8273" operator="equal">
      <formula>"Leve"</formula>
    </cfRule>
  </conditionalFormatting>
  <conditionalFormatting sqref="DK46:DP46">
    <cfRule type="cellIs" dxfId="7696" priority="8244" operator="equal">
      <formula>"Catastrófico"</formula>
    </cfRule>
    <cfRule type="cellIs" dxfId="7695" priority="8245" operator="equal">
      <formula>"Mayor"</formula>
    </cfRule>
    <cfRule type="cellIs" dxfId="7694" priority="8246" operator="equal">
      <formula>"Moderado"</formula>
    </cfRule>
    <cfRule type="cellIs" dxfId="7693" priority="8247" operator="equal">
      <formula>"Menor"</formula>
    </cfRule>
    <cfRule type="cellIs" dxfId="7692" priority="8248" operator="equal">
      <formula>"Leve"</formula>
    </cfRule>
  </conditionalFormatting>
  <conditionalFormatting sqref="DK46:DP46">
    <cfRule type="cellIs" dxfId="7691" priority="8239" operator="equal">
      <formula>"Catastrófico"</formula>
    </cfRule>
    <cfRule type="cellIs" dxfId="7690" priority="8240" operator="equal">
      <formula>"Mayor"</formula>
    </cfRule>
    <cfRule type="cellIs" dxfId="7689" priority="8241" operator="equal">
      <formula>"Moderado"</formula>
    </cfRule>
    <cfRule type="cellIs" dxfId="7688" priority="8242" operator="equal">
      <formula>"Menor"</formula>
    </cfRule>
    <cfRule type="cellIs" dxfId="7687" priority="8243" operator="equal">
      <formula>"Leve"</formula>
    </cfRule>
  </conditionalFormatting>
  <conditionalFormatting sqref="DI52:DJ52">
    <cfRule type="cellIs" dxfId="7686" priority="8234" operator="equal">
      <formula>"Catastrófico"</formula>
    </cfRule>
    <cfRule type="cellIs" dxfId="7685" priority="8235" operator="equal">
      <formula>"Mayor"</formula>
    </cfRule>
    <cfRule type="cellIs" dxfId="7684" priority="8236" operator="equal">
      <formula>"Moderado"</formula>
    </cfRule>
    <cfRule type="cellIs" dxfId="7683" priority="8237" operator="equal">
      <formula>"Menor"</formula>
    </cfRule>
    <cfRule type="cellIs" dxfId="7682" priority="8238" operator="equal">
      <formula>"Leve"</formula>
    </cfRule>
  </conditionalFormatting>
  <conditionalFormatting sqref="DI52:DJ52">
    <cfRule type="cellIs" dxfId="7681" priority="8229" operator="equal">
      <formula>"Catastrófico"</formula>
    </cfRule>
    <cfRule type="cellIs" dxfId="7680" priority="8230" operator="equal">
      <formula>"Mayor"</formula>
    </cfRule>
    <cfRule type="cellIs" dxfId="7679" priority="8231" operator="equal">
      <formula>"Moderado"</formula>
    </cfRule>
    <cfRule type="cellIs" dxfId="7678" priority="8232" operator="equal">
      <formula>"Menor"</formula>
    </cfRule>
    <cfRule type="cellIs" dxfId="7677" priority="8233" operator="equal">
      <formula>"Leve"</formula>
    </cfRule>
  </conditionalFormatting>
  <conditionalFormatting sqref="DB52:DG52">
    <cfRule type="cellIs" dxfId="7676" priority="7719" operator="equal">
      <formula>"Catastrófico"</formula>
    </cfRule>
    <cfRule type="cellIs" dxfId="7675" priority="7720" operator="equal">
      <formula>"Mayor"</formula>
    </cfRule>
    <cfRule type="cellIs" dxfId="7674" priority="7721" operator="equal">
      <formula>"Moderado"</formula>
    </cfRule>
    <cfRule type="cellIs" dxfId="7673" priority="7722" operator="equal">
      <formula>"Menor"</formula>
    </cfRule>
    <cfRule type="cellIs" dxfId="7672" priority="7723" operator="equal">
      <formula>"Leve"</formula>
    </cfRule>
  </conditionalFormatting>
  <conditionalFormatting sqref="DK52:DP52">
    <cfRule type="cellIs" dxfId="7671" priority="8219" operator="equal">
      <formula>"Catastrófico"</formula>
    </cfRule>
    <cfRule type="cellIs" dxfId="7670" priority="8220" operator="equal">
      <formula>"Mayor"</formula>
    </cfRule>
    <cfRule type="cellIs" dxfId="7669" priority="8221" operator="equal">
      <formula>"Moderado"</formula>
    </cfRule>
    <cfRule type="cellIs" dxfId="7668" priority="8222" operator="equal">
      <formula>"Menor"</formula>
    </cfRule>
    <cfRule type="cellIs" dxfId="7667" priority="8223" operator="equal">
      <formula>"Leve"</formula>
    </cfRule>
  </conditionalFormatting>
  <conditionalFormatting sqref="DL83:DP83">
    <cfRule type="cellIs" dxfId="7666" priority="8169" operator="equal">
      <formula>"Catastrófico"</formula>
    </cfRule>
    <cfRule type="cellIs" dxfId="7665" priority="8170" operator="equal">
      <formula>"Mayor"</formula>
    </cfRule>
    <cfRule type="cellIs" dxfId="7664" priority="8171" operator="equal">
      <formula>"Moderado"</formula>
    </cfRule>
    <cfRule type="cellIs" dxfId="7663" priority="8172" operator="equal">
      <formula>"Menor"</formula>
    </cfRule>
    <cfRule type="cellIs" dxfId="7662" priority="8173" operator="equal">
      <formula>"Leve"</formula>
    </cfRule>
  </conditionalFormatting>
  <conditionalFormatting sqref="DI83">
    <cfRule type="cellIs" dxfId="7661" priority="8164" operator="equal">
      <formula>"Catastrófico"</formula>
    </cfRule>
    <cfRule type="cellIs" dxfId="7660" priority="8165" operator="equal">
      <formula>"Mayor"</formula>
    </cfRule>
    <cfRule type="cellIs" dxfId="7659" priority="8166" operator="equal">
      <formula>"Moderado"</formula>
    </cfRule>
    <cfRule type="cellIs" dxfId="7658" priority="8167" operator="equal">
      <formula>"Menor"</formula>
    </cfRule>
    <cfRule type="cellIs" dxfId="7657" priority="8168" operator="equal">
      <formula>"Leve"</formula>
    </cfRule>
  </conditionalFormatting>
  <conditionalFormatting sqref="CZ118:DG119">
    <cfRule type="cellIs" dxfId="7656" priority="7639" operator="equal">
      <formula>"Catastrófico"</formula>
    </cfRule>
    <cfRule type="cellIs" dxfId="7655" priority="7640" operator="equal">
      <formula>"Mayor"</formula>
    </cfRule>
    <cfRule type="cellIs" dxfId="7654" priority="7641" operator="equal">
      <formula>"Moderado"</formula>
    </cfRule>
    <cfRule type="cellIs" dxfId="7653" priority="7642" operator="equal">
      <formula>"Menor"</formula>
    </cfRule>
    <cfRule type="cellIs" dxfId="7652" priority="7643" operator="equal">
      <formula>"Leve"</formula>
    </cfRule>
  </conditionalFormatting>
  <conditionalFormatting sqref="DI10:DJ10">
    <cfRule type="cellIs" dxfId="7651" priority="8104" operator="equal">
      <formula>"Catastrófico"</formula>
    </cfRule>
    <cfRule type="cellIs" dxfId="7650" priority="8105" operator="equal">
      <formula>"Mayor"</formula>
    </cfRule>
    <cfRule type="cellIs" dxfId="7649" priority="8106" operator="equal">
      <formula>"Moderado"</formula>
    </cfRule>
    <cfRule type="cellIs" dxfId="7648" priority="8107" operator="equal">
      <formula>"Menor"</formula>
    </cfRule>
    <cfRule type="cellIs" dxfId="7647" priority="8108" operator="equal">
      <formula>"Leve"</formula>
    </cfRule>
  </conditionalFormatting>
  <conditionalFormatting sqref="DK11:DP11">
    <cfRule type="cellIs" dxfId="7646" priority="8094" operator="equal">
      <formula>"Catastrófico"</formula>
    </cfRule>
    <cfRule type="cellIs" dxfId="7645" priority="8095" operator="equal">
      <formula>"Mayor"</formula>
    </cfRule>
    <cfRule type="cellIs" dxfId="7644" priority="8096" operator="equal">
      <formula>"Moderado"</formula>
    </cfRule>
    <cfRule type="cellIs" dxfId="7643" priority="8097" operator="equal">
      <formula>"Menor"</formula>
    </cfRule>
    <cfRule type="cellIs" dxfId="7642" priority="8098" operator="equal">
      <formula>"Leve"</formula>
    </cfRule>
  </conditionalFormatting>
  <conditionalFormatting sqref="DB10:DG10">
    <cfRule type="cellIs" dxfId="7641" priority="7579" operator="equal">
      <formula>"Catastrófico"</formula>
    </cfRule>
    <cfRule type="cellIs" dxfId="7640" priority="7580" operator="equal">
      <formula>"Mayor"</formula>
    </cfRule>
    <cfRule type="cellIs" dxfId="7639" priority="7581" operator="equal">
      <formula>"Moderado"</formula>
    </cfRule>
    <cfRule type="cellIs" dxfId="7638" priority="7582" operator="equal">
      <formula>"Menor"</formula>
    </cfRule>
    <cfRule type="cellIs" dxfId="7637" priority="7583" operator="equal">
      <formula>"Leve"</formula>
    </cfRule>
  </conditionalFormatting>
  <conditionalFormatting sqref="DJ16">
    <cfRule type="cellIs" dxfId="7636" priority="8059" operator="equal">
      <formula>"Catastrófico"</formula>
    </cfRule>
    <cfRule type="cellIs" dxfId="7635" priority="8060" operator="equal">
      <formula>"Mayor"</formula>
    </cfRule>
    <cfRule type="cellIs" dxfId="7634" priority="8061" operator="equal">
      <formula>"Moderado"</formula>
    </cfRule>
    <cfRule type="cellIs" dxfId="7633" priority="8062" operator="equal">
      <formula>"Menor"</formula>
    </cfRule>
    <cfRule type="cellIs" dxfId="7632" priority="8063" operator="equal">
      <formula>"Leve"</formula>
    </cfRule>
  </conditionalFormatting>
  <conditionalFormatting sqref="DA17">
    <cfRule type="cellIs" dxfId="7631" priority="7549" operator="equal">
      <formula>"Catastrófico"</formula>
    </cfRule>
    <cfRule type="cellIs" dxfId="7630" priority="7550" operator="equal">
      <formula>"Mayor"</formula>
    </cfRule>
    <cfRule type="cellIs" dxfId="7629" priority="7551" operator="equal">
      <formula>"Moderado"</formula>
    </cfRule>
    <cfRule type="cellIs" dxfId="7628" priority="7552" operator="equal">
      <formula>"Menor"</formula>
    </cfRule>
    <cfRule type="cellIs" dxfId="7627" priority="7553" operator="equal">
      <formula>"Leve"</formula>
    </cfRule>
  </conditionalFormatting>
  <conditionalFormatting sqref="DA17">
    <cfRule type="cellIs" dxfId="7626" priority="7544" operator="equal">
      <formula>"Catastrófico"</formula>
    </cfRule>
    <cfRule type="cellIs" dxfId="7625" priority="7545" operator="equal">
      <formula>"Mayor"</formula>
    </cfRule>
    <cfRule type="cellIs" dxfId="7624" priority="7546" operator="equal">
      <formula>"Moderado"</formula>
    </cfRule>
    <cfRule type="cellIs" dxfId="7623" priority="7547" operator="equal">
      <formula>"Menor"</formula>
    </cfRule>
    <cfRule type="cellIs" dxfId="7622" priority="7548" operator="equal">
      <formula>"Leve"</formula>
    </cfRule>
  </conditionalFormatting>
  <conditionalFormatting sqref="CS16:CX17">
    <cfRule type="cellIs" dxfId="7621" priority="7034" operator="equal">
      <formula>"Catastrófico"</formula>
    </cfRule>
    <cfRule type="cellIs" dxfId="7620" priority="7035" operator="equal">
      <formula>"Mayor"</formula>
    </cfRule>
    <cfRule type="cellIs" dxfId="7619" priority="7036" operator="equal">
      <formula>"Moderado"</formula>
    </cfRule>
    <cfRule type="cellIs" dxfId="7618" priority="7037" operator="equal">
      <formula>"Menor"</formula>
    </cfRule>
    <cfRule type="cellIs" dxfId="7617" priority="7038" operator="equal">
      <formula>"Leve"</formula>
    </cfRule>
  </conditionalFormatting>
  <conditionalFormatting sqref="DJ124:DP124 DJ129:DP129 DJ125:DJ128 DL125:DP128">
    <cfRule type="cellIs" dxfId="7616" priority="8034" operator="equal">
      <formula>"Catastrófico"</formula>
    </cfRule>
    <cfRule type="cellIs" dxfId="7615" priority="8035" operator="equal">
      <formula>"Mayor"</formula>
    </cfRule>
    <cfRule type="cellIs" dxfId="7614" priority="8036" operator="equal">
      <formula>"Moderado"</formula>
    </cfRule>
    <cfRule type="cellIs" dxfId="7613" priority="8037" operator="equal">
      <formula>"Menor"</formula>
    </cfRule>
    <cfRule type="cellIs" dxfId="7612" priority="8038" operator="equal">
      <formula>"Leve"</formula>
    </cfRule>
  </conditionalFormatting>
  <conditionalFormatting sqref="CQ125:CQ128">
    <cfRule type="cellIs" dxfId="7611" priority="7014" operator="equal">
      <formula>"Catastrófico"</formula>
    </cfRule>
    <cfRule type="cellIs" dxfId="7610" priority="7015" operator="equal">
      <formula>"Mayor"</formula>
    </cfRule>
    <cfRule type="cellIs" dxfId="7609" priority="7016" operator="equal">
      <formula>"Moderado"</formula>
    </cfRule>
    <cfRule type="cellIs" dxfId="7608" priority="7017" operator="equal">
      <formula>"Menor"</formula>
    </cfRule>
    <cfRule type="cellIs" dxfId="7607" priority="7018" operator="equal">
      <formula>"Leve"</formula>
    </cfRule>
  </conditionalFormatting>
  <conditionalFormatting sqref="CZ130:DA130">
    <cfRule type="cellIs" dxfId="7606" priority="7509" operator="equal">
      <formula>"Catastrófico"</formula>
    </cfRule>
    <cfRule type="cellIs" dxfId="7605" priority="7510" operator="equal">
      <formula>"Mayor"</formula>
    </cfRule>
    <cfRule type="cellIs" dxfId="7604" priority="7511" operator="equal">
      <formula>"Moderado"</formula>
    </cfRule>
    <cfRule type="cellIs" dxfId="7603" priority="7512" operator="equal">
      <formula>"Menor"</formula>
    </cfRule>
    <cfRule type="cellIs" dxfId="7602" priority="7513" operator="equal">
      <formula>"Leve"</formula>
    </cfRule>
  </conditionalFormatting>
  <conditionalFormatting sqref="CH208:CO208">
    <cfRule type="cellIs" dxfId="7601" priority="6469" operator="equal">
      <formula>"Catastrófico"</formula>
    </cfRule>
    <cfRule type="cellIs" dxfId="7600" priority="6470" operator="equal">
      <formula>"Mayor"</formula>
    </cfRule>
    <cfRule type="cellIs" dxfId="7599" priority="6471" operator="equal">
      <formula>"Moderado"</formula>
    </cfRule>
    <cfRule type="cellIs" dxfId="7598" priority="6472" operator="equal">
      <formula>"Menor"</formula>
    </cfRule>
    <cfRule type="cellIs" dxfId="7597" priority="6473" operator="equal">
      <formula>"Leve"</formula>
    </cfRule>
  </conditionalFormatting>
  <conditionalFormatting sqref="CQ214:CX214">
    <cfRule type="cellIs" dxfId="7596" priority="6969" operator="equal">
      <formula>"Catastrófico"</formula>
    </cfRule>
    <cfRule type="cellIs" dxfId="7595" priority="6970" operator="equal">
      <formula>"Mayor"</formula>
    </cfRule>
    <cfRule type="cellIs" dxfId="7594" priority="6971" operator="equal">
      <formula>"Moderado"</formula>
    </cfRule>
    <cfRule type="cellIs" dxfId="7593" priority="6972" operator="equal">
      <formula>"Menor"</formula>
    </cfRule>
    <cfRule type="cellIs" dxfId="7592" priority="6973" operator="equal">
      <formula>"Leve"</formula>
    </cfRule>
  </conditionalFormatting>
  <conditionalFormatting sqref="CT35:CX35">
    <cfRule type="cellIs" dxfId="7591" priority="6949" operator="equal">
      <formula>"Catastrófico"</formula>
    </cfRule>
    <cfRule type="cellIs" dxfId="7590" priority="6950" operator="equal">
      <formula>"Mayor"</formula>
    </cfRule>
    <cfRule type="cellIs" dxfId="7589" priority="6951" operator="equal">
      <formula>"Moderado"</formula>
    </cfRule>
    <cfRule type="cellIs" dxfId="7588" priority="6952" operator="equal">
      <formula>"Menor"</formula>
    </cfRule>
    <cfRule type="cellIs" dxfId="7587" priority="6953" operator="equal">
      <formula>"Leve"</formula>
    </cfRule>
  </conditionalFormatting>
  <conditionalFormatting sqref="CZ40:DG40">
    <cfRule type="cellIs" dxfId="7586" priority="7449" operator="equal">
      <formula>"Catastrófico"</formula>
    </cfRule>
    <cfRule type="cellIs" dxfId="7585" priority="7450" operator="equal">
      <formula>"Mayor"</formula>
    </cfRule>
    <cfRule type="cellIs" dxfId="7584" priority="7451" operator="equal">
      <formula>"Moderado"</formula>
    </cfRule>
    <cfRule type="cellIs" dxfId="7583" priority="7452" operator="equal">
      <formula>"Menor"</formula>
    </cfRule>
    <cfRule type="cellIs" dxfId="7582" priority="7453" operator="equal">
      <formula>"Leve"</formula>
    </cfRule>
  </conditionalFormatting>
  <conditionalFormatting sqref="DI41:DP42">
    <cfRule type="cellIs" dxfId="7581" priority="7949" operator="equal">
      <formula>"Catastrófico"</formula>
    </cfRule>
    <cfRule type="cellIs" dxfId="7580" priority="7950" operator="equal">
      <formula>"Mayor"</formula>
    </cfRule>
    <cfRule type="cellIs" dxfId="7579" priority="7951" operator="equal">
      <formula>"Moderado"</formula>
    </cfRule>
    <cfRule type="cellIs" dxfId="7578" priority="7952" operator="equal">
      <formula>"Menor"</formula>
    </cfRule>
    <cfRule type="cellIs" dxfId="7577" priority="7953" operator="equal">
      <formula>"Leve"</formula>
    </cfRule>
  </conditionalFormatting>
  <conditionalFormatting sqref="DI172:DP172 DI131:DP137 DI196:DP196 DI12:DP15 DI90:DP93 DI95:DP99 DI103:DP105 DI186:DP190 DI47:DP51 DI53:DP57 DI36:DP40 DI43:DP45 DI18:DP34 DI88:DP88 DI142:DP142 DI148:DP148 DI154:DP155 DI59:DP69 DI202:DP202 DI208:DP208 DI214:DP238 DI240:DP255">
    <cfRule type="cellIs" dxfId="7576" priority="8449" operator="equal">
      <formula>"Catastrófico"</formula>
    </cfRule>
    <cfRule type="cellIs" dxfId="7575" priority="8450" operator="equal">
      <formula>"Mayor"</formula>
    </cfRule>
    <cfRule type="cellIs" dxfId="7574" priority="8451" operator="equal">
      <formula>"Moderado"</formula>
    </cfRule>
    <cfRule type="cellIs" dxfId="7573" priority="8452" operator="equal">
      <formula>"Menor"</formula>
    </cfRule>
    <cfRule type="cellIs" dxfId="7572" priority="8453" operator="equal">
      <formula>"Leve"</formula>
    </cfRule>
  </conditionalFormatting>
  <conditionalFormatting sqref="DH238">
    <cfRule type="cellIs" dxfId="7571" priority="8424" operator="equal">
      <formula>"Catastrófico"</formula>
    </cfRule>
    <cfRule type="cellIs" dxfId="7570" priority="8425" operator="equal">
      <formula>"Mayor"</formula>
    </cfRule>
    <cfRule type="cellIs" dxfId="7569" priority="8426" operator="equal">
      <formula>"Moderado"</formula>
    </cfRule>
    <cfRule type="cellIs" dxfId="7568" priority="8427" operator="equal">
      <formula>"Menor"</formula>
    </cfRule>
    <cfRule type="cellIs" dxfId="7567" priority="8428" operator="equal">
      <formula>"Leve"</formula>
    </cfRule>
  </conditionalFormatting>
  <conditionalFormatting sqref="DH244">
    <cfRule type="cellIs" dxfId="7566" priority="8419" operator="equal">
      <formula>"Catastrófico"</formula>
    </cfRule>
    <cfRule type="cellIs" dxfId="7565" priority="8420" operator="equal">
      <formula>"Mayor"</formula>
    </cfRule>
    <cfRule type="cellIs" dxfId="7564" priority="8421" operator="equal">
      <formula>"Moderado"</formula>
    </cfRule>
    <cfRule type="cellIs" dxfId="7563" priority="8422" operator="equal">
      <formula>"Menor"</formula>
    </cfRule>
    <cfRule type="cellIs" dxfId="7562" priority="8423" operator="equal">
      <formula>"Leve"</formula>
    </cfRule>
  </conditionalFormatting>
  <conditionalFormatting sqref="CY250">
    <cfRule type="cellIs" dxfId="7561" priority="7909" operator="equal">
      <formula>"Catastrófico"</formula>
    </cfRule>
    <cfRule type="cellIs" dxfId="7560" priority="7910" operator="equal">
      <formula>"Mayor"</formula>
    </cfRule>
    <cfRule type="cellIs" dxfId="7559" priority="7911" operator="equal">
      <formula>"Moderado"</formula>
    </cfRule>
    <cfRule type="cellIs" dxfId="7558" priority="7912" operator="equal">
      <formula>"Menor"</formula>
    </cfRule>
    <cfRule type="cellIs" dxfId="7557" priority="7913" operator="equal">
      <formula>"Leve"</formula>
    </cfRule>
  </conditionalFormatting>
  <conditionalFormatting sqref="CZ191:DG195">
    <cfRule type="cellIs" dxfId="7556" priority="7884" operator="equal">
      <formula>"Catastrófico"</formula>
    </cfRule>
    <cfRule type="cellIs" dxfId="7555" priority="7885" operator="equal">
      <formula>"Mayor"</formula>
    </cfRule>
    <cfRule type="cellIs" dxfId="7554" priority="7886" operator="equal">
      <formula>"Moderado"</formula>
    </cfRule>
    <cfRule type="cellIs" dxfId="7553" priority="7887" operator="equal">
      <formula>"Menor"</formula>
    </cfRule>
    <cfRule type="cellIs" dxfId="7552" priority="7888" operator="equal">
      <formula>"Leve"</formula>
    </cfRule>
  </conditionalFormatting>
  <conditionalFormatting sqref="CZ197:DG201">
    <cfRule type="cellIs" dxfId="7551" priority="7879" operator="equal">
      <formula>"Catastrófico"</formula>
    </cfRule>
    <cfRule type="cellIs" dxfId="7550" priority="7880" operator="equal">
      <formula>"Mayor"</formula>
    </cfRule>
    <cfRule type="cellIs" dxfId="7549" priority="7881" operator="equal">
      <formula>"Moderado"</formula>
    </cfRule>
    <cfRule type="cellIs" dxfId="7548" priority="7882" operator="equal">
      <formula>"Menor"</formula>
    </cfRule>
    <cfRule type="cellIs" dxfId="7547" priority="7883" operator="equal">
      <formula>"Leve"</formula>
    </cfRule>
  </conditionalFormatting>
  <conditionalFormatting sqref="CZ209:DG213">
    <cfRule type="cellIs" dxfId="7546" priority="7869" operator="equal">
      <formula>"Catastrófico"</formula>
    </cfRule>
    <cfRule type="cellIs" dxfId="7545" priority="7870" operator="equal">
      <formula>"Mayor"</formula>
    </cfRule>
    <cfRule type="cellIs" dxfId="7544" priority="7871" operator="equal">
      <formula>"Moderado"</formula>
    </cfRule>
    <cfRule type="cellIs" dxfId="7543" priority="7872" operator="equal">
      <formula>"Menor"</formula>
    </cfRule>
    <cfRule type="cellIs" dxfId="7542" priority="7873" operator="equal">
      <formula>"Leve"</formula>
    </cfRule>
  </conditionalFormatting>
  <conditionalFormatting sqref="DI89:DJ89">
    <cfRule type="cellIs" dxfId="7541" priority="8369" operator="equal">
      <formula>"Catastrófico"</formula>
    </cfRule>
    <cfRule type="cellIs" dxfId="7540" priority="8370" operator="equal">
      <formula>"Mayor"</formula>
    </cfRule>
    <cfRule type="cellIs" dxfId="7539" priority="8371" operator="equal">
      <formula>"Moderado"</formula>
    </cfRule>
    <cfRule type="cellIs" dxfId="7538" priority="8372" operator="equal">
      <formula>"Menor"</formula>
    </cfRule>
    <cfRule type="cellIs" dxfId="7537" priority="8373" operator="equal">
      <formula>"Leve"</formula>
    </cfRule>
  </conditionalFormatting>
  <conditionalFormatting sqref="CS89">
    <cfRule type="cellIs" dxfId="7536" priority="7349" operator="equal">
      <formula>"Catastrófico"</formula>
    </cfRule>
    <cfRule type="cellIs" dxfId="7535" priority="7350" operator="equal">
      <formula>"Mayor"</formula>
    </cfRule>
    <cfRule type="cellIs" dxfId="7534" priority="7351" operator="equal">
      <formula>"Moderado"</formula>
    </cfRule>
    <cfRule type="cellIs" dxfId="7533" priority="7352" operator="equal">
      <formula>"Menor"</formula>
    </cfRule>
    <cfRule type="cellIs" dxfId="7532" priority="7353" operator="equal">
      <formula>"Leve"</formula>
    </cfRule>
  </conditionalFormatting>
  <conditionalFormatting sqref="CT89:CX89">
    <cfRule type="cellIs" dxfId="7531" priority="7344" operator="equal">
      <formula>"Catastrófico"</formula>
    </cfRule>
    <cfRule type="cellIs" dxfId="7530" priority="7345" operator="equal">
      <formula>"Mayor"</formula>
    </cfRule>
    <cfRule type="cellIs" dxfId="7529" priority="7346" operator="equal">
      <formula>"Moderado"</formula>
    </cfRule>
    <cfRule type="cellIs" dxfId="7528" priority="7347" operator="equal">
      <formula>"Menor"</formula>
    </cfRule>
    <cfRule type="cellIs" dxfId="7527" priority="7348" operator="equal">
      <formula>"Leve"</formula>
    </cfRule>
  </conditionalFormatting>
  <conditionalFormatting sqref="DC89:DG89">
    <cfRule type="cellIs" dxfId="7526" priority="7844" operator="equal">
      <formula>"Catastrófico"</formula>
    </cfRule>
    <cfRule type="cellIs" dxfId="7525" priority="7845" operator="equal">
      <formula>"Mayor"</formula>
    </cfRule>
    <cfRule type="cellIs" dxfId="7524" priority="7846" operator="equal">
      <formula>"Moderado"</formula>
    </cfRule>
    <cfRule type="cellIs" dxfId="7523" priority="7847" operator="equal">
      <formula>"Menor"</formula>
    </cfRule>
    <cfRule type="cellIs" dxfId="7522" priority="7848" operator="equal">
      <formula>"Leve"</formula>
    </cfRule>
  </conditionalFormatting>
  <conditionalFormatting sqref="CZ101">
    <cfRule type="cellIs" dxfId="7521" priority="7829" operator="equal">
      <formula>"Catastrófico"</formula>
    </cfRule>
    <cfRule type="cellIs" dxfId="7520" priority="7830" operator="equal">
      <formula>"Mayor"</formula>
    </cfRule>
    <cfRule type="cellIs" dxfId="7519" priority="7831" operator="equal">
      <formula>"Moderado"</formula>
    </cfRule>
    <cfRule type="cellIs" dxfId="7518" priority="7832" operator="equal">
      <formula>"Menor"</formula>
    </cfRule>
    <cfRule type="cellIs" dxfId="7517" priority="7833" operator="equal">
      <formula>"Leve"</formula>
    </cfRule>
  </conditionalFormatting>
  <conditionalFormatting sqref="CQ162:CX165 CQ168:CX171 CQ113:CX117 CQ173:CX177 CQ145:CX147 CQ120:CX123 CQ138:CX141 CQ149:CX153 CQ156:CX159">
    <cfRule type="cellIs" dxfId="7516" priority="7319" operator="equal">
      <formula>"Catastrófico"</formula>
    </cfRule>
    <cfRule type="cellIs" dxfId="7515" priority="7320" operator="equal">
      <formula>"Mayor"</formula>
    </cfRule>
    <cfRule type="cellIs" dxfId="7514" priority="7321" operator="equal">
      <formula>"Moderado"</formula>
    </cfRule>
    <cfRule type="cellIs" dxfId="7513" priority="7322" operator="equal">
      <formula>"Menor"</formula>
    </cfRule>
    <cfRule type="cellIs" dxfId="7512" priority="7323" operator="equal">
      <formula>"Leve"</formula>
    </cfRule>
  </conditionalFormatting>
  <conditionalFormatting sqref="CQ162:CX165 CQ168:CX171 CQ113:CX117 CQ173:CX177 CQ145:CX147 CQ120:CX123 CQ138:CX141 CQ149:CX153 CQ156:CX159">
    <cfRule type="cellIs" dxfId="7511" priority="7314" operator="equal">
      <formula>"Catastrófico"</formula>
    </cfRule>
    <cfRule type="cellIs" dxfId="7510" priority="7315" operator="equal">
      <formula>"Mayor"</formula>
    </cfRule>
    <cfRule type="cellIs" dxfId="7509" priority="7316" operator="equal">
      <formula>"Moderado"</formula>
    </cfRule>
    <cfRule type="cellIs" dxfId="7508" priority="7317" operator="equal">
      <formula>"Menor"</formula>
    </cfRule>
    <cfRule type="cellIs" dxfId="7507" priority="7318" operator="equal">
      <formula>"Leve"</formula>
    </cfRule>
  </conditionalFormatting>
  <conditionalFormatting sqref="CQ160:CX160">
    <cfRule type="cellIs" dxfId="7506" priority="7299" operator="equal">
      <formula>"Catastrófico"</formula>
    </cfRule>
    <cfRule type="cellIs" dxfId="7505" priority="7300" operator="equal">
      <formula>"Mayor"</formula>
    </cfRule>
    <cfRule type="cellIs" dxfId="7504" priority="7301" operator="equal">
      <formula>"Moderado"</formula>
    </cfRule>
    <cfRule type="cellIs" dxfId="7503" priority="7302" operator="equal">
      <formula>"Menor"</formula>
    </cfRule>
    <cfRule type="cellIs" dxfId="7502" priority="7303" operator="equal">
      <formula>"Leve"</formula>
    </cfRule>
  </conditionalFormatting>
  <conditionalFormatting sqref="CQ161:CX161">
    <cfRule type="cellIs" dxfId="7501" priority="7294" operator="equal">
      <formula>"Catastrófico"</formula>
    </cfRule>
    <cfRule type="cellIs" dxfId="7500" priority="7295" operator="equal">
      <formula>"Mayor"</formula>
    </cfRule>
    <cfRule type="cellIs" dxfId="7499" priority="7296" operator="equal">
      <formula>"Moderado"</formula>
    </cfRule>
    <cfRule type="cellIs" dxfId="7498" priority="7297" operator="equal">
      <formula>"Menor"</formula>
    </cfRule>
    <cfRule type="cellIs" dxfId="7497" priority="7298" operator="equal">
      <formula>"Leve"</formula>
    </cfRule>
  </conditionalFormatting>
  <conditionalFormatting sqref="DI166:DP166">
    <cfRule type="cellIs" dxfId="7496" priority="8289" operator="equal">
      <formula>"Catastrófico"</formula>
    </cfRule>
    <cfRule type="cellIs" dxfId="7495" priority="8290" operator="equal">
      <formula>"Mayor"</formula>
    </cfRule>
    <cfRule type="cellIs" dxfId="7494" priority="8291" operator="equal">
      <formula>"Moderado"</formula>
    </cfRule>
    <cfRule type="cellIs" dxfId="7493" priority="8292" operator="equal">
      <formula>"Menor"</formula>
    </cfRule>
    <cfRule type="cellIs" dxfId="7492" priority="8293" operator="equal">
      <formula>"Leve"</formula>
    </cfRule>
  </conditionalFormatting>
  <conditionalFormatting sqref="DI184:DP185">
    <cfRule type="cellIs" dxfId="7491" priority="8284" operator="equal">
      <formula>"Catastrófico"</formula>
    </cfRule>
    <cfRule type="cellIs" dxfId="7490" priority="8285" operator="equal">
      <formula>"Mayor"</formula>
    </cfRule>
    <cfRule type="cellIs" dxfId="7489" priority="8286" operator="equal">
      <formula>"Moderado"</formula>
    </cfRule>
    <cfRule type="cellIs" dxfId="7488" priority="8287" operator="equal">
      <formula>"Menor"</formula>
    </cfRule>
    <cfRule type="cellIs" dxfId="7487" priority="8288" operator="equal">
      <formula>"Leve"</formula>
    </cfRule>
  </conditionalFormatting>
  <conditionalFormatting sqref="DI185:DP185">
    <cfRule type="cellIs" dxfId="7486" priority="8279" operator="equal">
      <formula>"Catastrófico"</formula>
    </cfRule>
    <cfRule type="cellIs" dxfId="7485" priority="8280" operator="equal">
      <formula>"Mayor"</formula>
    </cfRule>
    <cfRule type="cellIs" dxfId="7484" priority="8281" operator="equal">
      <formula>"Moderado"</formula>
    </cfRule>
    <cfRule type="cellIs" dxfId="7483" priority="8282" operator="equal">
      <formula>"Menor"</formula>
    </cfRule>
    <cfRule type="cellIs" dxfId="7482" priority="8283" operator="equal">
      <formula>"Leve"</formula>
    </cfRule>
  </conditionalFormatting>
  <conditionalFormatting sqref="CZ106:DG111">
    <cfRule type="cellIs" dxfId="7481" priority="7769" operator="equal">
      <formula>"Catastrófico"</formula>
    </cfRule>
    <cfRule type="cellIs" dxfId="7480" priority="7770" operator="equal">
      <formula>"Mayor"</formula>
    </cfRule>
    <cfRule type="cellIs" dxfId="7479" priority="7771" operator="equal">
      <formula>"Moderado"</formula>
    </cfRule>
    <cfRule type="cellIs" dxfId="7478" priority="7772" operator="equal">
      <formula>"Menor"</formula>
    </cfRule>
    <cfRule type="cellIs" dxfId="7477" priority="7773" operator="equal">
      <formula>"Leve"</formula>
    </cfRule>
  </conditionalFormatting>
  <conditionalFormatting sqref="CZ106:DG111">
    <cfRule type="cellIs" dxfId="7476" priority="7764" operator="equal">
      <formula>"Catastrófico"</formula>
    </cfRule>
    <cfRule type="cellIs" dxfId="7475" priority="7765" operator="equal">
      <formula>"Mayor"</formula>
    </cfRule>
    <cfRule type="cellIs" dxfId="7474" priority="7766" operator="equal">
      <formula>"Moderado"</formula>
    </cfRule>
    <cfRule type="cellIs" dxfId="7473" priority="7767" operator="equal">
      <formula>"Menor"</formula>
    </cfRule>
    <cfRule type="cellIs" dxfId="7472" priority="7768" operator="equal">
      <formula>"Leve"</formula>
    </cfRule>
  </conditionalFormatting>
  <conditionalFormatting sqref="DI178:DP183">
    <cfRule type="cellIs" dxfId="7471" priority="8264" operator="equal">
      <formula>"Catastrófico"</formula>
    </cfRule>
    <cfRule type="cellIs" dxfId="7470" priority="8265" operator="equal">
      <formula>"Mayor"</formula>
    </cfRule>
    <cfRule type="cellIs" dxfId="7469" priority="8266" operator="equal">
      <formula>"Moderado"</formula>
    </cfRule>
    <cfRule type="cellIs" dxfId="7468" priority="8267" operator="equal">
      <formula>"Menor"</formula>
    </cfRule>
    <cfRule type="cellIs" dxfId="7467" priority="8268" operator="equal">
      <formula>"Leve"</formula>
    </cfRule>
  </conditionalFormatting>
  <conditionalFormatting sqref="DI178:DP183">
    <cfRule type="cellIs" dxfId="7466" priority="8259" operator="equal">
      <formula>"Catastrófico"</formula>
    </cfRule>
    <cfRule type="cellIs" dxfId="7465" priority="8260" operator="equal">
      <formula>"Mayor"</formula>
    </cfRule>
    <cfRule type="cellIs" dxfId="7464" priority="8261" operator="equal">
      <formula>"Moderado"</formula>
    </cfRule>
    <cfRule type="cellIs" dxfId="7463" priority="8262" operator="equal">
      <formula>"Menor"</formula>
    </cfRule>
    <cfRule type="cellIs" dxfId="7462" priority="8263" operator="equal">
      <formula>"Leve"</formula>
    </cfRule>
  </conditionalFormatting>
  <conditionalFormatting sqref="CZ46:DA46">
    <cfRule type="cellIs" dxfId="7461" priority="7749" operator="equal">
      <formula>"Catastrófico"</formula>
    </cfRule>
    <cfRule type="cellIs" dxfId="7460" priority="7750" operator="equal">
      <formula>"Mayor"</formula>
    </cfRule>
    <cfRule type="cellIs" dxfId="7459" priority="7751" operator="equal">
      <formula>"Moderado"</formula>
    </cfRule>
    <cfRule type="cellIs" dxfId="7458" priority="7752" operator="equal">
      <formula>"Menor"</formula>
    </cfRule>
    <cfRule type="cellIs" dxfId="7457" priority="7753" operator="equal">
      <formula>"Leve"</formula>
    </cfRule>
  </conditionalFormatting>
  <conditionalFormatting sqref="CZ46:DA46">
    <cfRule type="cellIs" dxfId="7456" priority="7744" operator="equal">
      <formula>"Catastrófico"</formula>
    </cfRule>
    <cfRule type="cellIs" dxfId="7455" priority="7745" operator="equal">
      <formula>"Mayor"</formula>
    </cfRule>
    <cfRule type="cellIs" dxfId="7454" priority="7746" operator="equal">
      <formula>"Moderado"</formula>
    </cfRule>
    <cfRule type="cellIs" dxfId="7453" priority="7747" operator="equal">
      <formula>"Menor"</formula>
    </cfRule>
    <cfRule type="cellIs" dxfId="7452" priority="7748" operator="equal">
      <formula>"Leve"</formula>
    </cfRule>
  </conditionalFormatting>
  <conditionalFormatting sqref="DB46:DG46">
    <cfRule type="cellIs" dxfId="7451" priority="7739" operator="equal">
      <formula>"Catastrófico"</formula>
    </cfRule>
    <cfRule type="cellIs" dxfId="7450" priority="7740" operator="equal">
      <formula>"Mayor"</formula>
    </cfRule>
    <cfRule type="cellIs" dxfId="7449" priority="7741" operator="equal">
      <formula>"Moderado"</formula>
    </cfRule>
    <cfRule type="cellIs" dxfId="7448" priority="7742" operator="equal">
      <formula>"Menor"</formula>
    </cfRule>
    <cfRule type="cellIs" dxfId="7447" priority="7743" operator="equal">
      <formula>"Leve"</formula>
    </cfRule>
  </conditionalFormatting>
  <conditionalFormatting sqref="DB46:DG46">
    <cfRule type="cellIs" dxfId="7446" priority="7734" operator="equal">
      <formula>"Catastrófico"</formula>
    </cfRule>
    <cfRule type="cellIs" dxfId="7445" priority="7735" operator="equal">
      <formula>"Mayor"</formula>
    </cfRule>
    <cfRule type="cellIs" dxfId="7444" priority="7736" operator="equal">
      <formula>"Moderado"</formula>
    </cfRule>
    <cfRule type="cellIs" dxfId="7443" priority="7737" operator="equal">
      <formula>"Menor"</formula>
    </cfRule>
    <cfRule type="cellIs" dxfId="7442" priority="7738" operator="equal">
      <formula>"Leve"</formula>
    </cfRule>
  </conditionalFormatting>
  <conditionalFormatting sqref="CZ52:DA52">
    <cfRule type="cellIs" dxfId="7441" priority="7729" operator="equal">
      <formula>"Catastrófico"</formula>
    </cfRule>
    <cfRule type="cellIs" dxfId="7440" priority="7730" operator="equal">
      <formula>"Mayor"</formula>
    </cfRule>
    <cfRule type="cellIs" dxfId="7439" priority="7731" operator="equal">
      <formula>"Moderado"</formula>
    </cfRule>
    <cfRule type="cellIs" dxfId="7438" priority="7732" operator="equal">
      <formula>"Menor"</formula>
    </cfRule>
    <cfRule type="cellIs" dxfId="7437" priority="7733" operator="equal">
      <formula>"Leve"</formula>
    </cfRule>
  </conditionalFormatting>
  <conditionalFormatting sqref="CZ52:DA52">
    <cfRule type="cellIs" dxfId="7436" priority="7724" operator="equal">
      <formula>"Catastrófico"</formula>
    </cfRule>
    <cfRule type="cellIs" dxfId="7435" priority="7725" operator="equal">
      <formula>"Mayor"</formula>
    </cfRule>
    <cfRule type="cellIs" dxfId="7434" priority="7726" operator="equal">
      <formula>"Moderado"</formula>
    </cfRule>
    <cfRule type="cellIs" dxfId="7433" priority="7727" operator="equal">
      <formula>"Menor"</formula>
    </cfRule>
    <cfRule type="cellIs" dxfId="7432" priority="7728" operator="equal">
      <formula>"Leve"</formula>
    </cfRule>
  </conditionalFormatting>
  <conditionalFormatting sqref="CS52:CX52">
    <cfRule type="cellIs" dxfId="7431" priority="7214" operator="equal">
      <formula>"Catastrófico"</formula>
    </cfRule>
    <cfRule type="cellIs" dxfId="7430" priority="7215" operator="equal">
      <formula>"Mayor"</formula>
    </cfRule>
    <cfRule type="cellIs" dxfId="7429" priority="7216" operator="equal">
      <formula>"Moderado"</formula>
    </cfRule>
    <cfRule type="cellIs" dxfId="7428" priority="7217" operator="equal">
      <formula>"Menor"</formula>
    </cfRule>
    <cfRule type="cellIs" dxfId="7427" priority="7218" operator="equal">
      <formula>"Leve"</formula>
    </cfRule>
  </conditionalFormatting>
  <conditionalFormatting sqref="DB52:DG52">
    <cfRule type="cellIs" dxfId="7426" priority="7714" operator="equal">
      <formula>"Catastrófico"</formula>
    </cfRule>
    <cfRule type="cellIs" dxfId="7425" priority="7715" operator="equal">
      <formula>"Mayor"</formula>
    </cfRule>
    <cfRule type="cellIs" dxfId="7424" priority="7716" operator="equal">
      <formula>"Moderado"</formula>
    </cfRule>
    <cfRule type="cellIs" dxfId="7423" priority="7717" operator="equal">
      <formula>"Menor"</formula>
    </cfRule>
    <cfRule type="cellIs" dxfId="7422" priority="7718" operator="equal">
      <formula>"Leve"</formula>
    </cfRule>
  </conditionalFormatting>
  <conditionalFormatting sqref="DI58:DJ58">
    <cfRule type="cellIs" dxfId="7421" priority="8214" operator="equal">
      <formula>"Catastrófico"</formula>
    </cfRule>
    <cfRule type="cellIs" dxfId="7420" priority="8215" operator="equal">
      <formula>"Mayor"</formula>
    </cfRule>
    <cfRule type="cellIs" dxfId="7419" priority="8216" operator="equal">
      <formula>"Moderado"</formula>
    </cfRule>
    <cfRule type="cellIs" dxfId="7418" priority="8217" operator="equal">
      <formula>"Menor"</formula>
    </cfRule>
    <cfRule type="cellIs" dxfId="7417" priority="8218" operator="equal">
      <formula>"Leve"</formula>
    </cfRule>
  </conditionalFormatting>
  <conditionalFormatting sqref="DI58:DJ58">
    <cfRule type="cellIs" dxfId="7416" priority="8209" operator="equal">
      <formula>"Catastrófico"</formula>
    </cfRule>
    <cfRule type="cellIs" dxfId="7415" priority="8210" operator="equal">
      <formula>"Mayor"</formula>
    </cfRule>
    <cfRule type="cellIs" dxfId="7414" priority="8211" operator="equal">
      <formula>"Moderado"</formula>
    </cfRule>
    <cfRule type="cellIs" dxfId="7413" priority="8212" operator="equal">
      <formula>"Menor"</formula>
    </cfRule>
    <cfRule type="cellIs" dxfId="7412" priority="8213" operator="equal">
      <formula>"Leve"</formula>
    </cfRule>
  </conditionalFormatting>
  <conditionalFormatting sqref="DB58:DG58">
    <cfRule type="cellIs" dxfId="7411" priority="7699" operator="equal">
      <formula>"Catastrófico"</formula>
    </cfRule>
    <cfRule type="cellIs" dxfId="7410" priority="7700" operator="equal">
      <formula>"Mayor"</formula>
    </cfRule>
    <cfRule type="cellIs" dxfId="7409" priority="7701" operator="equal">
      <formula>"Moderado"</formula>
    </cfRule>
    <cfRule type="cellIs" dxfId="7408" priority="7702" operator="equal">
      <formula>"Menor"</formula>
    </cfRule>
    <cfRule type="cellIs" dxfId="7407" priority="7703" operator="equal">
      <formula>"Leve"</formula>
    </cfRule>
  </conditionalFormatting>
  <conditionalFormatting sqref="DK58:DP58">
    <cfRule type="cellIs" dxfId="7406" priority="8199" operator="equal">
      <formula>"Catastrófico"</formula>
    </cfRule>
    <cfRule type="cellIs" dxfId="7405" priority="8200" operator="equal">
      <formula>"Mayor"</formula>
    </cfRule>
    <cfRule type="cellIs" dxfId="7404" priority="8201" operator="equal">
      <formula>"Moderado"</formula>
    </cfRule>
    <cfRule type="cellIs" dxfId="7403" priority="8202" operator="equal">
      <formula>"Menor"</formula>
    </cfRule>
    <cfRule type="cellIs" dxfId="7402" priority="8203" operator="equal">
      <formula>"Leve"</formula>
    </cfRule>
  </conditionalFormatting>
  <conditionalFormatting sqref="DJ82">
    <cfRule type="cellIs" dxfId="7401" priority="8184" operator="equal">
      <formula>"Catastrófico"</formula>
    </cfRule>
    <cfRule type="cellIs" dxfId="7400" priority="8185" operator="equal">
      <formula>"Mayor"</formula>
    </cfRule>
    <cfRule type="cellIs" dxfId="7399" priority="8186" operator="equal">
      <formula>"Moderado"</formula>
    </cfRule>
    <cfRule type="cellIs" dxfId="7398" priority="8187" operator="equal">
      <formula>"Menor"</formula>
    </cfRule>
    <cfRule type="cellIs" dxfId="7397" priority="8188" operator="equal">
      <formula>"Leve"</formula>
    </cfRule>
  </conditionalFormatting>
  <conditionalFormatting sqref="DL82:DP82">
    <cfRule type="cellIs" dxfId="7396" priority="8179" operator="equal">
      <formula>"Catastrófico"</formula>
    </cfRule>
    <cfRule type="cellIs" dxfId="7395" priority="8180" operator="equal">
      <formula>"Mayor"</formula>
    </cfRule>
    <cfRule type="cellIs" dxfId="7394" priority="8181" operator="equal">
      <formula>"Moderado"</formula>
    </cfRule>
    <cfRule type="cellIs" dxfId="7393" priority="8182" operator="equal">
      <formula>"Menor"</formula>
    </cfRule>
    <cfRule type="cellIs" dxfId="7392" priority="8183" operator="equal">
      <formula>"Leve"</formula>
    </cfRule>
  </conditionalFormatting>
  <conditionalFormatting sqref="DJ83">
    <cfRule type="cellIs" dxfId="7391" priority="8174" operator="equal">
      <formula>"Catastrófico"</formula>
    </cfRule>
    <cfRule type="cellIs" dxfId="7390" priority="8175" operator="equal">
      <formula>"Mayor"</formula>
    </cfRule>
    <cfRule type="cellIs" dxfId="7389" priority="8176" operator="equal">
      <formula>"Moderado"</formula>
    </cfRule>
    <cfRule type="cellIs" dxfId="7388" priority="8177" operator="equal">
      <formula>"Menor"</formula>
    </cfRule>
    <cfRule type="cellIs" dxfId="7387" priority="8178" operator="equal">
      <formula>"Leve"</formula>
    </cfRule>
  </conditionalFormatting>
  <conditionalFormatting sqref="DC83:DG83">
    <cfRule type="cellIs" dxfId="7386" priority="7664" operator="equal">
      <formula>"Catastrófico"</formula>
    </cfRule>
    <cfRule type="cellIs" dxfId="7385" priority="7665" operator="equal">
      <formula>"Mayor"</formula>
    </cfRule>
    <cfRule type="cellIs" dxfId="7384" priority="7666" operator="equal">
      <formula>"Moderado"</formula>
    </cfRule>
    <cfRule type="cellIs" dxfId="7383" priority="7667" operator="equal">
      <formula>"Menor"</formula>
    </cfRule>
    <cfRule type="cellIs" dxfId="7382" priority="7668" operator="equal">
      <formula>"Leve"</formula>
    </cfRule>
  </conditionalFormatting>
  <conditionalFormatting sqref="CZ83">
    <cfRule type="cellIs" dxfId="7381" priority="7659" operator="equal">
      <formula>"Catastrófico"</formula>
    </cfRule>
    <cfRule type="cellIs" dxfId="7380" priority="7660" operator="equal">
      <formula>"Mayor"</formula>
    </cfRule>
    <cfRule type="cellIs" dxfId="7379" priority="7661" operator="equal">
      <formula>"Moderado"</formula>
    </cfRule>
    <cfRule type="cellIs" dxfId="7378" priority="7662" operator="equal">
      <formula>"Menor"</formula>
    </cfRule>
    <cfRule type="cellIs" dxfId="7377" priority="7663" operator="equal">
      <formula>"Leve"</formula>
    </cfRule>
  </conditionalFormatting>
  <conditionalFormatting sqref="DI143:DP144">
    <cfRule type="cellIs" dxfId="7376" priority="8154" operator="equal">
      <formula>"Catastrófico"</formula>
    </cfRule>
    <cfRule type="cellIs" dxfId="7375" priority="8155" operator="equal">
      <formula>"Mayor"</formula>
    </cfRule>
    <cfRule type="cellIs" dxfId="7374" priority="8156" operator="equal">
      <formula>"Moderado"</formula>
    </cfRule>
    <cfRule type="cellIs" dxfId="7373" priority="8157" operator="equal">
      <formula>"Menor"</formula>
    </cfRule>
    <cfRule type="cellIs" dxfId="7372" priority="8158" operator="equal">
      <formula>"Leve"</formula>
    </cfRule>
  </conditionalFormatting>
  <conditionalFormatting sqref="DI118:DP119">
    <cfRule type="cellIs" dxfId="7371" priority="8149" operator="equal">
      <formula>"Catastrófico"</formula>
    </cfRule>
    <cfRule type="cellIs" dxfId="7370" priority="8150" operator="equal">
      <formula>"Mayor"</formula>
    </cfRule>
    <cfRule type="cellIs" dxfId="7369" priority="8151" operator="equal">
      <formula>"Moderado"</formula>
    </cfRule>
    <cfRule type="cellIs" dxfId="7368" priority="8152" operator="equal">
      <formula>"Menor"</formula>
    </cfRule>
    <cfRule type="cellIs" dxfId="7367" priority="8153" operator="equal">
      <formula>"Leve"</formula>
    </cfRule>
  </conditionalFormatting>
  <conditionalFormatting sqref="CQ118:CX119">
    <cfRule type="cellIs" dxfId="7366" priority="7134" operator="equal">
      <formula>"Catastrófico"</formula>
    </cfRule>
    <cfRule type="cellIs" dxfId="7365" priority="7135" operator="equal">
      <formula>"Mayor"</formula>
    </cfRule>
    <cfRule type="cellIs" dxfId="7364" priority="7136" operator="equal">
      <formula>"Moderado"</formula>
    </cfRule>
    <cfRule type="cellIs" dxfId="7363" priority="7137" operator="equal">
      <formula>"Menor"</formula>
    </cfRule>
    <cfRule type="cellIs" dxfId="7362" priority="7138" operator="equal">
      <formula>"Leve"</formula>
    </cfRule>
  </conditionalFormatting>
  <conditionalFormatting sqref="DI239:DJ239">
    <cfRule type="cellIs" dxfId="7361" priority="8129" operator="equal">
      <formula>"Catastrófico"</formula>
    </cfRule>
    <cfRule type="cellIs" dxfId="7360" priority="8130" operator="equal">
      <formula>"Mayor"</formula>
    </cfRule>
    <cfRule type="cellIs" dxfId="7359" priority="8131" operator="equal">
      <formula>"Moderado"</formula>
    </cfRule>
    <cfRule type="cellIs" dxfId="7358" priority="8132" operator="equal">
      <formula>"Menor"</formula>
    </cfRule>
    <cfRule type="cellIs" dxfId="7357" priority="8133" operator="equal">
      <formula>"Leve"</formula>
    </cfRule>
  </conditionalFormatting>
  <conditionalFormatting sqref="CZ239:DA239">
    <cfRule type="cellIs" dxfId="7356" priority="7619" operator="equal">
      <formula>"Catastrófico"</formula>
    </cfRule>
    <cfRule type="cellIs" dxfId="7355" priority="7620" operator="equal">
      <formula>"Mayor"</formula>
    </cfRule>
    <cfRule type="cellIs" dxfId="7354" priority="7621" operator="equal">
      <formula>"Moderado"</formula>
    </cfRule>
    <cfRule type="cellIs" dxfId="7353" priority="7622" operator="equal">
      <formula>"Menor"</formula>
    </cfRule>
    <cfRule type="cellIs" dxfId="7352" priority="7623" operator="equal">
      <formula>"Leve"</formula>
    </cfRule>
  </conditionalFormatting>
  <conditionalFormatting sqref="DL239:DP239">
    <cfRule type="cellIs" dxfId="7351" priority="8119" operator="equal">
      <formula>"Catastrófico"</formula>
    </cfRule>
    <cfRule type="cellIs" dxfId="7350" priority="8120" operator="equal">
      <formula>"Mayor"</formula>
    </cfRule>
    <cfRule type="cellIs" dxfId="7349" priority="8121" operator="equal">
      <formula>"Moderado"</formula>
    </cfRule>
    <cfRule type="cellIs" dxfId="7348" priority="8122" operator="equal">
      <formula>"Menor"</formula>
    </cfRule>
    <cfRule type="cellIs" dxfId="7347" priority="8123" operator="equal">
      <formula>"Leve"</formula>
    </cfRule>
  </conditionalFormatting>
  <conditionalFormatting sqref="CZ10:DA10">
    <cfRule type="cellIs" dxfId="7346" priority="7599" operator="equal">
      <formula>"Catastrófico"</formula>
    </cfRule>
    <cfRule type="cellIs" dxfId="7345" priority="7600" operator="equal">
      <formula>"Mayor"</formula>
    </cfRule>
    <cfRule type="cellIs" dxfId="7344" priority="7601" operator="equal">
      <formula>"Moderado"</formula>
    </cfRule>
    <cfRule type="cellIs" dxfId="7343" priority="7602" operator="equal">
      <formula>"Menor"</formula>
    </cfRule>
    <cfRule type="cellIs" dxfId="7342" priority="7603" operator="equal">
      <formula>"Leve"</formula>
    </cfRule>
  </conditionalFormatting>
  <conditionalFormatting sqref="DK11:DP11">
    <cfRule type="cellIs" dxfId="7341" priority="8099" operator="equal">
      <formula>"Catastrófico"</formula>
    </cfRule>
    <cfRule type="cellIs" dxfId="7340" priority="8100" operator="equal">
      <formula>"Mayor"</formula>
    </cfRule>
    <cfRule type="cellIs" dxfId="7339" priority="8101" operator="equal">
      <formula>"Moderado"</formula>
    </cfRule>
    <cfRule type="cellIs" dxfId="7338" priority="8102" operator="equal">
      <formula>"Menor"</formula>
    </cfRule>
    <cfRule type="cellIs" dxfId="7337" priority="8103" operator="equal">
      <formula>"Leve"</formula>
    </cfRule>
  </conditionalFormatting>
  <conditionalFormatting sqref="DB11:DG11">
    <cfRule type="cellIs" dxfId="7336" priority="7589" operator="equal">
      <formula>"Catastrófico"</formula>
    </cfRule>
    <cfRule type="cellIs" dxfId="7335" priority="7590" operator="equal">
      <formula>"Mayor"</formula>
    </cfRule>
    <cfRule type="cellIs" dxfId="7334" priority="7591" operator="equal">
      <formula>"Moderado"</formula>
    </cfRule>
    <cfRule type="cellIs" dxfId="7333" priority="7592" operator="equal">
      <formula>"Menor"</formula>
    </cfRule>
    <cfRule type="cellIs" dxfId="7332" priority="7593" operator="equal">
      <formula>"Leve"</formula>
    </cfRule>
  </conditionalFormatting>
  <conditionalFormatting sqref="DK10:DP10">
    <cfRule type="cellIs" dxfId="7331" priority="8089" operator="equal">
      <formula>"Catastrófico"</formula>
    </cfRule>
    <cfRule type="cellIs" dxfId="7330" priority="8090" operator="equal">
      <formula>"Mayor"</formula>
    </cfRule>
    <cfRule type="cellIs" dxfId="7329" priority="8091" operator="equal">
      <formula>"Moderado"</formula>
    </cfRule>
    <cfRule type="cellIs" dxfId="7328" priority="8092" operator="equal">
      <formula>"Menor"</formula>
    </cfRule>
    <cfRule type="cellIs" dxfId="7327" priority="8093" operator="equal">
      <formula>"Leve"</formula>
    </cfRule>
  </conditionalFormatting>
  <conditionalFormatting sqref="CS10:CX10">
    <cfRule type="cellIs" dxfId="7326" priority="7074" operator="equal">
      <formula>"Catastrófico"</formula>
    </cfRule>
    <cfRule type="cellIs" dxfId="7325" priority="7075" operator="equal">
      <formula>"Mayor"</formula>
    </cfRule>
    <cfRule type="cellIs" dxfId="7324" priority="7076" operator="equal">
      <formula>"Moderado"</formula>
    </cfRule>
    <cfRule type="cellIs" dxfId="7323" priority="7077" operator="equal">
      <formula>"Menor"</formula>
    </cfRule>
    <cfRule type="cellIs" dxfId="7322" priority="7078" operator="equal">
      <formula>"Leve"</formula>
    </cfRule>
  </conditionalFormatting>
  <conditionalFormatting sqref="DI11:DJ11">
    <cfRule type="cellIs" dxfId="7321" priority="8079" operator="equal">
      <formula>"Catastrófico"</formula>
    </cfRule>
    <cfRule type="cellIs" dxfId="7320" priority="8080" operator="equal">
      <formula>"Mayor"</formula>
    </cfRule>
    <cfRule type="cellIs" dxfId="7319" priority="8081" operator="equal">
      <formula>"Moderado"</formula>
    </cfRule>
    <cfRule type="cellIs" dxfId="7318" priority="8082" operator="equal">
      <formula>"Menor"</formula>
    </cfRule>
    <cfRule type="cellIs" dxfId="7317" priority="8083" operator="equal">
      <formula>"Leve"</formula>
    </cfRule>
  </conditionalFormatting>
  <conditionalFormatting sqref="DI11:DJ11">
    <cfRule type="cellIs" dxfId="7316" priority="8074" operator="equal">
      <formula>"Catastrófico"</formula>
    </cfRule>
    <cfRule type="cellIs" dxfId="7315" priority="8075" operator="equal">
      <formula>"Mayor"</formula>
    </cfRule>
    <cfRule type="cellIs" dxfId="7314" priority="8076" operator="equal">
      <formula>"Moderado"</formula>
    </cfRule>
    <cfRule type="cellIs" dxfId="7313" priority="8077" operator="equal">
      <formula>"Menor"</formula>
    </cfRule>
    <cfRule type="cellIs" dxfId="7312" priority="8078" operator="equal">
      <formula>"Leve"</formula>
    </cfRule>
  </conditionalFormatting>
  <conditionalFormatting sqref="DI16:DI17">
    <cfRule type="cellIs" dxfId="7311" priority="8069" operator="equal">
      <formula>"Catastrófico"</formula>
    </cfRule>
    <cfRule type="cellIs" dxfId="7310" priority="8070" operator="equal">
      <formula>"Mayor"</formula>
    </cfRule>
    <cfRule type="cellIs" dxfId="7309" priority="8071" operator="equal">
      <formula>"Moderado"</formula>
    </cfRule>
    <cfRule type="cellIs" dxfId="7308" priority="8072" operator="equal">
      <formula>"Menor"</formula>
    </cfRule>
    <cfRule type="cellIs" dxfId="7307" priority="8073" operator="equal">
      <formula>"Leve"</formula>
    </cfRule>
  </conditionalFormatting>
  <conditionalFormatting sqref="DJ16">
    <cfRule type="cellIs" dxfId="7306" priority="8064" operator="equal">
      <formula>"Catastrófico"</formula>
    </cfRule>
    <cfRule type="cellIs" dxfId="7305" priority="8065" operator="equal">
      <formula>"Mayor"</formula>
    </cfRule>
    <cfRule type="cellIs" dxfId="7304" priority="8066" operator="equal">
      <formula>"Moderado"</formula>
    </cfRule>
    <cfRule type="cellIs" dxfId="7303" priority="8067" operator="equal">
      <formula>"Menor"</formula>
    </cfRule>
    <cfRule type="cellIs" dxfId="7302" priority="8068" operator="equal">
      <formula>"Leve"</formula>
    </cfRule>
  </conditionalFormatting>
  <conditionalFormatting sqref="DA16">
    <cfRule type="cellIs" dxfId="7301" priority="7554" operator="equal">
      <formula>"Catastrófico"</formula>
    </cfRule>
    <cfRule type="cellIs" dxfId="7300" priority="7555" operator="equal">
      <formula>"Mayor"</formula>
    </cfRule>
    <cfRule type="cellIs" dxfId="7299" priority="7556" operator="equal">
      <formula>"Moderado"</formula>
    </cfRule>
    <cfRule type="cellIs" dxfId="7298" priority="7557" operator="equal">
      <formula>"Menor"</formula>
    </cfRule>
    <cfRule type="cellIs" dxfId="7297" priority="7558" operator="equal">
      <formula>"Leve"</formula>
    </cfRule>
  </conditionalFormatting>
  <conditionalFormatting sqref="CR17">
    <cfRule type="cellIs" dxfId="7296" priority="7044" operator="equal">
      <formula>"Catastrófico"</formula>
    </cfRule>
    <cfRule type="cellIs" dxfId="7295" priority="7045" operator="equal">
      <formula>"Mayor"</formula>
    </cfRule>
    <cfRule type="cellIs" dxfId="7294" priority="7046" operator="equal">
      <formula>"Moderado"</formula>
    </cfRule>
    <cfRule type="cellIs" dxfId="7293" priority="7047" operator="equal">
      <formula>"Menor"</formula>
    </cfRule>
    <cfRule type="cellIs" dxfId="7292" priority="7048" operator="equal">
      <formula>"Leve"</formula>
    </cfRule>
  </conditionalFormatting>
  <conditionalFormatting sqref="CR17">
    <cfRule type="cellIs" dxfId="7291" priority="7039" operator="equal">
      <formula>"Catastrófico"</formula>
    </cfRule>
    <cfRule type="cellIs" dxfId="7290" priority="7040" operator="equal">
      <formula>"Mayor"</formula>
    </cfRule>
    <cfRule type="cellIs" dxfId="7289" priority="7041" operator="equal">
      <formula>"Moderado"</formula>
    </cfRule>
    <cfRule type="cellIs" dxfId="7288" priority="7042" operator="equal">
      <formula>"Menor"</formula>
    </cfRule>
    <cfRule type="cellIs" dxfId="7287" priority="7043" operator="equal">
      <formula>"Leve"</formula>
    </cfRule>
  </conditionalFormatting>
  <conditionalFormatting sqref="CJ16:CO17">
    <cfRule type="cellIs" dxfId="7286" priority="6529" operator="equal">
      <formula>"Catastrófico"</formula>
    </cfRule>
    <cfRule type="cellIs" dxfId="7285" priority="6530" operator="equal">
      <formula>"Mayor"</formula>
    </cfRule>
    <cfRule type="cellIs" dxfId="7284" priority="6531" operator="equal">
      <formula>"Moderado"</formula>
    </cfRule>
    <cfRule type="cellIs" dxfId="7283" priority="6532" operator="equal">
      <formula>"Menor"</formula>
    </cfRule>
    <cfRule type="cellIs" dxfId="7282" priority="6533" operator="equal">
      <formula>"Leve"</formula>
    </cfRule>
  </conditionalFormatting>
  <conditionalFormatting sqref="CS16:CX17">
    <cfRule type="cellIs" dxfId="7281" priority="7029" operator="equal">
      <formula>"Catastrófico"</formula>
    </cfRule>
    <cfRule type="cellIs" dxfId="7280" priority="7030" operator="equal">
      <formula>"Mayor"</formula>
    </cfRule>
    <cfRule type="cellIs" dxfId="7279" priority="7031" operator="equal">
      <formula>"Moderado"</formula>
    </cfRule>
    <cfRule type="cellIs" dxfId="7278" priority="7032" operator="equal">
      <formula>"Menor"</formula>
    </cfRule>
    <cfRule type="cellIs" dxfId="7277" priority="7033" operator="equal">
      <formula>"Leve"</formula>
    </cfRule>
  </conditionalFormatting>
  <conditionalFormatting sqref="DA124:DG124 DA129:DG129 DA125:DA128 DC125:DG128">
    <cfRule type="cellIs" dxfId="7276" priority="7529" operator="equal">
      <formula>"Catastrófico"</formula>
    </cfRule>
    <cfRule type="cellIs" dxfId="7275" priority="7530" operator="equal">
      <formula>"Mayor"</formula>
    </cfRule>
    <cfRule type="cellIs" dxfId="7274" priority="7531" operator="equal">
      <formula>"Moderado"</formula>
    </cfRule>
    <cfRule type="cellIs" dxfId="7273" priority="7532" operator="equal">
      <formula>"Menor"</formula>
    </cfRule>
    <cfRule type="cellIs" dxfId="7272" priority="7533" operator="equal">
      <formula>"Leve"</formula>
    </cfRule>
  </conditionalFormatting>
  <conditionalFormatting sqref="CR125:CR128 CQ129:CX129 CT125:CX128 CQ124:CX124">
    <cfRule type="cellIs" dxfId="7271" priority="7019" operator="equal">
      <formula>"Catastrófico"</formula>
    </cfRule>
    <cfRule type="cellIs" dxfId="7270" priority="7020" operator="equal">
      <formula>"Mayor"</formula>
    </cfRule>
    <cfRule type="cellIs" dxfId="7269" priority="7021" operator="equal">
      <formula>"Moderado"</formula>
    </cfRule>
    <cfRule type="cellIs" dxfId="7268" priority="7022" operator="equal">
      <formula>"Menor"</formula>
    </cfRule>
    <cfRule type="cellIs" dxfId="7267" priority="7023" operator="equal">
      <formula>"Leve"</formula>
    </cfRule>
  </conditionalFormatting>
  <conditionalFormatting sqref="CH125:CH128">
    <cfRule type="cellIs" dxfId="7266" priority="6509" operator="equal">
      <formula>"Catastrófico"</formula>
    </cfRule>
    <cfRule type="cellIs" dxfId="7265" priority="6510" operator="equal">
      <formula>"Mayor"</formula>
    </cfRule>
    <cfRule type="cellIs" dxfId="7264" priority="6511" operator="equal">
      <formula>"Moderado"</formula>
    </cfRule>
    <cfRule type="cellIs" dxfId="7263" priority="6512" operator="equal">
      <formula>"Menor"</formula>
    </cfRule>
    <cfRule type="cellIs" dxfId="7262" priority="6513" operator="equal">
      <formula>"Leve"</formula>
    </cfRule>
  </conditionalFormatting>
  <conditionalFormatting sqref="CQ125:CQ128">
    <cfRule type="cellIs" dxfId="7261" priority="7009" operator="equal">
      <formula>"Catastrófico"</formula>
    </cfRule>
    <cfRule type="cellIs" dxfId="7260" priority="7010" operator="equal">
      <formula>"Mayor"</formula>
    </cfRule>
    <cfRule type="cellIs" dxfId="7259" priority="7011" operator="equal">
      <formula>"Moderado"</formula>
    </cfRule>
    <cfRule type="cellIs" dxfId="7258" priority="7012" operator="equal">
      <formula>"Menor"</formula>
    </cfRule>
    <cfRule type="cellIs" dxfId="7257" priority="7013" operator="equal">
      <formula>"Leve"</formula>
    </cfRule>
  </conditionalFormatting>
  <conditionalFormatting sqref="CQ130:CR130">
    <cfRule type="cellIs" dxfId="7256" priority="7004" operator="equal">
      <formula>"Catastrófico"</formula>
    </cfRule>
    <cfRule type="cellIs" dxfId="7255" priority="7005" operator="equal">
      <formula>"Mayor"</formula>
    </cfRule>
    <cfRule type="cellIs" dxfId="7254" priority="7006" operator="equal">
      <formula>"Moderado"</formula>
    </cfRule>
    <cfRule type="cellIs" dxfId="7253" priority="7007" operator="equal">
      <formula>"Menor"</formula>
    </cfRule>
    <cfRule type="cellIs" dxfId="7252" priority="7008" operator="equal">
      <formula>"Leve"</formula>
    </cfRule>
  </conditionalFormatting>
  <conditionalFormatting sqref="CZ130:DA130">
    <cfRule type="cellIs" dxfId="7251" priority="7504" operator="equal">
      <formula>"Catastrófico"</formula>
    </cfRule>
    <cfRule type="cellIs" dxfId="7250" priority="7505" operator="equal">
      <formula>"Mayor"</formula>
    </cfRule>
    <cfRule type="cellIs" dxfId="7249" priority="7506" operator="equal">
      <formula>"Moderado"</formula>
    </cfRule>
    <cfRule type="cellIs" dxfId="7248" priority="7507" operator="equal">
      <formula>"Menor"</formula>
    </cfRule>
    <cfRule type="cellIs" dxfId="7247" priority="7508" operator="equal">
      <formula>"Leve"</formula>
    </cfRule>
  </conditionalFormatting>
  <conditionalFormatting sqref="DB130:DG130">
    <cfRule type="cellIs" dxfId="7246" priority="7499" operator="equal">
      <formula>"Catastrófico"</formula>
    </cfRule>
    <cfRule type="cellIs" dxfId="7245" priority="7500" operator="equal">
      <formula>"Mayor"</formula>
    </cfRule>
    <cfRule type="cellIs" dxfId="7244" priority="7501" operator="equal">
      <formula>"Moderado"</formula>
    </cfRule>
    <cfRule type="cellIs" dxfId="7243" priority="7502" operator="equal">
      <formula>"Menor"</formula>
    </cfRule>
    <cfRule type="cellIs" dxfId="7242" priority="7503" operator="equal">
      <formula>"Leve"</formula>
    </cfRule>
  </conditionalFormatting>
  <conditionalFormatting sqref="DB130:DG130">
    <cfRule type="cellIs" dxfId="7241" priority="7494" operator="equal">
      <formula>"Catastrófico"</formula>
    </cfRule>
    <cfRule type="cellIs" dxfId="7240" priority="7495" operator="equal">
      <formula>"Mayor"</formula>
    </cfRule>
    <cfRule type="cellIs" dxfId="7239" priority="7496" operator="equal">
      <formula>"Moderado"</formula>
    </cfRule>
    <cfRule type="cellIs" dxfId="7238" priority="7497" operator="equal">
      <formula>"Menor"</formula>
    </cfRule>
    <cfRule type="cellIs" dxfId="7237" priority="7498" operator="equal">
      <formula>"Leve"</formula>
    </cfRule>
  </conditionalFormatting>
  <conditionalFormatting sqref="CQ196:CX196">
    <cfRule type="cellIs" dxfId="7236" priority="6984" operator="equal">
      <formula>"Catastrófico"</formula>
    </cfRule>
    <cfRule type="cellIs" dxfId="7235" priority="6985" operator="equal">
      <formula>"Mayor"</formula>
    </cfRule>
    <cfRule type="cellIs" dxfId="7234" priority="6986" operator="equal">
      <formula>"Moderado"</formula>
    </cfRule>
    <cfRule type="cellIs" dxfId="7233" priority="6987" operator="equal">
      <formula>"Menor"</formula>
    </cfRule>
    <cfRule type="cellIs" dxfId="7232" priority="6988" operator="equal">
      <formula>"Leve"</formula>
    </cfRule>
  </conditionalFormatting>
  <conditionalFormatting sqref="CJ58:CO58">
    <cfRule type="cellIs" dxfId="7231" priority="6689" operator="equal">
      <formula>"Catastrófico"</formula>
    </cfRule>
    <cfRule type="cellIs" dxfId="7230" priority="6690" operator="equal">
      <formula>"Mayor"</formula>
    </cfRule>
    <cfRule type="cellIs" dxfId="7229" priority="6691" operator="equal">
      <formula>"Moderado"</formula>
    </cfRule>
    <cfRule type="cellIs" dxfId="7228" priority="6692" operator="equal">
      <formula>"Menor"</formula>
    </cfRule>
    <cfRule type="cellIs" dxfId="7227" priority="6693" operator="equal">
      <formula>"Leve"</formula>
    </cfRule>
  </conditionalFormatting>
  <conditionalFormatting sqref="BY208:CF208">
    <cfRule type="cellIs" dxfId="7226" priority="5964" operator="equal">
      <formula>"Catastrófico"</formula>
    </cfRule>
    <cfRule type="cellIs" dxfId="7225" priority="5965" operator="equal">
      <formula>"Mayor"</formula>
    </cfRule>
    <cfRule type="cellIs" dxfId="7224" priority="5966" operator="equal">
      <formula>"Moderado"</formula>
    </cfRule>
    <cfRule type="cellIs" dxfId="7223" priority="5967" operator="equal">
      <formula>"Menor"</formula>
    </cfRule>
    <cfRule type="cellIs" dxfId="7222" priority="5968" operator="equal">
      <formula>"Leve"</formula>
    </cfRule>
  </conditionalFormatting>
  <conditionalFormatting sqref="CH214:CO214">
    <cfRule type="cellIs" dxfId="7221" priority="6464" operator="equal">
      <formula>"Catastrófico"</formula>
    </cfRule>
    <cfRule type="cellIs" dxfId="7220" priority="6465" operator="equal">
      <formula>"Mayor"</formula>
    </cfRule>
    <cfRule type="cellIs" dxfId="7219" priority="6466" operator="equal">
      <formula>"Moderado"</formula>
    </cfRule>
    <cfRule type="cellIs" dxfId="7218" priority="6467" operator="equal">
      <formula>"Menor"</formula>
    </cfRule>
    <cfRule type="cellIs" dxfId="7217" priority="6468" operator="equal">
      <formula>"Leve"</formula>
    </cfRule>
  </conditionalFormatting>
  <conditionalFormatting sqref="CQ28:CX28">
    <cfRule type="cellIs" dxfId="7216" priority="6964" operator="equal">
      <formula>"Catastrófico"</formula>
    </cfRule>
    <cfRule type="cellIs" dxfId="7215" priority="6965" operator="equal">
      <formula>"Mayor"</formula>
    </cfRule>
    <cfRule type="cellIs" dxfId="7214" priority="6966" operator="equal">
      <formula>"Moderado"</formula>
    </cfRule>
    <cfRule type="cellIs" dxfId="7213" priority="6967" operator="equal">
      <formula>"Menor"</formula>
    </cfRule>
    <cfRule type="cellIs" dxfId="7212" priority="6968" operator="equal">
      <formula>"Leve"</formula>
    </cfRule>
  </conditionalFormatting>
  <conditionalFormatting sqref="CQ35:CS35">
    <cfRule type="cellIs" dxfId="7211" priority="6959" operator="equal">
      <formula>"Catastrófico"</formula>
    </cfRule>
    <cfRule type="cellIs" dxfId="7210" priority="6960" operator="equal">
      <formula>"Mayor"</formula>
    </cfRule>
    <cfRule type="cellIs" dxfId="7209" priority="6961" operator="equal">
      <formula>"Moderado"</formula>
    </cfRule>
    <cfRule type="cellIs" dxfId="7208" priority="6962" operator="equal">
      <formula>"Menor"</formula>
    </cfRule>
    <cfRule type="cellIs" dxfId="7207" priority="6963" operator="equal">
      <formula>"Leve"</formula>
    </cfRule>
  </conditionalFormatting>
  <conditionalFormatting sqref="CT35:CX35">
    <cfRule type="cellIs" dxfId="7206" priority="6954" operator="equal">
      <formula>"Catastrófico"</formula>
    </cfRule>
    <cfRule type="cellIs" dxfId="7205" priority="6955" operator="equal">
      <formula>"Mayor"</formula>
    </cfRule>
    <cfRule type="cellIs" dxfId="7204" priority="6956" operator="equal">
      <formula>"Moderado"</formula>
    </cfRule>
    <cfRule type="cellIs" dxfId="7203" priority="6957" operator="equal">
      <formula>"Menor"</formula>
    </cfRule>
    <cfRule type="cellIs" dxfId="7202" priority="6958" operator="equal">
      <formula>"Leve"</formula>
    </cfRule>
  </conditionalFormatting>
  <conditionalFormatting sqref="CK35:CO35">
    <cfRule type="cellIs" dxfId="7201" priority="6444" operator="equal">
      <formula>"Catastrófico"</formula>
    </cfRule>
    <cfRule type="cellIs" dxfId="7200" priority="6445" operator="equal">
      <formula>"Mayor"</formula>
    </cfRule>
    <cfRule type="cellIs" dxfId="7199" priority="6446" operator="equal">
      <formula>"Moderado"</formula>
    </cfRule>
    <cfRule type="cellIs" dxfId="7198" priority="6447" operator="equal">
      <formula>"Menor"</formula>
    </cfRule>
    <cfRule type="cellIs" dxfId="7197" priority="6448" operator="equal">
      <formula>"Leve"</formula>
    </cfRule>
  </conditionalFormatting>
  <conditionalFormatting sqref="CQ40:CX40">
    <cfRule type="cellIs" dxfId="7196" priority="6944" operator="equal">
      <formula>"Catastrófico"</formula>
    </cfRule>
    <cfRule type="cellIs" dxfId="7195" priority="6945" operator="equal">
      <formula>"Mayor"</formula>
    </cfRule>
    <cfRule type="cellIs" dxfId="7194" priority="6946" operator="equal">
      <formula>"Moderado"</formula>
    </cfRule>
    <cfRule type="cellIs" dxfId="7193" priority="6947" operator="equal">
      <formula>"Menor"</formula>
    </cfRule>
    <cfRule type="cellIs" dxfId="7192" priority="6948" operator="equal">
      <formula>"Leve"</formula>
    </cfRule>
  </conditionalFormatting>
  <conditionalFormatting sqref="CZ41:DG42">
    <cfRule type="cellIs" dxfId="7191" priority="7444" operator="equal">
      <formula>"Catastrófico"</formula>
    </cfRule>
    <cfRule type="cellIs" dxfId="7190" priority="7445" operator="equal">
      <formula>"Mayor"</formula>
    </cfRule>
    <cfRule type="cellIs" dxfId="7189" priority="7446" operator="equal">
      <formula>"Moderado"</formula>
    </cfRule>
    <cfRule type="cellIs" dxfId="7188" priority="7447" operator="equal">
      <formula>"Menor"</formula>
    </cfRule>
    <cfRule type="cellIs" dxfId="7187" priority="7448" operator="equal">
      <formula>"Leve"</formula>
    </cfRule>
  </conditionalFormatting>
  <conditionalFormatting sqref="CZ172:DG172 CZ131:DG137 CZ196:DG196 CZ12:DG15 CZ90:DG93 CZ95:DG99 CZ103:DG105 CZ186:DG190 CZ47:DG51 CZ53:DG57 CZ36:DG40 CZ43:DG45 CZ18:DG34 CZ88:DG88 CZ142:DG142 CZ148:DG148 CZ154:DG155 CZ59:DG69 CZ202:DG202 CZ208:DG208 CZ214:DG238 CZ240:DG255">
    <cfRule type="cellIs" dxfId="7186" priority="7944" operator="equal">
      <formula>"Catastrófico"</formula>
    </cfRule>
    <cfRule type="cellIs" dxfId="7185" priority="7945" operator="equal">
      <formula>"Mayor"</formula>
    </cfRule>
    <cfRule type="cellIs" dxfId="7184" priority="7946" operator="equal">
      <formula>"Moderado"</formula>
    </cfRule>
    <cfRule type="cellIs" dxfId="7183" priority="7947" operator="equal">
      <formula>"Menor"</formula>
    </cfRule>
    <cfRule type="cellIs" dxfId="7182" priority="7948" operator="equal">
      <formula>"Leve"</formula>
    </cfRule>
  </conditionalFormatting>
  <conditionalFormatting sqref="DH10 DH16 DH22 DH40 DH64 DH70 DH76 DH82 DH88 DH94 DH100 DH106 DH112 DH118 DH124 DH130 DH136 DH142 DH148 DH154 DH160 DH166 DH172 DH178 DH184 DH190 DH196 DH202 DH208 DH214 DH220">
    <cfRule type="cellIs" dxfId="7181" priority="8444" operator="equal">
      <formula>"Catastrófico"</formula>
    </cfRule>
    <cfRule type="cellIs" dxfId="7180" priority="8445" operator="equal">
      <formula>"Mayor"</formula>
    </cfRule>
    <cfRule type="cellIs" dxfId="7179" priority="8446" operator="equal">
      <formula>"Moderado"</formula>
    </cfRule>
    <cfRule type="cellIs" dxfId="7178" priority="8447" operator="equal">
      <formula>"Menor"</formula>
    </cfRule>
    <cfRule type="cellIs" dxfId="7177" priority="8448" operator="equal">
      <formula>"Leve"</formula>
    </cfRule>
  </conditionalFormatting>
  <conditionalFormatting sqref="CY46 CY52 CY58">
    <cfRule type="cellIs" dxfId="7176" priority="7934" operator="equal">
      <formula>"Catastrófico"</formula>
    </cfRule>
    <cfRule type="cellIs" dxfId="7175" priority="7935" operator="equal">
      <formula>"Mayor"</formula>
    </cfRule>
    <cfRule type="cellIs" dxfId="7174" priority="7936" operator="equal">
      <formula>"Moderado"</formula>
    </cfRule>
    <cfRule type="cellIs" dxfId="7173" priority="7937" operator="equal">
      <formula>"Menor"</formula>
    </cfRule>
    <cfRule type="cellIs" dxfId="7172" priority="7938" operator="equal">
      <formula>"Leve"</formula>
    </cfRule>
  </conditionalFormatting>
  <conditionalFormatting sqref="DH226">
    <cfRule type="cellIs" dxfId="7171" priority="8434" operator="equal">
      <formula>"Catastrófico"</formula>
    </cfRule>
    <cfRule type="cellIs" dxfId="7170" priority="8435" operator="equal">
      <formula>"Mayor"</formula>
    </cfRule>
    <cfRule type="cellIs" dxfId="7169" priority="8436" operator="equal">
      <formula>"Moderado"</formula>
    </cfRule>
    <cfRule type="cellIs" dxfId="7168" priority="8437" operator="equal">
      <formula>"Menor"</formula>
    </cfRule>
    <cfRule type="cellIs" dxfId="7167" priority="8438" operator="equal">
      <formula>"Leve"</formula>
    </cfRule>
  </conditionalFormatting>
  <conditionalFormatting sqref="DH232">
    <cfRule type="cellIs" dxfId="7166" priority="8429" operator="equal">
      <formula>"Catastrófico"</formula>
    </cfRule>
    <cfRule type="cellIs" dxfId="7165" priority="8430" operator="equal">
      <formula>"Mayor"</formula>
    </cfRule>
    <cfRule type="cellIs" dxfId="7164" priority="8431" operator="equal">
      <formula>"Moderado"</formula>
    </cfRule>
    <cfRule type="cellIs" dxfId="7163" priority="8432" operator="equal">
      <formula>"Menor"</formula>
    </cfRule>
    <cfRule type="cellIs" dxfId="7162" priority="8433" operator="equal">
      <formula>"Leve"</formula>
    </cfRule>
  </conditionalFormatting>
  <conditionalFormatting sqref="CY238">
    <cfRule type="cellIs" dxfId="7161" priority="7919" operator="equal">
      <formula>"Catastrófico"</formula>
    </cfRule>
    <cfRule type="cellIs" dxfId="7160" priority="7920" operator="equal">
      <formula>"Mayor"</formula>
    </cfRule>
    <cfRule type="cellIs" dxfId="7159" priority="7921" operator="equal">
      <formula>"Moderado"</formula>
    </cfRule>
    <cfRule type="cellIs" dxfId="7158" priority="7922" operator="equal">
      <formula>"Menor"</formula>
    </cfRule>
    <cfRule type="cellIs" dxfId="7157" priority="7923" operator="equal">
      <formula>"Leve"</formula>
    </cfRule>
  </conditionalFormatting>
  <conditionalFormatting sqref="CY244">
    <cfRule type="cellIs" dxfId="7156" priority="7914" operator="equal">
      <formula>"Catastrófico"</formula>
    </cfRule>
    <cfRule type="cellIs" dxfId="7155" priority="7915" operator="equal">
      <formula>"Mayor"</formula>
    </cfRule>
    <cfRule type="cellIs" dxfId="7154" priority="7916" operator="equal">
      <formula>"Moderado"</formula>
    </cfRule>
    <cfRule type="cellIs" dxfId="7153" priority="7917" operator="equal">
      <formula>"Menor"</formula>
    </cfRule>
    <cfRule type="cellIs" dxfId="7152" priority="7918" operator="equal">
      <formula>"Leve"</formula>
    </cfRule>
  </conditionalFormatting>
  <conditionalFormatting sqref="CP250">
    <cfRule type="cellIs" dxfId="7151" priority="7404" operator="equal">
      <formula>"Catastrófico"</formula>
    </cfRule>
    <cfRule type="cellIs" dxfId="7150" priority="7405" operator="equal">
      <formula>"Mayor"</formula>
    </cfRule>
    <cfRule type="cellIs" dxfId="7149" priority="7406" operator="equal">
      <formula>"Moderado"</formula>
    </cfRule>
    <cfRule type="cellIs" dxfId="7148" priority="7407" operator="equal">
      <formula>"Menor"</formula>
    </cfRule>
    <cfRule type="cellIs" dxfId="7147" priority="7408" operator="equal">
      <formula>"Leve"</formula>
    </cfRule>
  </conditionalFormatting>
  <conditionalFormatting sqref="CP28">
    <cfRule type="cellIs" dxfId="7146" priority="7399" operator="equal">
      <formula>"Catastrófico"</formula>
    </cfRule>
    <cfRule type="cellIs" dxfId="7145" priority="7400" operator="equal">
      <formula>"Mayor"</formula>
    </cfRule>
    <cfRule type="cellIs" dxfId="7144" priority="7401" operator="equal">
      <formula>"Moderado"</formula>
    </cfRule>
    <cfRule type="cellIs" dxfId="7143" priority="7402" operator="equal">
      <formula>"Menor"</formula>
    </cfRule>
    <cfRule type="cellIs" dxfId="7142" priority="7403" operator="equal">
      <formula>"Leve"</formula>
    </cfRule>
  </conditionalFormatting>
  <conditionalFormatting sqref="CP34">
    <cfRule type="cellIs" dxfId="7141" priority="7394" operator="equal">
      <formula>"Catastrófico"</formula>
    </cfRule>
    <cfRule type="cellIs" dxfId="7140" priority="7395" operator="equal">
      <formula>"Mayor"</formula>
    </cfRule>
    <cfRule type="cellIs" dxfId="7139" priority="7396" operator="equal">
      <formula>"Moderado"</formula>
    </cfRule>
    <cfRule type="cellIs" dxfId="7138" priority="7397" operator="equal">
      <formula>"Menor"</formula>
    </cfRule>
    <cfRule type="cellIs" dxfId="7137" priority="7398" operator="equal">
      <formula>"Leve"</formula>
    </cfRule>
  </conditionalFormatting>
  <conditionalFormatting sqref="CQ94:CX94">
    <cfRule type="cellIs" dxfId="7136" priority="7389" operator="equal">
      <formula>"Catastrófico"</formula>
    </cfRule>
    <cfRule type="cellIs" dxfId="7135" priority="7390" operator="equal">
      <formula>"Mayor"</formula>
    </cfRule>
    <cfRule type="cellIs" dxfId="7134" priority="7391" operator="equal">
      <formula>"Moderado"</formula>
    </cfRule>
    <cfRule type="cellIs" dxfId="7133" priority="7392" operator="equal">
      <formula>"Menor"</formula>
    </cfRule>
    <cfRule type="cellIs" dxfId="7132" priority="7393" operator="equal">
      <formula>"Leve"</formula>
    </cfRule>
  </conditionalFormatting>
  <conditionalFormatting sqref="CQ94:CX94">
    <cfRule type="cellIs" dxfId="7131" priority="7384" operator="equal">
      <formula>"Catastrófico"</formula>
    </cfRule>
    <cfRule type="cellIs" dxfId="7130" priority="7385" operator="equal">
      <formula>"Mayor"</formula>
    </cfRule>
    <cfRule type="cellIs" dxfId="7129" priority="7386" operator="equal">
      <formula>"Moderado"</formula>
    </cfRule>
    <cfRule type="cellIs" dxfId="7128" priority="7387" operator="equal">
      <formula>"Menor"</formula>
    </cfRule>
    <cfRule type="cellIs" dxfId="7127" priority="7388" operator="equal">
      <formula>"Leve"</formula>
    </cfRule>
  </conditionalFormatting>
  <conditionalFormatting sqref="CQ191:CX195">
    <cfRule type="cellIs" dxfId="7126" priority="7379" operator="equal">
      <formula>"Catastrófico"</formula>
    </cfRule>
    <cfRule type="cellIs" dxfId="7125" priority="7380" operator="equal">
      <formula>"Mayor"</formula>
    </cfRule>
    <cfRule type="cellIs" dxfId="7124" priority="7381" operator="equal">
      <formula>"Moderado"</formula>
    </cfRule>
    <cfRule type="cellIs" dxfId="7123" priority="7382" operator="equal">
      <formula>"Menor"</formula>
    </cfRule>
    <cfRule type="cellIs" dxfId="7122" priority="7383" operator="equal">
      <formula>"Leve"</formula>
    </cfRule>
  </conditionalFormatting>
  <conditionalFormatting sqref="CQ197:CX201">
    <cfRule type="cellIs" dxfId="7121" priority="7374" operator="equal">
      <formula>"Catastrófico"</formula>
    </cfRule>
    <cfRule type="cellIs" dxfId="7120" priority="7375" operator="equal">
      <formula>"Mayor"</formula>
    </cfRule>
    <cfRule type="cellIs" dxfId="7119" priority="7376" operator="equal">
      <formula>"Moderado"</formula>
    </cfRule>
    <cfRule type="cellIs" dxfId="7118" priority="7377" operator="equal">
      <formula>"Menor"</formula>
    </cfRule>
    <cfRule type="cellIs" dxfId="7117" priority="7378" operator="equal">
      <formula>"Leve"</formula>
    </cfRule>
  </conditionalFormatting>
  <conditionalFormatting sqref="CQ203:CX207">
    <cfRule type="cellIs" dxfId="7116" priority="7369" operator="equal">
      <formula>"Catastrófico"</formula>
    </cfRule>
    <cfRule type="cellIs" dxfId="7115" priority="7370" operator="equal">
      <formula>"Mayor"</formula>
    </cfRule>
    <cfRule type="cellIs" dxfId="7114" priority="7371" operator="equal">
      <formula>"Moderado"</formula>
    </cfRule>
    <cfRule type="cellIs" dxfId="7113" priority="7372" operator="equal">
      <formula>"Menor"</formula>
    </cfRule>
    <cfRule type="cellIs" dxfId="7112" priority="7373" operator="equal">
      <formula>"Leve"</formula>
    </cfRule>
  </conditionalFormatting>
  <conditionalFormatting sqref="CQ209:CX213">
    <cfRule type="cellIs" dxfId="7111" priority="7364" operator="equal">
      <formula>"Catastrófico"</formula>
    </cfRule>
    <cfRule type="cellIs" dxfId="7110" priority="7365" operator="equal">
      <formula>"Mayor"</formula>
    </cfRule>
    <cfRule type="cellIs" dxfId="7109" priority="7366" operator="equal">
      <formula>"Moderado"</formula>
    </cfRule>
    <cfRule type="cellIs" dxfId="7108" priority="7367" operator="equal">
      <formula>"Menor"</formula>
    </cfRule>
    <cfRule type="cellIs" dxfId="7107" priority="7368" operator="equal">
      <formula>"Leve"</formula>
    </cfRule>
  </conditionalFormatting>
  <conditionalFormatting sqref="CZ89:DA89">
    <cfRule type="cellIs" dxfId="7106" priority="7864" operator="equal">
      <formula>"Catastrófico"</formula>
    </cfRule>
    <cfRule type="cellIs" dxfId="7105" priority="7865" operator="equal">
      <formula>"Mayor"</formula>
    </cfRule>
    <cfRule type="cellIs" dxfId="7104" priority="7866" operator="equal">
      <formula>"Moderado"</formula>
    </cfRule>
    <cfRule type="cellIs" dxfId="7103" priority="7867" operator="equal">
      <formula>"Menor"</formula>
    </cfRule>
    <cfRule type="cellIs" dxfId="7102" priority="7868" operator="equal">
      <formula>"Leve"</formula>
    </cfRule>
  </conditionalFormatting>
  <conditionalFormatting sqref="DB89">
    <cfRule type="cellIs" dxfId="7101" priority="7859" operator="equal">
      <formula>"Catastrófico"</formula>
    </cfRule>
    <cfRule type="cellIs" dxfId="7100" priority="7860" operator="equal">
      <formula>"Mayor"</formula>
    </cfRule>
    <cfRule type="cellIs" dxfId="7099" priority="7861" operator="equal">
      <formula>"Moderado"</formula>
    </cfRule>
    <cfRule type="cellIs" dxfId="7098" priority="7862" operator="equal">
      <formula>"Menor"</formula>
    </cfRule>
    <cfRule type="cellIs" dxfId="7097" priority="7863" operator="equal">
      <formula>"Leve"</formula>
    </cfRule>
  </conditionalFormatting>
  <conditionalFormatting sqref="CJ89">
    <cfRule type="cellIs" dxfId="7096" priority="6844" operator="equal">
      <formula>"Catastrófico"</formula>
    </cfRule>
    <cfRule type="cellIs" dxfId="7095" priority="6845" operator="equal">
      <formula>"Mayor"</formula>
    </cfRule>
    <cfRule type="cellIs" dxfId="7094" priority="6846" operator="equal">
      <formula>"Moderado"</formula>
    </cfRule>
    <cfRule type="cellIs" dxfId="7093" priority="6847" operator="equal">
      <formula>"Menor"</formula>
    </cfRule>
    <cfRule type="cellIs" dxfId="7092" priority="6848" operator="equal">
      <formula>"Leve"</formula>
    </cfRule>
  </conditionalFormatting>
  <conditionalFormatting sqref="CK89:CO89">
    <cfRule type="cellIs" dxfId="7091" priority="6839" operator="equal">
      <formula>"Catastrófico"</formula>
    </cfRule>
    <cfRule type="cellIs" dxfId="7090" priority="6840" operator="equal">
      <formula>"Mayor"</formula>
    </cfRule>
    <cfRule type="cellIs" dxfId="7089" priority="6841" operator="equal">
      <formula>"Moderado"</formula>
    </cfRule>
    <cfRule type="cellIs" dxfId="7088" priority="6842" operator="equal">
      <formula>"Menor"</formula>
    </cfRule>
    <cfRule type="cellIs" dxfId="7087" priority="6843" operator="equal">
      <formula>"Leve"</formula>
    </cfRule>
  </conditionalFormatting>
  <conditionalFormatting sqref="CT89:CX89">
    <cfRule type="cellIs" dxfId="7086" priority="7339" operator="equal">
      <formula>"Catastrófico"</formula>
    </cfRule>
    <cfRule type="cellIs" dxfId="7085" priority="7340" operator="equal">
      <formula>"Mayor"</formula>
    </cfRule>
    <cfRule type="cellIs" dxfId="7084" priority="7341" operator="equal">
      <formula>"Moderado"</formula>
    </cfRule>
    <cfRule type="cellIs" dxfId="7083" priority="7342" operator="equal">
      <formula>"Menor"</formula>
    </cfRule>
    <cfRule type="cellIs" dxfId="7082" priority="7343" operator="equal">
      <formula>"Leve"</formula>
    </cfRule>
  </conditionalFormatting>
  <conditionalFormatting sqref="DJ102:DP102 DJ100:DK101">
    <cfRule type="cellIs" dxfId="7081" priority="8344" operator="equal">
      <formula>"Catastrófico"</formula>
    </cfRule>
    <cfRule type="cellIs" dxfId="7080" priority="8345" operator="equal">
      <formula>"Mayor"</formula>
    </cfRule>
    <cfRule type="cellIs" dxfId="7079" priority="8346" operator="equal">
      <formula>"Moderado"</formula>
    </cfRule>
    <cfRule type="cellIs" dxfId="7078" priority="8347" operator="equal">
      <formula>"Menor"</formula>
    </cfRule>
    <cfRule type="cellIs" dxfId="7077" priority="8348" operator="equal">
      <formula>"Leve"</formula>
    </cfRule>
  </conditionalFormatting>
  <conditionalFormatting sqref="DJ101:DK101 DI102:DP102 DI100:DK100">
    <cfRule type="cellIs" dxfId="7076" priority="8339" operator="equal">
      <formula>"Catastrófico"</formula>
    </cfRule>
    <cfRule type="cellIs" dxfId="7075" priority="8340" operator="equal">
      <formula>"Mayor"</formula>
    </cfRule>
    <cfRule type="cellIs" dxfId="7074" priority="8341" operator="equal">
      <formula>"Moderado"</formula>
    </cfRule>
    <cfRule type="cellIs" dxfId="7073" priority="8342" operator="equal">
      <formula>"Menor"</formula>
    </cfRule>
    <cfRule type="cellIs" dxfId="7072" priority="8343" operator="equal">
      <formula>"Leve"</formula>
    </cfRule>
  </conditionalFormatting>
  <conditionalFormatting sqref="CQ101">
    <cfRule type="cellIs" dxfId="7071" priority="7324" operator="equal">
      <formula>"Catastrófico"</formula>
    </cfRule>
    <cfRule type="cellIs" dxfId="7070" priority="7325" operator="equal">
      <formula>"Mayor"</formula>
    </cfRule>
    <cfRule type="cellIs" dxfId="7069" priority="7326" operator="equal">
      <formula>"Moderado"</formula>
    </cfRule>
    <cfRule type="cellIs" dxfId="7068" priority="7327" operator="equal">
      <formula>"Menor"</formula>
    </cfRule>
    <cfRule type="cellIs" dxfId="7067" priority="7328" operator="equal">
      <formula>"Leve"</formula>
    </cfRule>
  </conditionalFormatting>
  <conditionalFormatting sqref="CH162:CO165 CH168:CO171 CH113:CO117 CH173:CO177 CH145:CO147 CH120:CO123 CH138:CO141 CH149:CO153 CH156:CO159">
    <cfRule type="cellIs" dxfId="7066" priority="6814" operator="equal">
      <formula>"Catastrófico"</formula>
    </cfRule>
    <cfRule type="cellIs" dxfId="7065" priority="6815" operator="equal">
      <formula>"Mayor"</formula>
    </cfRule>
    <cfRule type="cellIs" dxfId="7064" priority="6816" operator="equal">
      <formula>"Moderado"</formula>
    </cfRule>
    <cfRule type="cellIs" dxfId="7063" priority="6817" operator="equal">
      <formula>"Menor"</formula>
    </cfRule>
    <cfRule type="cellIs" dxfId="7062" priority="6818" operator="equal">
      <formula>"Leve"</formula>
    </cfRule>
  </conditionalFormatting>
  <conditionalFormatting sqref="CH162:CO165 CH168:CO171 CH113:CO117 CH173:CO177 CH145:CO147 CH120:CO123 CH138:CO141 CH149:CO153 CH156:CO159">
    <cfRule type="cellIs" dxfId="7061" priority="6809" operator="equal">
      <formula>"Catastrófico"</formula>
    </cfRule>
    <cfRule type="cellIs" dxfId="7060" priority="6810" operator="equal">
      <formula>"Mayor"</formula>
    </cfRule>
    <cfRule type="cellIs" dxfId="7059" priority="6811" operator="equal">
      <formula>"Moderado"</formula>
    </cfRule>
    <cfRule type="cellIs" dxfId="7058" priority="6812" operator="equal">
      <formula>"Menor"</formula>
    </cfRule>
    <cfRule type="cellIs" dxfId="7057" priority="6813" operator="equal">
      <formula>"Leve"</formula>
    </cfRule>
  </conditionalFormatting>
  <conditionalFormatting sqref="CH112:CO112">
    <cfRule type="cellIs" dxfId="7056" priority="6804" operator="equal">
      <formula>"Catastrófico"</formula>
    </cfRule>
    <cfRule type="cellIs" dxfId="7055" priority="6805" operator="equal">
      <formula>"Mayor"</formula>
    </cfRule>
    <cfRule type="cellIs" dxfId="7054" priority="6806" operator="equal">
      <formula>"Moderado"</formula>
    </cfRule>
    <cfRule type="cellIs" dxfId="7053" priority="6807" operator="equal">
      <formula>"Menor"</formula>
    </cfRule>
    <cfRule type="cellIs" dxfId="7052" priority="6808" operator="equal">
      <formula>"Leve"</formula>
    </cfRule>
  </conditionalFormatting>
  <conditionalFormatting sqref="CH112:CO112">
    <cfRule type="cellIs" dxfId="7051" priority="6799" operator="equal">
      <formula>"Catastrófico"</formula>
    </cfRule>
    <cfRule type="cellIs" dxfId="7050" priority="6800" operator="equal">
      <formula>"Mayor"</formula>
    </cfRule>
    <cfRule type="cellIs" dxfId="7049" priority="6801" operator="equal">
      <formula>"Moderado"</formula>
    </cfRule>
    <cfRule type="cellIs" dxfId="7048" priority="6802" operator="equal">
      <formula>"Menor"</formula>
    </cfRule>
    <cfRule type="cellIs" dxfId="7047" priority="6803" operator="equal">
      <formula>"Leve"</formula>
    </cfRule>
  </conditionalFormatting>
  <conditionalFormatting sqref="CH160:CO160">
    <cfRule type="cellIs" dxfId="7046" priority="6794" operator="equal">
      <formula>"Catastrófico"</formula>
    </cfRule>
    <cfRule type="cellIs" dxfId="7045" priority="6795" operator="equal">
      <formula>"Mayor"</formula>
    </cfRule>
    <cfRule type="cellIs" dxfId="7044" priority="6796" operator="equal">
      <formula>"Moderado"</formula>
    </cfRule>
    <cfRule type="cellIs" dxfId="7043" priority="6797" operator="equal">
      <formula>"Menor"</formula>
    </cfRule>
    <cfRule type="cellIs" dxfId="7042" priority="6798" operator="equal">
      <formula>"Leve"</formula>
    </cfRule>
  </conditionalFormatting>
  <conditionalFormatting sqref="CH161:CO161">
    <cfRule type="cellIs" dxfId="7041" priority="6789" operator="equal">
      <formula>"Catastrófico"</formula>
    </cfRule>
    <cfRule type="cellIs" dxfId="7040" priority="6790" operator="equal">
      <formula>"Mayor"</formula>
    </cfRule>
    <cfRule type="cellIs" dxfId="7039" priority="6791" operator="equal">
      <formula>"Moderado"</formula>
    </cfRule>
    <cfRule type="cellIs" dxfId="7038" priority="6792" operator="equal">
      <formula>"Menor"</formula>
    </cfRule>
    <cfRule type="cellIs" dxfId="7037" priority="6793" operator="equal">
      <formula>"Leve"</formula>
    </cfRule>
  </conditionalFormatting>
  <conditionalFormatting sqref="CH167:CO167">
    <cfRule type="cellIs" dxfId="7036" priority="6784" operator="equal">
      <formula>"Catastrófico"</formula>
    </cfRule>
    <cfRule type="cellIs" dxfId="7035" priority="6785" operator="equal">
      <formula>"Mayor"</formula>
    </cfRule>
    <cfRule type="cellIs" dxfId="7034" priority="6786" operator="equal">
      <formula>"Moderado"</formula>
    </cfRule>
    <cfRule type="cellIs" dxfId="7033" priority="6787" operator="equal">
      <formula>"Menor"</formula>
    </cfRule>
    <cfRule type="cellIs" dxfId="7032" priority="6788" operator="equal">
      <formula>"Leve"</formula>
    </cfRule>
  </conditionalFormatting>
  <conditionalFormatting sqref="CQ167:CX167">
    <cfRule type="cellIs" dxfId="7031" priority="7284" operator="equal">
      <formula>"Catastrófico"</formula>
    </cfRule>
    <cfRule type="cellIs" dxfId="7030" priority="7285" operator="equal">
      <formula>"Mayor"</formula>
    </cfRule>
    <cfRule type="cellIs" dxfId="7029" priority="7286" operator="equal">
      <formula>"Moderado"</formula>
    </cfRule>
    <cfRule type="cellIs" dxfId="7028" priority="7287" operator="equal">
      <formula>"Menor"</formula>
    </cfRule>
    <cfRule type="cellIs" dxfId="7027" priority="7288" operator="equal">
      <formula>"Leve"</formula>
    </cfRule>
  </conditionalFormatting>
  <conditionalFormatting sqref="CZ166:DG166">
    <cfRule type="cellIs" dxfId="7026" priority="7784" operator="equal">
      <formula>"Catastrófico"</formula>
    </cfRule>
    <cfRule type="cellIs" dxfId="7025" priority="7785" operator="equal">
      <formula>"Mayor"</formula>
    </cfRule>
    <cfRule type="cellIs" dxfId="7024" priority="7786" operator="equal">
      <formula>"Moderado"</formula>
    </cfRule>
    <cfRule type="cellIs" dxfId="7023" priority="7787" operator="equal">
      <formula>"Menor"</formula>
    </cfRule>
    <cfRule type="cellIs" dxfId="7022" priority="7788" operator="equal">
      <formula>"Leve"</formula>
    </cfRule>
  </conditionalFormatting>
  <conditionalFormatting sqref="CZ184:DG185">
    <cfRule type="cellIs" dxfId="7021" priority="7779" operator="equal">
      <formula>"Catastrófico"</formula>
    </cfRule>
    <cfRule type="cellIs" dxfId="7020" priority="7780" operator="equal">
      <formula>"Mayor"</formula>
    </cfRule>
    <cfRule type="cellIs" dxfId="7019" priority="7781" operator="equal">
      <formula>"Moderado"</formula>
    </cfRule>
    <cfRule type="cellIs" dxfId="7018" priority="7782" operator="equal">
      <formula>"Menor"</formula>
    </cfRule>
    <cfRule type="cellIs" dxfId="7017" priority="7783" operator="equal">
      <formula>"Leve"</formula>
    </cfRule>
  </conditionalFormatting>
  <conditionalFormatting sqref="CZ185:DG185">
    <cfRule type="cellIs" dxfId="7016" priority="7774" operator="equal">
      <formula>"Catastrófico"</formula>
    </cfRule>
    <cfRule type="cellIs" dxfId="7015" priority="7775" operator="equal">
      <formula>"Mayor"</formula>
    </cfRule>
    <cfRule type="cellIs" dxfId="7014" priority="7776" operator="equal">
      <formula>"Moderado"</formula>
    </cfRule>
    <cfRule type="cellIs" dxfId="7013" priority="7777" operator="equal">
      <formula>"Menor"</formula>
    </cfRule>
    <cfRule type="cellIs" dxfId="7012" priority="7778" operator="equal">
      <formula>"Leve"</formula>
    </cfRule>
  </conditionalFormatting>
  <conditionalFormatting sqref="CQ106:CX111">
    <cfRule type="cellIs" dxfId="7011" priority="7264" operator="equal">
      <formula>"Catastrófico"</formula>
    </cfRule>
    <cfRule type="cellIs" dxfId="7010" priority="7265" operator="equal">
      <formula>"Mayor"</formula>
    </cfRule>
    <cfRule type="cellIs" dxfId="7009" priority="7266" operator="equal">
      <formula>"Moderado"</formula>
    </cfRule>
    <cfRule type="cellIs" dxfId="7008" priority="7267" operator="equal">
      <formula>"Menor"</formula>
    </cfRule>
    <cfRule type="cellIs" dxfId="7007" priority="7268" operator="equal">
      <formula>"Leve"</formula>
    </cfRule>
  </conditionalFormatting>
  <conditionalFormatting sqref="CQ106:CX111">
    <cfRule type="cellIs" dxfId="7006" priority="7259" operator="equal">
      <formula>"Catastrófico"</formula>
    </cfRule>
    <cfRule type="cellIs" dxfId="7005" priority="7260" operator="equal">
      <formula>"Mayor"</formula>
    </cfRule>
    <cfRule type="cellIs" dxfId="7004" priority="7261" operator="equal">
      <formula>"Moderado"</formula>
    </cfRule>
    <cfRule type="cellIs" dxfId="7003" priority="7262" operator="equal">
      <formula>"Menor"</formula>
    </cfRule>
    <cfRule type="cellIs" dxfId="7002" priority="7263" operator="equal">
      <formula>"Leve"</formula>
    </cfRule>
  </conditionalFormatting>
  <conditionalFormatting sqref="CZ178:DG183">
    <cfRule type="cellIs" dxfId="7001" priority="7759" operator="equal">
      <formula>"Catastrófico"</formula>
    </cfRule>
    <cfRule type="cellIs" dxfId="7000" priority="7760" operator="equal">
      <formula>"Mayor"</formula>
    </cfRule>
    <cfRule type="cellIs" dxfId="6999" priority="7761" operator="equal">
      <formula>"Moderado"</formula>
    </cfRule>
    <cfRule type="cellIs" dxfId="6998" priority="7762" operator="equal">
      <formula>"Menor"</formula>
    </cfRule>
    <cfRule type="cellIs" dxfId="6997" priority="7763" operator="equal">
      <formula>"Leve"</formula>
    </cfRule>
  </conditionalFormatting>
  <conditionalFormatting sqref="CZ178:DG183">
    <cfRule type="cellIs" dxfId="6996" priority="7754" operator="equal">
      <formula>"Catastrófico"</formula>
    </cfRule>
    <cfRule type="cellIs" dxfId="6995" priority="7755" operator="equal">
      <formula>"Mayor"</formula>
    </cfRule>
    <cfRule type="cellIs" dxfId="6994" priority="7756" operator="equal">
      <formula>"Moderado"</formula>
    </cfRule>
    <cfRule type="cellIs" dxfId="6993" priority="7757" operator="equal">
      <formula>"Menor"</formula>
    </cfRule>
    <cfRule type="cellIs" dxfId="6992" priority="7758" operator="equal">
      <formula>"Leve"</formula>
    </cfRule>
  </conditionalFormatting>
  <conditionalFormatting sqref="CQ46:CR46">
    <cfRule type="cellIs" dxfId="6991" priority="7244" operator="equal">
      <formula>"Catastrófico"</formula>
    </cfRule>
    <cfRule type="cellIs" dxfId="6990" priority="7245" operator="equal">
      <formula>"Mayor"</formula>
    </cfRule>
    <cfRule type="cellIs" dxfId="6989" priority="7246" operator="equal">
      <formula>"Moderado"</formula>
    </cfRule>
    <cfRule type="cellIs" dxfId="6988" priority="7247" operator="equal">
      <formula>"Menor"</formula>
    </cfRule>
    <cfRule type="cellIs" dxfId="6987" priority="7248" operator="equal">
      <formula>"Leve"</formula>
    </cfRule>
  </conditionalFormatting>
  <conditionalFormatting sqref="CQ46:CR46">
    <cfRule type="cellIs" dxfId="6986" priority="7239" operator="equal">
      <formula>"Catastrófico"</formula>
    </cfRule>
    <cfRule type="cellIs" dxfId="6985" priority="7240" operator="equal">
      <formula>"Mayor"</formula>
    </cfRule>
    <cfRule type="cellIs" dxfId="6984" priority="7241" operator="equal">
      <formula>"Moderado"</formula>
    </cfRule>
    <cfRule type="cellIs" dxfId="6983" priority="7242" operator="equal">
      <formula>"Menor"</formula>
    </cfRule>
    <cfRule type="cellIs" dxfId="6982" priority="7243" operator="equal">
      <formula>"Leve"</formula>
    </cfRule>
  </conditionalFormatting>
  <conditionalFormatting sqref="CS46:CX46">
    <cfRule type="cellIs" dxfId="6981" priority="7234" operator="equal">
      <formula>"Catastrófico"</formula>
    </cfRule>
    <cfRule type="cellIs" dxfId="6980" priority="7235" operator="equal">
      <formula>"Mayor"</formula>
    </cfRule>
    <cfRule type="cellIs" dxfId="6979" priority="7236" operator="equal">
      <formula>"Moderado"</formula>
    </cfRule>
    <cfRule type="cellIs" dxfId="6978" priority="7237" operator="equal">
      <formula>"Menor"</formula>
    </cfRule>
    <cfRule type="cellIs" dxfId="6977" priority="7238" operator="equal">
      <formula>"Leve"</formula>
    </cfRule>
  </conditionalFormatting>
  <conditionalFormatting sqref="CS46:CX46">
    <cfRule type="cellIs" dxfId="6976" priority="7229" operator="equal">
      <formula>"Catastrófico"</formula>
    </cfRule>
    <cfRule type="cellIs" dxfId="6975" priority="7230" operator="equal">
      <formula>"Mayor"</formula>
    </cfRule>
    <cfRule type="cellIs" dxfId="6974" priority="7231" operator="equal">
      <formula>"Moderado"</formula>
    </cfRule>
    <cfRule type="cellIs" dxfId="6973" priority="7232" operator="equal">
      <formula>"Menor"</formula>
    </cfRule>
    <cfRule type="cellIs" dxfId="6972" priority="7233" operator="equal">
      <formula>"Leve"</formula>
    </cfRule>
  </conditionalFormatting>
  <conditionalFormatting sqref="CQ52:CR52">
    <cfRule type="cellIs" dxfId="6971" priority="7224" operator="equal">
      <formula>"Catastrófico"</formula>
    </cfRule>
    <cfRule type="cellIs" dxfId="6970" priority="7225" operator="equal">
      <formula>"Mayor"</formula>
    </cfRule>
    <cfRule type="cellIs" dxfId="6969" priority="7226" operator="equal">
      <formula>"Moderado"</formula>
    </cfRule>
    <cfRule type="cellIs" dxfId="6968" priority="7227" operator="equal">
      <formula>"Menor"</formula>
    </cfRule>
    <cfRule type="cellIs" dxfId="6967" priority="7228" operator="equal">
      <formula>"Leve"</formula>
    </cfRule>
  </conditionalFormatting>
  <conditionalFormatting sqref="CQ52:CR52">
    <cfRule type="cellIs" dxfId="6966" priority="7219" operator="equal">
      <formula>"Catastrófico"</formula>
    </cfRule>
    <cfRule type="cellIs" dxfId="6965" priority="7220" operator="equal">
      <formula>"Mayor"</formula>
    </cfRule>
    <cfRule type="cellIs" dxfId="6964" priority="7221" operator="equal">
      <formula>"Moderado"</formula>
    </cfRule>
    <cfRule type="cellIs" dxfId="6963" priority="7222" operator="equal">
      <formula>"Menor"</formula>
    </cfRule>
    <cfRule type="cellIs" dxfId="6962" priority="7223" operator="equal">
      <formula>"Leve"</formula>
    </cfRule>
  </conditionalFormatting>
  <conditionalFormatting sqref="CJ52:CO52">
    <cfRule type="cellIs" dxfId="6961" priority="6709" operator="equal">
      <formula>"Catastrófico"</formula>
    </cfRule>
    <cfRule type="cellIs" dxfId="6960" priority="6710" operator="equal">
      <formula>"Mayor"</formula>
    </cfRule>
    <cfRule type="cellIs" dxfId="6959" priority="6711" operator="equal">
      <formula>"Moderado"</formula>
    </cfRule>
    <cfRule type="cellIs" dxfId="6958" priority="6712" operator="equal">
      <formula>"Menor"</formula>
    </cfRule>
    <cfRule type="cellIs" dxfId="6957" priority="6713" operator="equal">
      <formula>"Leve"</formula>
    </cfRule>
  </conditionalFormatting>
  <conditionalFormatting sqref="CS52:CX52">
    <cfRule type="cellIs" dxfId="6956" priority="7209" operator="equal">
      <formula>"Catastrófico"</formula>
    </cfRule>
    <cfRule type="cellIs" dxfId="6955" priority="7210" operator="equal">
      <formula>"Mayor"</formula>
    </cfRule>
    <cfRule type="cellIs" dxfId="6954" priority="7211" operator="equal">
      <formula>"Moderado"</formula>
    </cfRule>
    <cfRule type="cellIs" dxfId="6953" priority="7212" operator="equal">
      <formula>"Menor"</formula>
    </cfRule>
    <cfRule type="cellIs" dxfId="6952" priority="7213" operator="equal">
      <formula>"Leve"</formula>
    </cfRule>
  </conditionalFormatting>
  <conditionalFormatting sqref="CZ58:DA58">
    <cfRule type="cellIs" dxfId="6951" priority="7709" operator="equal">
      <formula>"Catastrófico"</formula>
    </cfRule>
    <cfRule type="cellIs" dxfId="6950" priority="7710" operator="equal">
      <formula>"Mayor"</formula>
    </cfRule>
    <cfRule type="cellIs" dxfId="6949" priority="7711" operator="equal">
      <formula>"Moderado"</formula>
    </cfRule>
    <cfRule type="cellIs" dxfId="6948" priority="7712" operator="equal">
      <formula>"Menor"</formula>
    </cfRule>
    <cfRule type="cellIs" dxfId="6947" priority="7713" operator="equal">
      <formula>"Leve"</formula>
    </cfRule>
  </conditionalFormatting>
  <conditionalFormatting sqref="CZ58:DA58">
    <cfRule type="cellIs" dxfId="6946" priority="7704" operator="equal">
      <formula>"Catastrófico"</formula>
    </cfRule>
    <cfRule type="cellIs" dxfId="6945" priority="7705" operator="equal">
      <formula>"Mayor"</formula>
    </cfRule>
    <cfRule type="cellIs" dxfId="6944" priority="7706" operator="equal">
      <formula>"Moderado"</formula>
    </cfRule>
    <cfRule type="cellIs" dxfId="6943" priority="7707" operator="equal">
      <formula>"Menor"</formula>
    </cfRule>
    <cfRule type="cellIs" dxfId="6942" priority="7708" operator="equal">
      <formula>"Leve"</formula>
    </cfRule>
  </conditionalFormatting>
  <conditionalFormatting sqref="CS58:CX58">
    <cfRule type="cellIs" dxfId="6941" priority="7194" operator="equal">
      <formula>"Catastrófico"</formula>
    </cfRule>
    <cfRule type="cellIs" dxfId="6940" priority="7195" operator="equal">
      <formula>"Mayor"</formula>
    </cfRule>
    <cfRule type="cellIs" dxfId="6939" priority="7196" operator="equal">
      <formula>"Moderado"</formula>
    </cfRule>
    <cfRule type="cellIs" dxfId="6938" priority="7197" operator="equal">
      <formula>"Menor"</formula>
    </cfRule>
    <cfRule type="cellIs" dxfId="6937" priority="7198" operator="equal">
      <formula>"Leve"</formula>
    </cfRule>
  </conditionalFormatting>
  <conditionalFormatting sqref="DB58:DG58">
    <cfRule type="cellIs" dxfId="6936" priority="7694" operator="equal">
      <formula>"Catastrófico"</formula>
    </cfRule>
    <cfRule type="cellIs" dxfId="6935" priority="7695" operator="equal">
      <formula>"Mayor"</formula>
    </cfRule>
    <cfRule type="cellIs" dxfId="6934" priority="7696" operator="equal">
      <formula>"Moderado"</formula>
    </cfRule>
    <cfRule type="cellIs" dxfId="6933" priority="7697" operator="equal">
      <formula>"Menor"</formula>
    </cfRule>
    <cfRule type="cellIs" dxfId="6932" priority="7698" operator="equal">
      <formula>"Leve"</formula>
    </cfRule>
  </conditionalFormatting>
  <conditionalFormatting sqref="DI82">
    <cfRule type="cellIs" dxfId="6931" priority="8194" operator="equal">
      <formula>"Catastrófico"</formula>
    </cfRule>
    <cfRule type="cellIs" dxfId="6930" priority="8195" operator="equal">
      <formula>"Mayor"</formula>
    </cfRule>
    <cfRule type="cellIs" dxfId="6929" priority="8196" operator="equal">
      <formula>"Moderado"</formula>
    </cfRule>
    <cfRule type="cellIs" dxfId="6928" priority="8197" operator="equal">
      <formula>"Menor"</formula>
    </cfRule>
    <cfRule type="cellIs" dxfId="6927" priority="8198" operator="equal">
      <formula>"Leve"</formula>
    </cfRule>
  </conditionalFormatting>
  <conditionalFormatting sqref="DK82">
    <cfRule type="cellIs" dxfId="6926" priority="8189" operator="equal">
      <formula>"Catastrófico"</formula>
    </cfRule>
    <cfRule type="cellIs" dxfId="6925" priority="8190" operator="equal">
      <formula>"Mayor"</formula>
    </cfRule>
    <cfRule type="cellIs" dxfId="6924" priority="8191" operator="equal">
      <formula>"Moderado"</formula>
    </cfRule>
    <cfRule type="cellIs" dxfId="6923" priority="8192" operator="equal">
      <formula>"Menor"</formula>
    </cfRule>
    <cfRule type="cellIs" dxfId="6922" priority="8193" operator="equal">
      <formula>"Leve"</formula>
    </cfRule>
  </conditionalFormatting>
  <conditionalFormatting sqref="DA82">
    <cfRule type="cellIs" dxfId="6921" priority="7679" operator="equal">
      <formula>"Catastrófico"</formula>
    </cfRule>
    <cfRule type="cellIs" dxfId="6920" priority="7680" operator="equal">
      <formula>"Mayor"</formula>
    </cfRule>
    <cfRule type="cellIs" dxfId="6919" priority="7681" operator="equal">
      <formula>"Moderado"</formula>
    </cfRule>
    <cfRule type="cellIs" dxfId="6918" priority="7682" operator="equal">
      <formula>"Menor"</formula>
    </cfRule>
    <cfRule type="cellIs" dxfId="6917" priority="7683" operator="equal">
      <formula>"Leve"</formula>
    </cfRule>
  </conditionalFormatting>
  <conditionalFormatting sqref="DC82:DG82">
    <cfRule type="cellIs" dxfId="6916" priority="7674" operator="equal">
      <formula>"Catastrófico"</formula>
    </cfRule>
    <cfRule type="cellIs" dxfId="6915" priority="7675" operator="equal">
      <formula>"Mayor"</formula>
    </cfRule>
    <cfRule type="cellIs" dxfId="6914" priority="7676" operator="equal">
      <formula>"Moderado"</formula>
    </cfRule>
    <cfRule type="cellIs" dxfId="6913" priority="7677" operator="equal">
      <formula>"Menor"</formula>
    </cfRule>
    <cfRule type="cellIs" dxfId="6912" priority="7678" operator="equal">
      <formula>"Leve"</formula>
    </cfRule>
  </conditionalFormatting>
  <conditionalFormatting sqref="DA83">
    <cfRule type="cellIs" dxfId="6911" priority="7669" operator="equal">
      <formula>"Catastrófico"</formula>
    </cfRule>
    <cfRule type="cellIs" dxfId="6910" priority="7670" operator="equal">
      <formula>"Mayor"</formula>
    </cfRule>
    <cfRule type="cellIs" dxfId="6909" priority="7671" operator="equal">
      <formula>"Moderado"</formula>
    </cfRule>
    <cfRule type="cellIs" dxfId="6908" priority="7672" operator="equal">
      <formula>"Menor"</formula>
    </cfRule>
    <cfRule type="cellIs" dxfId="6907" priority="7673" operator="equal">
      <formula>"Leve"</formula>
    </cfRule>
  </conditionalFormatting>
  <conditionalFormatting sqref="CT83:CX83">
    <cfRule type="cellIs" dxfId="6906" priority="7159" operator="equal">
      <formula>"Catastrófico"</formula>
    </cfRule>
    <cfRule type="cellIs" dxfId="6905" priority="7160" operator="equal">
      <formula>"Mayor"</formula>
    </cfRule>
    <cfRule type="cellIs" dxfId="6904" priority="7161" operator="equal">
      <formula>"Moderado"</formula>
    </cfRule>
    <cfRule type="cellIs" dxfId="6903" priority="7162" operator="equal">
      <formula>"Menor"</formula>
    </cfRule>
    <cfRule type="cellIs" dxfId="6902" priority="7163" operator="equal">
      <formula>"Leve"</formula>
    </cfRule>
  </conditionalFormatting>
  <conditionalFormatting sqref="CQ83">
    <cfRule type="cellIs" dxfId="6901" priority="7154" operator="equal">
      <formula>"Catastrófico"</formula>
    </cfRule>
    <cfRule type="cellIs" dxfId="6900" priority="7155" operator="equal">
      <formula>"Mayor"</formula>
    </cfRule>
    <cfRule type="cellIs" dxfId="6899" priority="7156" operator="equal">
      <formula>"Moderado"</formula>
    </cfRule>
    <cfRule type="cellIs" dxfId="6898" priority="7157" operator="equal">
      <formula>"Menor"</formula>
    </cfRule>
    <cfRule type="cellIs" dxfId="6897" priority="7158" operator="equal">
      <formula>"Leve"</formula>
    </cfRule>
  </conditionalFormatting>
  <conditionalFormatting sqref="DK83">
    <cfRule type="cellIs" dxfId="6896" priority="8159" operator="equal">
      <formula>"Catastrófico"</formula>
    </cfRule>
    <cfRule type="cellIs" dxfId="6895" priority="8160" operator="equal">
      <formula>"Mayor"</formula>
    </cfRule>
    <cfRule type="cellIs" dxfId="6894" priority="8161" operator="equal">
      <formula>"Moderado"</formula>
    </cfRule>
    <cfRule type="cellIs" dxfId="6893" priority="8162" operator="equal">
      <formula>"Menor"</formula>
    </cfRule>
    <cfRule type="cellIs" dxfId="6892" priority="8163" operator="equal">
      <formula>"Leve"</formula>
    </cfRule>
  </conditionalFormatting>
  <conditionalFormatting sqref="CZ143:DG144">
    <cfRule type="cellIs" dxfId="6891" priority="7649" operator="equal">
      <formula>"Catastrófico"</formula>
    </cfRule>
    <cfRule type="cellIs" dxfId="6890" priority="7650" operator="equal">
      <formula>"Mayor"</formula>
    </cfRule>
    <cfRule type="cellIs" dxfId="6889" priority="7651" operator="equal">
      <formula>"Moderado"</formula>
    </cfRule>
    <cfRule type="cellIs" dxfId="6888" priority="7652" operator="equal">
      <formula>"Menor"</formula>
    </cfRule>
    <cfRule type="cellIs" dxfId="6887" priority="7653" operator="equal">
      <formula>"Leve"</formula>
    </cfRule>
  </conditionalFormatting>
  <conditionalFormatting sqref="CZ118:DG119">
    <cfRule type="cellIs" dxfId="6886" priority="7644" operator="equal">
      <formula>"Catastrófico"</formula>
    </cfRule>
    <cfRule type="cellIs" dxfId="6885" priority="7645" operator="equal">
      <formula>"Mayor"</formula>
    </cfRule>
    <cfRule type="cellIs" dxfId="6884" priority="7646" operator="equal">
      <formula>"Moderado"</formula>
    </cfRule>
    <cfRule type="cellIs" dxfId="6883" priority="7647" operator="equal">
      <formula>"Menor"</formula>
    </cfRule>
    <cfRule type="cellIs" dxfId="6882" priority="7648" operator="equal">
      <formula>"Leve"</formula>
    </cfRule>
  </conditionalFormatting>
  <conditionalFormatting sqref="CH118:CO119">
    <cfRule type="cellIs" dxfId="6881" priority="6629" operator="equal">
      <formula>"Catastrófico"</formula>
    </cfRule>
    <cfRule type="cellIs" dxfId="6880" priority="6630" operator="equal">
      <formula>"Mayor"</formula>
    </cfRule>
    <cfRule type="cellIs" dxfId="6879" priority="6631" operator="equal">
      <formula>"Moderado"</formula>
    </cfRule>
    <cfRule type="cellIs" dxfId="6878" priority="6632" operator="equal">
      <formula>"Menor"</formula>
    </cfRule>
    <cfRule type="cellIs" dxfId="6877" priority="6633" operator="equal">
      <formula>"Leve"</formula>
    </cfRule>
  </conditionalFormatting>
  <conditionalFormatting sqref="DK239">
    <cfRule type="cellIs" dxfId="6876" priority="8139" operator="equal">
      <formula>"Catastrófico"</formula>
    </cfRule>
    <cfRule type="cellIs" dxfId="6875" priority="8140" operator="equal">
      <formula>"Mayor"</formula>
    </cfRule>
    <cfRule type="cellIs" dxfId="6874" priority="8141" operator="equal">
      <formula>"Moderado"</formula>
    </cfRule>
    <cfRule type="cellIs" dxfId="6873" priority="8142" operator="equal">
      <formula>"Menor"</formula>
    </cfRule>
    <cfRule type="cellIs" dxfId="6872" priority="8143" operator="equal">
      <formula>"Leve"</formula>
    </cfRule>
  </conditionalFormatting>
  <conditionalFormatting sqref="DK239">
    <cfRule type="cellIs" dxfId="6871" priority="8134" operator="equal">
      <formula>"Catastrófico"</formula>
    </cfRule>
    <cfRule type="cellIs" dxfId="6870" priority="8135" operator="equal">
      <formula>"Mayor"</formula>
    </cfRule>
    <cfRule type="cellIs" dxfId="6869" priority="8136" operator="equal">
      <formula>"Moderado"</formula>
    </cfRule>
    <cfRule type="cellIs" dxfId="6868" priority="8137" operator="equal">
      <formula>"Menor"</formula>
    </cfRule>
    <cfRule type="cellIs" dxfId="6867" priority="8138" operator="equal">
      <formula>"Leve"</formula>
    </cfRule>
  </conditionalFormatting>
  <conditionalFormatting sqref="CZ239:DA239">
    <cfRule type="cellIs" dxfId="6866" priority="7624" operator="equal">
      <formula>"Catastrófico"</formula>
    </cfRule>
    <cfRule type="cellIs" dxfId="6865" priority="7625" operator="equal">
      <formula>"Mayor"</formula>
    </cfRule>
    <cfRule type="cellIs" dxfId="6864" priority="7626" operator="equal">
      <formula>"Moderado"</formula>
    </cfRule>
    <cfRule type="cellIs" dxfId="6863" priority="7627" operator="equal">
      <formula>"Menor"</formula>
    </cfRule>
    <cfRule type="cellIs" dxfId="6862" priority="7628" operator="equal">
      <formula>"Leve"</formula>
    </cfRule>
  </conditionalFormatting>
  <conditionalFormatting sqref="CQ239:CR239">
    <cfRule type="cellIs" dxfId="6861" priority="7114" operator="equal">
      <formula>"Catastrófico"</formula>
    </cfRule>
    <cfRule type="cellIs" dxfId="6860" priority="7115" operator="equal">
      <formula>"Mayor"</formula>
    </cfRule>
    <cfRule type="cellIs" dxfId="6859" priority="7116" operator="equal">
      <formula>"Moderado"</formula>
    </cfRule>
    <cfRule type="cellIs" dxfId="6858" priority="7117" operator="equal">
      <formula>"Menor"</formula>
    </cfRule>
    <cfRule type="cellIs" dxfId="6857" priority="7118" operator="equal">
      <formula>"Leve"</formula>
    </cfRule>
  </conditionalFormatting>
  <conditionalFormatting sqref="DC239:DG239">
    <cfRule type="cellIs" dxfId="6856" priority="7614" operator="equal">
      <formula>"Catastrófico"</formula>
    </cfRule>
    <cfRule type="cellIs" dxfId="6855" priority="7615" operator="equal">
      <formula>"Mayor"</formula>
    </cfRule>
    <cfRule type="cellIs" dxfId="6854" priority="7616" operator="equal">
      <formula>"Moderado"</formula>
    </cfRule>
    <cfRule type="cellIs" dxfId="6853" priority="7617" operator="equal">
      <formula>"Menor"</formula>
    </cfRule>
    <cfRule type="cellIs" dxfId="6852" priority="7618" operator="equal">
      <formula>"Leve"</formula>
    </cfRule>
  </conditionalFormatting>
  <conditionalFormatting sqref="DL239:DP239">
    <cfRule type="cellIs" dxfId="6851" priority="8114" operator="equal">
      <formula>"Catastrófico"</formula>
    </cfRule>
    <cfRule type="cellIs" dxfId="6850" priority="8115" operator="equal">
      <formula>"Mayor"</formula>
    </cfRule>
    <cfRule type="cellIs" dxfId="6849" priority="8116" operator="equal">
      <formula>"Moderado"</formula>
    </cfRule>
    <cfRule type="cellIs" dxfId="6848" priority="8117" operator="equal">
      <formula>"Menor"</formula>
    </cfRule>
    <cfRule type="cellIs" dxfId="6847" priority="8118" operator="equal">
      <formula>"Leve"</formula>
    </cfRule>
  </conditionalFormatting>
  <conditionalFormatting sqref="DJ10">
    <cfRule type="cellIs" dxfId="6846" priority="8109" operator="equal">
      <formula>"Catastrófico"</formula>
    </cfRule>
    <cfRule type="cellIs" dxfId="6845" priority="8110" operator="equal">
      <formula>"Mayor"</formula>
    </cfRule>
    <cfRule type="cellIs" dxfId="6844" priority="8111" operator="equal">
      <formula>"Moderado"</formula>
    </cfRule>
    <cfRule type="cellIs" dxfId="6843" priority="8112" operator="equal">
      <formula>"Menor"</formula>
    </cfRule>
    <cfRule type="cellIs" dxfId="6842" priority="8113" operator="equal">
      <formula>"Leve"</formula>
    </cfRule>
  </conditionalFormatting>
  <conditionalFormatting sqref="CQ10:CR10">
    <cfRule type="cellIs" dxfId="6841" priority="7094" operator="equal">
      <formula>"Catastrófico"</formula>
    </cfRule>
    <cfRule type="cellIs" dxfId="6840" priority="7095" operator="equal">
      <formula>"Mayor"</formula>
    </cfRule>
    <cfRule type="cellIs" dxfId="6839" priority="7096" operator="equal">
      <formula>"Moderado"</formula>
    </cfRule>
    <cfRule type="cellIs" dxfId="6838" priority="7097" operator="equal">
      <formula>"Menor"</formula>
    </cfRule>
    <cfRule type="cellIs" dxfId="6837" priority="7098" operator="equal">
      <formula>"Leve"</formula>
    </cfRule>
  </conditionalFormatting>
  <conditionalFormatting sqref="DB11:DG11">
    <cfRule type="cellIs" dxfId="6836" priority="7594" operator="equal">
      <formula>"Catastrófico"</formula>
    </cfRule>
    <cfRule type="cellIs" dxfId="6835" priority="7595" operator="equal">
      <formula>"Mayor"</formula>
    </cfRule>
    <cfRule type="cellIs" dxfId="6834" priority="7596" operator="equal">
      <formula>"Moderado"</formula>
    </cfRule>
    <cfRule type="cellIs" dxfId="6833" priority="7597" operator="equal">
      <formula>"Menor"</formula>
    </cfRule>
    <cfRule type="cellIs" dxfId="6832" priority="7598" operator="equal">
      <formula>"Leve"</formula>
    </cfRule>
  </conditionalFormatting>
  <conditionalFormatting sqref="CS11:CX11">
    <cfRule type="cellIs" dxfId="6831" priority="7084" operator="equal">
      <formula>"Catastrófico"</formula>
    </cfRule>
    <cfRule type="cellIs" dxfId="6830" priority="7085" operator="equal">
      <formula>"Mayor"</formula>
    </cfRule>
    <cfRule type="cellIs" dxfId="6829" priority="7086" operator="equal">
      <formula>"Moderado"</formula>
    </cfRule>
    <cfRule type="cellIs" dxfId="6828" priority="7087" operator="equal">
      <formula>"Menor"</formula>
    </cfRule>
    <cfRule type="cellIs" dxfId="6827" priority="7088" operator="equal">
      <formula>"Leve"</formula>
    </cfRule>
  </conditionalFormatting>
  <conditionalFormatting sqref="DB10:DG10">
    <cfRule type="cellIs" dxfId="6826" priority="7584" operator="equal">
      <formula>"Catastrófico"</formula>
    </cfRule>
    <cfRule type="cellIs" dxfId="6825" priority="7585" operator="equal">
      <formula>"Mayor"</formula>
    </cfRule>
    <cfRule type="cellIs" dxfId="6824" priority="7586" operator="equal">
      <formula>"Moderado"</formula>
    </cfRule>
    <cfRule type="cellIs" dxfId="6823" priority="7587" operator="equal">
      <formula>"Menor"</formula>
    </cfRule>
    <cfRule type="cellIs" dxfId="6822" priority="7588" operator="equal">
      <formula>"Leve"</formula>
    </cfRule>
  </conditionalFormatting>
  <conditionalFormatting sqref="CJ10:CO10">
    <cfRule type="cellIs" dxfId="6821" priority="6569" operator="equal">
      <formula>"Catastrófico"</formula>
    </cfRule>
    <cfRule type="cellIs" dxfId="6820" priority="6570" operator="equal">
      <formula>"Mayor"</formula>
    </cfRule>
    <cfRule type="cellIs" dxfId="6819" priority="6571" operator="equal">
      <formula>"Moderado"</formula>
    </cfRule>
    <cfRule type="cellIs" dxfId="6818" priority="6572" operator="equal">
      <formula>"Menor"</formula>
    </cfRule>
    <cfRule type="cellIs" dxfId="6817" priority="6573" operator="equal">
      <formula>"Leve"</formula>
    </cfRule>
  </conditionalFormatting>
  <conditionalFormatting sqref="CZ11:DA11">
    <cfRule type="cellIs" dxfId="6816" priority="7574" operator="equal">
      <formula>"Catastrófico"</formula>
    </cfRule>
    <cfRule type="cellIs" dxfId="6815" priority="7575" operator="equal">
      <formula>"Mayor"</formula>
    </cfRule>
    <cfRule type="cellIs" dxfId="6814" priority="7576" operator="equal">
      <formula>"Moderado"</formula>
    </cfRule>
    <cfRule type="cellIs" dxfId="6813" priority="7577" operator="equal">
      <formula>"Menor"</formula>
    </cfRule>
    <cfRule type="cellIs" dxfId="6812" priority="7578" operator="equal">
      <formula>"Leve"</formula>
    </cfRule>
  </conditionalFormatting>
  <conditionalFormatting sqref="CZ11:DA11">
    <cfRule type="cellIs" dxfId="6811" priority="7569" operator="equal">
      <formula>"Catastrófico"</formula>
    </cfRule>
    <cfRule type="cellIs" dxfId="6810" priority="7570" operator="equal">
      <formula>"Mayor"</formula>
    </cfRule>
    <cfRule type="cellIs" dxfId="6809" priority="7571" operator="equal">
      <formula>"Moderado"</formula>
    </cfRule>
    <cfRule type="cellIs" dxfId="6808" priority="7572" operator="equal">
      <formula>"Menor"</formula>
    </cfRule>
    <cfRule type="cellIs" dxfId="6807" priority="7573" operator="equal">
      <formula>"Leve"</formula>
    </cfRule>
  </conditionalFormatting>
  <conditionalFormatting sqref="CZ16:CZ17">
    <cfRule type="cellIs" dxfId="6806" priority="7564" operator="equal">
      <formula>"Catastrófico"</formula>
    </cfRule>
    <cfRule type="cellIs" dxfId="6805" priority="7565" operator="equal">
      <formula>"Mayor"</formula>
    </cfRule>
    <cfRule type="cellIs" dxfId="6804" priority="7566" operator="equal">
      <formula>"Moderado"</formula>
    </cfRule>
    <cfRule type="cellIs" dxfId="6803" priority="7567" operator="equal">
      <formula>"Menor"</formula>
    </cfRule>
    <cfRule type="cellIs" dxfId="6802" priority="7568" operator="equal">
      <formula>"Leve"</formula>
    </cfRule>
  </conditionalFormatting>
  <conditionalFormatting sqref="DA16">
    <cfRule type="cellIs" dxfId="6801" priority="7559" operator="equal">
      <formula>"Catastrófico"</formula>
    </cfRule>
    <cfRule type="cellIs" dxfId="6800" priority="7560" operator="equal">
      <formula>"Mayor"</formula>
    </cfRule>
    <cfRule type="cellIs" dxfId="6799" priority="7561" operator="equal">
      <formula>"Moderado"</formula>
    </cfRule>
    <cfRule type="cellIs" dxfId="6798" priority="7562" operator="equal">
      <formula>"Menor"</formula>
    </cfRule>
    <cfRule type="cellIs" dxfId="6797" priority="7563" operator="equal">
      <formula>"Leve"</formula>
    </cfRule>
  </conditionalFormatting>
  <conditionalFormatting sqref="CR16">
    <cfRule type="cellIs" dxfId="6796" priority="7049" operator="equal">
      <formula>"Catastrófico"</formula>
    </cfRule>
    <cfRule type="cellIs" dxfId="6795" priority="7050" operator="equal">
      <formula>"Mayor"</formula>
    </cfRule>
    <cfRule type="cellIs" dxfId="6794" priority="7051" operator="equal">
      <formula>"Moderado"</formula>
    </cfRule>
    <cfRule type="cellIs" dxfId="6793" priority="7052" operator="equal">
      <formula>"Menor"</formula>
    </cfRule>
    <cfRule type="cellIs" dxfId="6792" priority="7053" operator="equal">
      <formula>"Leve"</formula>
    </cfRule>
  </conditionalFormatting>
  <conditionalFormatting sqref="CI17">
    <cfRule type="cellIs" dxfId="6791" priority="6539" operator="equal">
      <formula>"Catastrófico"</formula>
    </cfRule>
    <cfRule type="cellIs" dxfId="6790" priority="6540" operator="equal">
      <formula>"Mayor"</formula>
    </cfRule>
    <cfRule type="cellIs" dxfId="6789" priority="6541" operator="equal">
      <formula>"Moderado"</formula>
    </cfRule>
    <cfRule type="cellIs" dxfId="6788" priority="6542" operator="equal">
      <formula>"Menor"</formula>
    </cfRule>
    <cfRule type="cellIs" dxfId="6787" priority="6543" operator="equal">
      <formula>"Leve"</formula>
    </cfRule>
  </conditionalFormatting>
  <conditionalFormatting sqref="CI17">
    <cfRule type="cellIs" dxfId="6786" priority="6534" operator="equal">
      <formula>"Catastrófico"</formula>
    </cfRule>
    <cfRule type="cellIs" dxfId="6785" priority="6535" operator="equal">
      <formula>"Mayor"</formula>
    </cfRule>
    <cfRule type="cellIs" dxfId="6784" priority="6536" operator="equal">
      <formula>"Moderado"</formula>
    </cfRule>
    <cfRule type="cellIs" dxfId="6783" priority="6537" operator="equal">
      <formula>"Menor"</formula>
    </cfRule>
    <cfRule type="cellIs" dxfId="6782" priority="6538" operator="equal">
      <formula>"Leve"</formula>
    </cfRule>
  </conditionalFormatting>
  <conditionalFormatting sqref="CA16:CF17">
    <cfRule type="cellIs" dxfId="6781" priority="6024" operator="equal">
      <formula>"Catastrófico"</formula>
    </cfRule>
    <cfRule type="cellIs" dxfId="6780" priority="6025" operator="equal">
      <formula>"Mayor"</formula>
    </cfRule>
    <cfRule type="cellIs" dxfId="6779" priority="6026" operator="equal">
      <formula>"Moderado"</formula>
    </cfRule>
    <cfRule type="cellIs" dxfId="6778" priority="6027" operator="equal">
      <formula>"Menor"</formula>
    </cfRule>
    <cfRule type="cellIs" dxfId="6777" priority="6028" operator="equal">
      <formula>"Leve"</formula>
    </cfRule>
  </conditionalFormatting>
  <conditionalFormatting sqref="CJ16:CO17">
    <cfRule type="cellIs" dxfId="6776" priority="6524" operator="equal">
      <formula>"Catastrófico"</formula>
    </cfRule>
    <cfRule type="cellIs" dxfId="6775" priority="6525" operator="equal">
      <formula>"Mayor"</formula>
    </cfRule>
    <cfRule type="cellIs" dxfId="6774" priority="6526" operator="equal">
      <formula>"Moderado"</formula>
    </cfRule>
    <cfRule type="cellIs" dxfId="6773" priority="6527" operator="equal">
      <formula>"Menor"</formula>
    </cfRule>
    <cfRule type="cellIs" dxfId="6772" priority="6528" operator="equal">
      <formula>"Leve"</formula>
    </cfRule>
  </conditionalFormatting>
  <conditionalFormatting sqref="CR124:CX124 CR129:CX129 CR125:CR128 CT125:CX128">
    <cfRule type="cellIs" dxfId="6771" priority="7024" operator="equal">
      <formula>"Catastrófico"</formula>
    </cfRule>
    <cfRule type="cellIs" dxfId="6770" priority="7025" operator="equal">
      <formula>"Mayor"</formula>
    </cfRule>
    <cfRule type="cellIs" dxfId="6769" priority="7026" operator="equal">
      <formula>"Moderado"</formula>
    </cfRule>
    <cfRule type="cellIs" dxfId="6768" priority="7027" operator="equal">
      <formula>"Menor"</formula>
    </cfRule>
    <cfRule type="cellIs" dxfId="6767" priority="7028" operator="equal">
      <formula>"Leve"</formula>
    </cfRule>
  </conditionalFormatting>
  <conditionalFormatting sqref="CI125:CI128 CH129:CO129 CK125:CO128 CH124:CO124">
    <cfRule type="cellIs" dxfId="6766" priority="6514" operator="equal">
      <formula>"Catastrófico"</formula>
    </cfRule>
    <cfRule type="cellIs" dxfId="6765" priority="6515" operator="equal">
      <formula>"Mayor"</formula>
    </cfRule>
    <cfRule type="cellIs" dxfId="6764" priority="6516" operator="equal">
      <formula>"Moderado"</formula>
    </cfRule>
    <cfRule type="cellIs" dxfId="6763" priority="6517" operator="equal">
      <formula>"Menor"</formula>
    </cfRule>
    <cfRule type="cellIs" dxfId="6762" priority="6518" operator="equal">
      <formula>"Leve"</formula>
    </cfRule>
  </conditionalFormatting>
  <conditionalFormatting sqref="BY125:BY128">
    <cfRule type="cellIs" dxfId="6761" priority="6004" operator="equal">
      <formula>"Catastrófico"</formula>
    </cfRule>
    <cfRule type="cellIs" dxfId="6760" priority="6005" operator="equal">
      <formula>"Mayor"</formula>
    </cfRule>
    <cfRule type="cellIs" dxfId="6759" priority="6006" operator="equal">
      <formula>"Moderado"</formula>
    </cfRule>
    <cfRule type="cellIs" dxfId="6758" priority="6007" operator="equal">
      <formula>"Menor"</formula>
    </cfRule>
    <cfRule type="cellIs" dxfId="6757" priority="6008" operator="equal">
      <formula>"Leve"</formula>
    </cfRule>
  </conditionalFormatting>
  <conditionalFormatting sqref="CH125:CH128">
    <cfRule type="cellIs" dxfId="6756" priority="6504" operator="equal">
      <formula>"Catastrófico"</formula>
    </cfRule>
    <cfRule type="cellIs" dxfId="6755" priority="6505" operator="equal">
      <formula>"Mayor"</formula>
    </cfRule>
    <cfRule type="cellIs" dxfId="6754" priority="6506" operator="equal">
      <formula>"Moderado"</formula>
    </cfRule>
    <cfRule type="cellIs" dxfId="6753" priority="6507" operator="equal">
      <formula>"Menor"</formula>
    </cfRule>
    <cfRule type="cellIs" dxfId="6752" priority="6508" operator="equal">
      <formula>"Leve"</formula>
    </cfRule>
  </conditionalFormatting>
  <conditionalFormatting sqref="CH130:CI130">
    <cfRule type="cellIs" dxfId="6751" priority="6499" operator="equal">
      <formula>"Catastrófico"</formula>
    </cfRule>
    <cfRule type="cellIs" dxfId="6750" priority="6500" operator="equal">
      <formula>"Mayor"</formula>
    </cfRule>
    <cfRule type="cellIs" dxfId="6749" priority="6501" operator="equal">
      <formula>"Moderado"</formula>
    </cfRule>
    <cfRule type="cellIs" dxfId="6748" priority="6502" operator="equal">
      <formula>"Menor"</formula>
    </cfRule>
    <cfRule type="cellIs" dxfId="6747" priority="6503" operator="equal">
      <formula>"Leve"</formula>
    </cfRule>
  </conditionalFormatting>
  <conditionalFormatting sqref="CQ130:CR130">
    <cfRule type="cellIs" dxfId="6746" priority="6999" operator="equal">
      <formula>"Catastrófico"</formula>
    </cfRule>
    <cfRule type="cellIs" dxfId="6745" priority="7000" operator="equal">
      <formula>"Mayor"</formula>
    </cfRule>
    <cfRule type="cellIs" dxfId="6744" priority="7001" operator="equal">
      <formula>"Moderado"</formula>
    </cfRule>
    <cfRule type="cellIs" dxfId="6743" priority="7002" operator="equal">
      <formula>"Menor"</formula>
    </cfRule>
    <cfRule type="cellIs" dxfId="6742" priority="7003" operator="equal">
      <formula>"Leve"</formula>
    </cfRule>
  </conditionalFormatting>
  <conditionalFormatting sqref="CS130:CX130">
    <cfRule type="cellIs" dxfId="6741" priority="6994" operator="equal">
      <formula>"Catastrófico"</formula>
    </cfRule>
    <cfRule type="cellIs" dxfId="6740" priority="6995" operator="equal">
      <formula>"Mayor"</formula>
    </cfRule>
    <cfRule type="cellIs" dxfId="6739" priority="6996" operator="equal">
      <formula>"Moderado"</formula>
    </cfRule>
    <cfRule type="cellIs" dxfId="6738" priority="6997" operator="equal">
      <formula>"Menor"</formula>
    </cfRule>
    <cfRule type="cellIs" dxfId="6737" priority="6998" operator="equal">
      <formula>"Leve"</formula>
    </cfRule>
  </conditionalFormatting>
  <conditionalFormatting sqref="CS130:CX130">
    <cfRule type="cellIs" dxfId="6736" priority="6989" operator="equal">
      <formula>"Catastrófico"</formula>
    </cfRule>
    <cfRule type="cellIs" dxfId="6735" priority="6990" operator="equal">
      <formula>"Mayor"</formula>
    </cfRule>
    <cfRule type="cellIs" dxfId="6734" priority="6991" operator="equal">
      <formula>"Moderado"</formula>
    </cfRule>
    <cfRule type="cellIs" dxfId="6733" priority="6992" operator="equal">
      <formula>"Menor"</formula>
    </cfRule>
    <cfRule type="cellIs" dxfId="6732" priority="6993" operator="equal">
      <formula>"Leve"</formula>
    </cfRule>
  </conditionalFormatting>
  <conditionalFormatting sqref="CH196:CO196">
    <cfRule type="cellIs" dxfId="6731" priority="6479" operator="equal">
      <formula>"Catastrófico"</formula>
    </cfRule>
    <cfRule type="cellIs" dxfId="6730" priority="6480" operator="equal">
      <formula>"Mayor"</formula>
    </cfRule>
    <cfRule type="cellIs" dxfId="6729" priority="6481" operator="equal">
      <formula>"Moderado"</formula>
    </cfRule>
    <cfRule type="cellIs" dxfId="6728" priority="6482" operator="equal">
      <formula>"Menor"</formula>
    </cfRule>
    <cfRule type="cellIs" dxfId="6727" priority="6483" operator="equal">
      <formula>"Leve"</formula>
    </cfRule>
  </conditionalFormatting>
  <conditionalFormatting sqref="CH202:CO202">
    <cfRule type="cellIs" dxfId="6726" priority="6474" operator="equal">
      <formula>"Catastrófico"</formula>
    </cfRule>
    <cfRule type="cellIs" dxfId="6725" priority="6475" operator="equal">
      <formula>"Mayor"</formula>
    </cfRule>
    <cfRule type="cellIs" dxfId="6724" priority="6476" operator="equal">
      <formula>"Moderado"</formula>
    </cfRule>
    <cfRule type="cellIs" dxfId="6723" priority="6477" operator="equal">
      <formula>"Menor"</formula>
    </cfRule>
    <cfRule type="cellIs" dxfId="6722" priority="6478" operator="equal">
      <formula>"Leve"</formula>
    </cfRule>
  </conditionalFormatting>
  <conditionalFormatting sqref="FK208:FS208">
    <cfRule type="cellIs" dxfId="6721" priority="5459" operator="equal">
      <formula>"Catastrófico"</formula>
    </cfRule>
    <cfRule type="cellIs" dxfId="6720" priority="5460" operator="equal">
      <formula>"Mayor"</formula>
    </cfRule>
    <cfRule type="cellIs" dxfId="6719" priority="5461" operator="equal">
      <formula>"Moderado"</formula>
    </cfRule>
    <cfRule type="cellIs" dxfId="6718" priority="5462" operator="equal">
      <formula>"Menor"</formula>
    </cfRule>
    <cfRule type="cellIs" dxfId="6717" priority="5463" operator="equal">
      <formula>"Leve"</formula>
    </cfRule>
  </conditionalFormatting>
  <conditionalFormatting sqref="BY214:CF214">
    <cfRule type="cellIs" dxfId="6716" priority="5959" operator="equal">
      <formula>"Catastrófico"</formula>
    </cfRule>
    <cfRule type="cellIs" dxfId="6715" priority="5960" operator="equal">
      <formula>"Mayor"</formula>
    </cfRule>
    <cfRule type="cellIs" dxfId="6714" priority="5961" operator="equal">
      <formula>"Moderado"</formula>
    </cfRule>
    <cfRule type="cellIs" dxfId="6713" priority="5962" operator="equal">
      <formula>"Menor"</formula>
    </cfRule>
    <cfRule type="cellIs" dxfId="6712" priority="5963" operator="equal">
      <formula>"Leve"</formula>
    </cfRule>
  </conditionalFormatting>
  <conditionalFormatting sqref="CH28:CO28">
    <cfRule type="cellIs" dxfId="6711" priority="6459" operator="equal">
      <formula>"Catastrófico"</formula>
    </cfRule>
    <cfRule type="cellIs" dxfId="6710" priority="6460" operator="equal">
      <formula>"Mayor"</formula>
    </cfRule>
    <cfRule type="cellIs" dxfId="6709" priority="6461" operator="equal">
      <formula>"Moderado"</formula>
    </cfRule>
    <cfRule type="cellIs" dxfId="6708" priority="6462" operator="equal">
      <formula>"Menor"</formula>
    </cfRule>
    <cfRule type="cellIs" dxfId="6707" priority="6463" operator="equal">
      <formula>"Leve"</formula>
    </cfRule>
  </conditionalFormatting>
  <conditionalFormatting sqref="CH35:CJ35">
    <cfRule type="cellIs" dxfId="6706" priority="6454" operator="equal">
      <formula>"Catastrófico"</formula>
    </cfRule>
    <cfRule type="cellIs" dxfId="6705" priority="6455" operator="equal">
      <formula>"Mayor"</formula>
    </cfRule>
    <cfRule type="cellIs" dxfId="6704" priority="6456" operator="equal">
      <formula>"Moderado"</formula>
    </cfRule>
    <cfRule type="cellIs" dxfId="6703" priority="6457" operator="equal">
      <formula>"Menor"</formula>
    </cfRule>
    <cfRule type="cellIs" dxfId="6702" priority="6458" operator="equal">
      <formula>"Leve"</formula>
    </cfRule>
  </conditionalFormatting>
  <conditionalFormatting sqref="CK35:CO35">
    <cfRule type="cellIs" dxfId="6701" priority="6449" operator="equal">
      <formula>"Catastrófico"</formula>
    </cfRule>
    <cfRule type="cellIs" dxfId="6700" priority="6450" operator="equal">
      <formula>"Mayor"</formula>
    </cfRule>
    <cfRule type="cellIs" dxfId="6699" priority="6451" operator="equal">
      <formula>"Moderado"</formula>
    </cfRule>
    <cfRule type="cellIs" dxfId="6698" priority="6452" operator="equal">
      <formula>"Menor"</formula>
    </cfRule>
    <cfRule type="cellIs" dxfId="6697" priority="6453" operator="equal">
      <formula>"Leve"</formula>
    </cfRule>
  </conditionalFormatting>
  <conditionalFormatting sqref="CB35:CF35">
    <cfRule type="cellIs" dxfId="6696" priority="5939" operator="equal">
      <formula>"Catastrófico"</formula>
    </cfRule>
    <cfRule type="cellIs" dxfId="6695" priority="5940" operator="equal">
      <formula>"Mayor"</formula>
    </cfRule>
    <cfRule type="cellIs" dxfId="6694" priority="5941" operator="equal">
      <formula>"Moderado"</formula>
    </cfRule>
    <cfRule type="cellIs" dxfId="6693" priority="5942" operator="equal">
      <formula>"Menor"</formula>
    </cfRule>
    <cfRule type="cellIs" dxfId="6692" priority="5943" operator="equal">
      <formula>"Leve"</formula>
    </cfRule>
  </conditionalFormatting>
  <conditionalFormatting sqref="CH40:CO40">
    <cfRule type="cellIs" dxfId="6691" priority="6439" operator="equal">
      <formula>"Catastrófico"</formula>
    </cfRule>
    <cfRule type="cellIs" dxfId="6690" priority="6440" operator="equal">
      <formula>"Mayor"</formula>
    </cfRule>
    <cfRule type="cellIs" dxfId="6689" priority="6441" operator="equal">
      <formula>"Moderado"</formula>
    </cfRule>
    <cfRule type="cellIs" dxfId="6688" priority="6442" operator="equal">
      <formula>"Menor"</formula>
    </cfRule>
    <cfRule type="cellIs" dxfId="6687" priority="6443" operator="equal">
      <formula>"Leve"</formula>
    </cfRule>
  </conditionalFormatting>
  <conditionalFormatting sqref="CQ41:CX42">
    <cfRule type="cellIs" dxfId="6686" priority="6939" operator="equal">
      <formula>"Catastrófico"</formula>
    </cfRule>
    <cfRule type="cellIs" dxfId="6685" priority="6940" operator="equal">
      <formula>"Mayor"</formula>
    </cfRule>
    <cfRule type="cellIs" dxfId="6684" priority="6941" operator="equal">
      <formula>"Moderado"</formula>
    </cfRule>
    <cfRule type="cellIs" dxfId="6683" priority="6942" operator="equal">
      <formula>"Menor"</formula>
    </cfRule>
    <cfRule type="cellIs" dxfId="6682" priority="6943" operator="equal">
      <formula>"Leve"</formula>
    </cfRule>
  </conditionalFormatting>
  <conditionalFormatting sqref="CQ172:CX172 CQ131:CX137 CQ196:CX196 CQ12:CX15 CQ90:CX93 CQ95:CX99 CQ103:CX105 CQ186:CX190 CQ47:CX51 CQ53:CX57 CQ36:CX40 CQ43:CX45 CQ18:CX34 CQ88:CX88 CQ142:CX142 CQ148:CX148 CQ154:CX155 CQ59:CX69 CQ202:CX202 CQ208:CX208 CQ214:CX238 CQ240:CX255">
    <cfRule type="cellIs" dxfId="6681" priority="7439" operator="equal">
      <formula>"Catastrófico"</formula>
    </cfRule>
    <cfRule type="cellIs" dxfId="6680" priority="7440" operator="equal">
      <formula>"Mayor"</formula>
    </cfRule>
    <cfRule type="cellIs" dxfId="6679" priority="7441" operator="equal">
      <formula>"Moderado"</formula>
    </cfRule>
    <cfRule type="cellIs" dxfId="6678" priority="7442" operator="equal">
      <formula>"Menor"</formula>
    </cfRule>
    <cfRule type="cellIs" dxfId="6677" priority="7443" operator="equal">
      <formula>"Leve"</formula>
    </cfRule>
  </conditionalFormatting>
  <conditionalFormatting sqref="CY10 CY16 CY22 CY40 CY64 CY70 CY76 CY82 CY88 CY94 CY100 CY106 CY112 CY118 CY124 CY130 CY136 CY142 CY148 CY154 CY160 CY166 CY172 CY178 CY184 CY190 CY196 CY202 CY208 CY214 CY220">
    <cfRule type="cellIs" dxfId="6676" priority="7939" operator="equal">
      <formula>"Catastrófico"</formula>
    </cfRule>
    <cfRule type="cellIs" dxfId="6675" priority="7940" operator="equal">
      <formula>"Mayor"</formula>
    </cfRule>
    <cfRule type="cellIs" dxfId="6674" priority="7941" operator="equal">
      <formula>"Moderado"</formula>
    </cfRule>
    <cfRule type="cellIs" dxfId="6673" priority="7942" operator="equal">
      <formula>"Menor"</formula>
    </cfRule>
    <cfRule type="cellIs" dxfId="6672" priority="7943" operator="equal">
      <formula>"Leve"</formula>
    </cfRule>
  </conditionalFormatting>
  <conditionalFormatting sqref="CP46 CP52 CP58">
    <cfRule type="cellIs" dxfId="6671" priority="7429" operator="equal">
      <formula>"Catastrófico"</formula>
    </cfRule>
    <cfRule type="cellIs" dxfId="6670" priority="7430" operator="equal">
      <formula>"Mayor"</formula>
    </cfRule>
    <cfRule type="cellIs" dxfId="6669" priority="7431" operator="equal">
      <formula>"Moderado"</formula>
    </cfRule>
    <cfRule type="cellIs" dxfId="6668" priority="7432" operator="equal">
      <formula>"Menor"</formula>
    </cfRule>
    <cfRule type="cellIs" dxfId="6667" priority="7433" operator="equal">
      <formula>"Leve"</formula>
    </cfRule>
  </conditionalFormatting>
  <conditionalFormatting sqref="CY226">
    <cfRule type="cellIs" dxfId="6666" priority="7929" operator="equal">
      <formula>"Catastrófico"</formula>
    </cfRule>
    <cfRule type="cellIs" dxfId="6665" priority="7930" operator="equal">
      <formula>"Mayor"</formula>
    </cfRule>
    <cfRule type="cellIs" dxfId="6664" priority="7931" operator="equal">
      <formula>"Moderado"</formula>
    </cfRule>
    <cfRule type="cellIs" dxfId="6663" priority="7932" operator="equal">
      <formula>"Menor"</formula>
    </cfRule>
    <cfRule type="cellIs" dxfId="6662" priority="7933" operator="equal">
      <formula>"Leve"</formula>
    </cfRule>
  </conditionalFormatting>
  <conditionalFormatting sqref="CY232">
    <cfRule type="cellIs" dxfId="6661" priority="7924" operator="equal">
      <formula>"Catastrófico"</formula>
    </cfRule>
    <cfRule type="cellIs" dxfId="6660" priority="7925" operator="equal">
      <formula>"Mayor"</formula>
    </cfRule>
    <cfRule type="cellIs" dxfId="6659" priority="7926" operator="equal">
      <formula>"Moderado"</formula>
    </cfRule>
    <cfRule type="cellIs" dxfId="6658" priority="7927" operator="equal">
      <formula>"Menor"</formula>
    </cfRule>
    <cfRule type="cellIs" dxfId="6657" priority="7928" operator="equal">
      <formula>"Leve"</formula>
    </cfRule>
  </conditionalFormatting>
  <conditionalFormatting sqref="CP238">
    <cfRule type="cellIs" dxfId="6656" priority="7414" operator="equal">
      <formula>"Catastrófico"</formula>
    </cfRule>
    <cfRule type="cellIs" dxfId="6655" priority="7415" operator="equal">
      <formula>"Mayor"</formula>
    </cfRule>
    <cfRule type="cellIs" dxfId="6654" priority="7416" operator="equal">
      <formula>"Moderado"</formula>
    </cfRule>
    <cfRule type="cellIs" dxfId="6653" priority="7417" operator="equal">
      <formula>"Menor"</formula>
    </cfRule>
    <cfRule type="cellIs" dxfId="6652" priority="7418" operator="equal">
      <formula>"Leve"</formula>
    </cfRule>
  </conditionalFormatting>
  <conditionalFormatting sqref="CP244">
    <cfRule type="cellIs" dxfId="6651" priority="7409" operator="equal">
      <formula>"Catastrófico"</formula>
    </cfRule>
    <cfRule type="cellIs" dxfId="6650" priority="7410" operator="equal">
      <formula>"Mayor"</formula>
    </cfRule>
    <cfRule type="cellIs" dxfId="6649" priority="7411" operator="equal">
      <formula>"Moderado"</formula>
    </cfRule>
    <cfRule type="cellIs" dxfId="6648" priority="7412" operator="equal">
      <formula>"Menor"</formula>
    </cfRule>
    <cfRule type="cellIs" dxfId="6647" priority="7413" operator="equal">
      <formula>"Leve"</formula>
    </cfRule>
  </conditionalFormatting>
  <conditionalFormatting sqref="CG250">
    <cfRule type="cellIs" dxfId="6646" priority="6899" operator="equal">
      <formula>"Catastrófico"</formula>
    </cfRule>
    <cfRule type="cellIs" dxfId="6645" priority="6900" operator="equal">
      <formula>"Mayor"</formula>
    </cfRule>
    <cfRule type="cellIs" dxfId="6644" priority="6901" operator="equal">
      <formula>"Moderado"</formula>
    </cfRule>
    <cfRule type="cellIs" dxfId="6643" priority="6902" operator="equal">
      <formula>"Menor"</formula>
    </cfRule>
    <cfRule type="cellIs" dxfId="6642" priority="6903" operator="equal">
      <formula>"Leve"</formula>
    </cfRule>
  </conditionalFormatting>
  <conditionalFormatting sqref="CG28">
    <cfRule type="cellIs" dxfId="6641" priority="6894" operator="equal">
      <formula>"Catastrófico"</formula>
    </cfRule>
    <cfRule type="cellIs" dxfId="6640" priority="6895" operator="equal">
      <formula>"Mayor"</formula>
    </cfRule>
    <cfRule type="cellIs" dxfId="6639" priority="6896" operator="equal">
      <formula>"Moderado"</formula>
    </cfRule>
    <cfRule type="cellIs" dxfId="6638" priority="6897" operator="equal">
      <formula>"Menor"</formula>
    </cfRule>
    <cfRule type="cellIs" dxfId="6637" priority="6898" operator="equal">
      <formula>"Leve"</formula>
    </cfRule>
  </conditionalFormatting>
  <conditionalFormatting sqref="CG34">
    <cfRule type="cellIs" dxfId="6636" priority="6889" operator="equal">
      <formula>"Catastrófico"</formula>
    </cfRule>
    <cfRule type="cellIs" dxfId="6635" priority="6890" operator="equal">
      <formula>"Mayor"</formula>
    </cfRule>
    <cfRule type="cellIs" dxfId="6634" priority="6891" operator="equal">
      <formula>"Moderado"</formula>
    </cfRule>
    <cfRule type="cellIs" dxfId="6633" priority="6892" operator="equal">
      <formula>"Menor"</formula>
    </cfRule>
    <cfRule type="cellIs" dxfId="6632" priority="6893" operator="equal">
      <formula>"Leve"</formula>
    </cfRule>
  </conditionalFormatting>
  <conditionalFormatting sqref="CQ89:CR89">
    <cfRule type="cellIs" dxfId="6631" priority="7359" operator="equal">
      <formula>"Catastrófico"</formula>
    </cfRule>
    <cfRule type="cellIs" dxfId="6630" priority="7360" operator="equal">
      <formula>"Mayor"</formula>
    </cfRule>
    <cfRule type="cellIs" dxfId="6629" priority="7361" operator="equal">
      <formula>"Moderado"</formula>
    </cfRule>
    <cfRule type="cellIs" dxfId="6628" priority="7362" operator="equal">
      <formula>"Menor"</formula>
    </cfRule>
    <cfRule type="cellIs" dxfId="6627" priority="7363" operator="equal">
      <formula>"Leve"</formula>
    </cfRule>
  </conditionalFormatting>
  <conditionalFormatting sqref="CS89">
    <cfRule type="cellIs" dxfId="6626" priority="7354" operator="equal">
      <formula>"Catastrófico"</formula>
    </cfRule>
    <cfRule type="cellIs" dxfId="6625" priority="7355" operator="equal">
      <formula>"Mayor"</formula>
    </cfRule>
    <cfRule type="cellIs" dxfId="6624" priority="7356" operator="equal">
      <formula>"Moderado"</formula>
    </cfRule>
    <cfRule type="cellIs" dxfId="6623" priority="7357" operator="equal">
      <formula>"Menor"</formula>
    </cfRule>
    <cfRule type="cellIs" dxfId="6622" priority="7358" operator="equal">
      <formula>"Leve"</formula>
    </cfRule>
  </conditionalFormatting>
  <conditionalFormatting sqref="CA89">
    <cfRule type="cellIs" dxfId="6621" priority="6339" operator="equal">
      <formula>"Catastrófico"</formula>
    </cfRule>
    <cfRule type="cellIs" dxfId="6620" priority="6340" operator="equal">
      <formula>"Mayor"</formula>
    </cfRule>
    <cfRule type="cellIs" dxfId="6619" priority="6341" operator="equal">
      <formula>"Moderado"</formula>
    </cfRule>
    <cfRule type="cellIs" dxfId="6618" priority="6342" operator="equal">
      <formula>"Menor"</formula>
    </cfRule>
    <cfRule type="cellIs" dxfId="6617" priority="6343" operator="equal">
      <formula>"Leve"</formula>
    </cfRule>
  </conditionalFormatting>
  <conditionalFormatting sqref="CB89:CF89">
    <cfRule type="cellIs" dxfId="6616" priority="6334" operator="equal">
      <formula>"Catastrófico"</formula>
    </cfRule>
    <cfRule type="cellIs" dxfId="6615" priority="6335" operator="equal">
      <formula>"Mayor"</formula>
    </cfRule>
    <cfRule type="cellIs" dxfId="6614" priority="6336" operator="equal">
      <formula>"Moderado"</formula>
    </cfRule>
    <cfRule type="cellIs" dxfId="6613" priority="6337" operator="equal">
      <formula>"Menor"</formula>
    </cfRule>
    <cfRule type="cellIs" dxfId="6612" priority="6338" operator="equal">
      <formula>"Leve"</formula>
    </cfRule>
  </conditionalFormatting>
  <conditionalFormatting sqref="CK89:CO89">
    <cfRule type="cellIs" dxfId="6611" priority="6834" operator="equal">
      <formula>"Catastrófico"</formula>
    </cfRule>
    <cfRule type="cellIs" dxfId="6610" priority="6835" operator="equal">
      <formula>"Mayor"</formula>
    </cfRule>
    <cfRule type="cellIs" dxfId="6609" priority="6836" operator="equal">
      <formula>"Moderado"</formula>
    </cfRule>
    <cfRule type="cellIs" dxfId="6608" priority="6837" operator="equal">
      <formula>"Menor"</formula>
    </cfRule>
    <cfRule type="cellIs" dxfId="6607" priority="6838" operator="equal">
      <formula>"Leve"</formula>
    </cfRule>
  </conditionalFormatting>
  <conditionalFormatting sqref="DA102:DG102 DA100:DB101">
    <cfRule type="cellIs" dxfId="6606" priority="7839" operator="equal">
      <formula>"Catastrófico"</formula>
    </cfRule>
    <cfRule type="cellIs" dxfId="6605" priority="7840" operator="equal">
      <formula>"Mayor"</formula>
    </cfRule>
    <cfRule type="cellIs" dxfId="6604" priority="7841" operator="equal">
      <formula>"Moderado"</formula>
    </cfRule>
    <cfRule type="cellIs" dxfId="6603" priority="7842" operator="equal">
      <formula>"Menor"</formula>
    </cfRule>
    <cfRule type="cellIs" dxfId="6602" priority="7843" operator="equal">
      <formula>"Leve"</formula>
    </cfRule>
  </conditionalFormatting>
  <conditionalFormatting sqref="DA101:DB101 CZ102:DG102 CZ100:DB100">
    <cfRule type="cellIs" dxfId="6601" priority="7834" operator="equal">
      <formula>"Catastrófico"</formula>
    </cfRule>
    <cfRule type="cellIs" dxfId="6600" priority="7835" operator="equal">
      <formula>"Mayor"</formula>
    </cfRule>
    <cfRule type="cellIs" dxfId="6599" priority="7836" operator="equal">
      <formula>"Moderado"</formula>
    </cfRule>
    <cfRule type="cellIs" dxfId="6598" priority="7837" operator="equal">
      <formula>"Menor"</formula>
    </cfRule>
    <cfRule type="cellIs" dxfId="6597" priority="7838" operator="equal">
      <formula>"Leve"</formula>
    </cfRule>
  </conditionalFormatting>
  <conditionalFormatting sqref="CH101">
    <cfRule type="cellIs" dxfId="6596" priority="6819" operator="equal">
      <formula>"Catastrófico"</formula>
    </cfRule>
    <cfRule type="cellIs" dxfId="6595" priority="6820" operator="equal">
      <formula>"Mayor"</formula>
    </cfRule>
    <cfRule type="cellIs" dxfId="6594" priority="6821" operator="equal">
      <formula>"Moderado"</formula>
    </cfRule>
    <cfRule type="cellIs" dxfId="6593" priority="6822" operator="equal">
      <formula>"Menor"</formula>
    </cfRule>
    <cfRule type="cellIs" dxfId="6592" priority="6823" operator="equal">
      <formula>"Leve"</formula>
    </cfRule>
  </conditionalFormatting>
  <conditionalFormatting sqref="CH94:CO94">
    <cfRule type="cellIs" dxfId="6591" priority="6884" operator="equal">
      <formula>"Catastrófico"</formula>
    </cfRule>
    <cfRule type="cellIs" dxfId="6590" priority="6885" operator="equal">
      <formula>"Mayor"</formula>
    </cfRule>
    <cfRule type="cellIs" dxfId="6589" priority="6886" operator="equal">
      <formula>"Moderado"</formula>
    </cfRule>
    <cfRule type="cellIs" dxfId="6588" priority="6887" operator="equal">
      <formula>"Menor"</formula>
    </cfRule>
    <cfRule type="cellIs" dxfId="6587" priority="6888" operator="equal">
      <formula>"Leve"</formula>
    </cfRule>
  </conditionalFormatting>
  <conditionalFormatting sqref="CH94:CO94">
    <cfRule type="cellIs" dxfId="6586" priority="6879" operator="equal">
      <formula>"Catastrófico"</formula>
    </cfRule>
    <cfRule type="cellIs" dxfId="6585" priority="6880" operator="equal">
      <formula>"Mayor"</formula>
    </cfRule>
    <cfRule type="cellIs" dxfId="6584" priority="6881" operator="equal">
      <formula>"Moderado"</formula>
    </cfRule>
    <cfRule type="cellIs" dxfId="6583" priority="6882" operator="equal">
      <formula>"Menor"</formula>
    </cfRule>
    <cfRule type="cellIs" dxfId="6582" priority="6883" operator="equal">
      <formula>"Leve"</formula>
    </cfRule>
  </conditionalFormatting>
  <conditionalFormatting sqref="BY162:CF165 BY168:CF171 BY113:CF117 BY173:CF177 BY145:CF147 BY120:CF123 BY138:CF141 BY149:CF153 BY156:CF159">
    <cfRule type="cellIs" dxfId="6581" priority="6309" operator="equal">
      <formula>"Catastrófico"</formula>
    </cfRule>
    <cfRule type="cellIs" dxfId="6580" priority="6310" operator="equal">
      <formula>"Mayor"</formula>
    </cfRule>
    <cfRule type="cellIs" dxfId="6579" priority="6311" operator="equal">
      <formula>"Moderado"</formula>
    </cfRule>
    <cfRule type="cellIs" dxfId="6578" priority="6312" operator="equal">
      <formula>"Menor"</formula>
    </cfRule>
    <cfRule type="cellIs" dxfId="6577" priority="6313" operator="equal">
      <formula>"Leve"</formula>
    </cfRule>
  </conditionalFormatting>
  <conditionalFormatting sqref="BY162:CF165 BY168:CF171 BY113:CF117 BY173:CF177 BY145:CF147 BY120:CF123 BY138:CF141 BY149:CF153 BY156:CF159">
    <cfRule type="cellIs" dxfId="6576" priority="6304" operator="equal">
      <formula>"Catastrófico"</formula>
    </cfRule>
    <cfRule type="cellIs" dxfId="6575" priority="6305" operator="equal">
      <formula>"Mayor"</formula>
    </cfRule>
    <cfRule type="cellIs" dxfId="6574" priority="6306" operator="equal">
      <formula>"Moderado"</formula>
    </cfRule>
    <cfRule type="cellIs" dxfId="6573" priority="6307" operator="equal">
      <formula>"Menor"</formula>
    </cfRule>
    <cfRule type="cellIs" dxfId="6572" priority="6308" operator="equal">
      <formula>"Leve"</formula>
    </cfRule>
  </conditionalFormatting>
  <conditionalFormatting sqref="BY160:CF160">
    <cfRule type="cellIs" dxfId="6571" priority="6289" operator="equal">
      <formula>"Catastrófico"</formula>
    </cfRule>
    <cfRule type="cellIs" dxfId="6570" priority="6290" operator="equal">
      <formula>"Mayor"</formula>
    </cfRule>
    <cfRule type="cellIs" dxfId="6569" priority="6291" operator="equal">
      <formula>"Moderado"</formula>
    </cfRule>
    <cfRule type="cellIs" dxfId="6568" priority="6292" operator="equal">
      <formula>"Menor"</formula>
    </cfRule>
    <cfRule type="cellIs" dxfId="6567" priority="6293" operator="equal">
      <formula>"Leve"</formula>
    </cfRule>
  </conditionalFormatting>
  <conditionalFormatting sqref="BY161:CF161">
    <cfRule type="cellIs" dxfId="6566" priority="6284" operator="equal">
      <formula>"Catastrófico"</formula>
    </cfRule>
    <cfRule type="cellIs" dxfId="6565" priority="6285" operator="equal">
      <formula>"Mayor"</formula>
    </cfRule>
    <cfRule type="cellIs" dxfId="6564" priority="6286" operator="equal">
      <formula>"Moderado"</formula>
    </cfRule>
    <cfRule type="cellIs" dxfId="6563" priority="6287" operator="equal">
      <formula>"Menor"</formula>
    </cfRule>
    <cfRule type="cellIs" dxfId="6562" priority="6288" operator="equal">
      <formula>"Leve"</formula>
    </cfRule>
  </conditionalFormatting>
  <conditionalFormatting sqref="CQ185:CX185">
    <cfRule type="cellIs" dxfId="6561" priority="7269" operator="equal">
      <formula>"Catastrófico"</formula>
    </cfRule>
    <cfRule type="cellIs" dxfId="6560" priority="7270" operator="equal">
      <formula>"Mayor"</formula>
    </cfRule>
    <cfRule type="cellIs" dxfId="6559" priority="7271" operator="equal">
      <formula>"Moderado"</formula>
    </cfRule>
    <cfRule type="cellIs" dxfId="6558" priority="7272" operator="equal">
      <formula>"Menor"</formula>
    </cfRule>
    <cfRule type="cellIs" dxfId="6557" priority="7273" operator="equal">
      <formula>"Leve"</formula>
    </cfRule>
  </conditionalFormatting>
  <conditionalFormatting sqref="CH106:CO111">
    <cfRule type="cellIs" dxfId="6556" priority="6759" operator="equal">
      <formula>"Catastrófico"</formula>
    </cfRule>
    <cfRule type="cellIs" dxfId="6555" priority="6760" operator="equal">
      <formula>"Mayor"</formula>
    </cfRule>
    <cfRule type="cellIs" dxfId="6554" priority="6761" operator="equal">
      <formula>"Moderado"</formula>
    </cfRule>
    <cfRule type="cellIs" dxfId="6553" priority="6762" operator="equal">
      <formula>"Menor"</formula>
    </cfRule>
    <cfRule type="cellIs" dxfId="6552" priority="6763" operator="equal">
      <formula>"Leve"</formula>
    </cfRule>
  </conditionalFormatting>
  <conditionalFormatting sqref="CH191:CO195">
    <cfRule type="cellIs" dxfId="6551" priority="6874" operator="equal">
      <formula>"Catastrófico"</formula>
    </cfRule>
    <cfRule type="cellIs" dxfId="6550" priority="6875" operator="equal">
      <formula>"Mayor"</formula>
    </cfRule>
    <cfRule type="cellIs" dxfId="6549" priority="6876" operator="equal">
      <formula>"Moderado"</formula>
    </cfRule>
    <cfRule type="cellIs" dxfId="6548" priority="6877" operator="equal">
      <formula>"Menor"</formula>
    </cfRule>
    <cfRule type="cellIs" dxfId="6547" priority="6878" operator="equal">
      <formula>"Leve"</formula>
    </cfRule>
  </conditionalFormatting>
  <conditionalFormatting sqref="CH197:CO201">
    <cfRule type="cellIs" dxfId="6546" priority="6869" operator="equal">
      <formula>"Catastrófico"</formula>
    </cfRule>
    <cfRule type="cellIs" dxfId="6545" priority="6870" operator="equal">
      <formula>"Mayor"</formula>
    </cfRule>
    <cfRule type="cellIs" dxfId="6544" priority="6871" operator="equal">
      <formula>"Moderado"</formula>
    </cfRule>
    <cfRule type="cellIs" dxfId="6543" priority="6872" operator="equal">
      <formula>"Menor"</formula>
    </cfRule>
    <cfRule type="cellIs" dxfId="6542" priority="6873" operator="equal">
      <formula>"Leve"</formula>
    </cfRule>
  </conditionalFormatting>
  <conditionalFormatting sqref="CH203:CO207">
    <cfRule type="cellIs" dxfId="6541" priority="6864" operator="equal">
      <formula>"Catastrófico"</formula>
    </cfRule>
    <cfRule type="cellIs" dxfId="6540" priority="6865" operator="equal">
      <formula>"Mayor"</formula>
    </cfRule>
    <cfRule type="cellIs" dxfId="6539" priority="6866" operator="equal">
      <formula>"Moderado"</formula>
    </cfRule>
    <cfRule type="cellIs" dxfId="6538" priority="6867" operator="equal">
      <formula>"Menor"</formula>
    </cfRule>
    <cfRule type="cellIs" dxfId="6537" priority="6868" operator="equal">
      <formula>"Leve"</formula>
    </cfRule>
  </conditionalFormatting>
  <conditionalFormatting sqref="CH46:CI46">
    <cfRule type="cellIs" dxfId="6536" priority="6739" operator="equal">
      <formula>"Catastrófico"</formula>
    </cfRule>
    <cfRule type="cellIs" dxfId="6535" priority="6740" operator="equal">
      <formula>"Mayor"</formula>
    </cfRule>
    <cfRule type="cellIs" dxfId="6534" priority="6741" operator="equal">
      <formula>"Moderado"</formula>
    </cfRule>
    <cfRule type="cellIs" dxfId="6533" priority="6742" operator="equal">
      <formula>"Menor"</formula>
    </cfRule>
    <cfRule type="cellIs" dxfId="6532" priority="6743" operator="equal">
      <formula>"Leve"</formula>
    </cfRule>
  </conditionalFormatting>
  <conditionalFormatting sqref="CH209:CO213">
    <cfRule type="cellIs" dxfId="6531" priority="6859" operator="equal">
      <formula>"Catastrófico"</formula>
    </cfRule>
    <cfRule type="cellIs" dxfId="6530" priority="6860" operator="equal">
      <formula>"Mayor"</formula>
    </cfRule>
    <cfRule type="cellIs" dxfId="6529" priority="6861" operator="equal">
      <formula>"Moderado"</formula>
    </cfRule>
    <cfRule type="cellIs" dxfId="6528" priority="6862" operator="equal">
      <formula>"Menor"</formula>
    </cfRule>
    <cfRule type="cellIs" dxfId="6527" priority="6863" operator="equal">
      <formula>"Leve"</formula>
    </cfRule>
  </conditionalFormatting>
  <conditionalFormatting sqref="CJ46:CO46">
    <cfRule type="cellIs" dxfId="6526" priority="6729" operator="equal">
      <formula>"Catastrófico"</formula>
    </cfRule>
    <cfRule type="cellIs" dxfId="6525" priority="6730" operator="equal">
      <formula>"Mayor"</formula>
    </cfRule>
    <cfRule type="cellIs" dxfId="6524" priority="6731" operator="equal">
      <formula>"Moderado"</formula>
    </cfRule>
    <cfRule type="cellIs" dxfId="6523" priority="6732" operator="equal">
      <formula>"Menor"</formula>
    </cfRule>
    <cfRule type="cellIs" dxfId="6522" priority="6733" operator="equal">
      <formula>"Leve"</formula>
    </cfRule>
  </conditionalFormatting>
  <conditionalFormatting sqref="CH52:CI52">
    <cfRule type="cellIs" dxfId="6521" priority="6719" operator="equal">
      <formula>"Catastrófico"</formula>
    </cfRule>
    <cfRule type="cellIs" dxfId="6520" priority="6720" operator="equal">
      <formula>"Mayor"</formula>
    </cfRule>
    <cfRule type="cellIs" dxfId="6519" priority="6721" operator="equal">
      <formula>"Moderado"</formula>
    </cfRule>
    <cfRule type="cellIs" dxfId="6518" priority="6722" operator="equal">
      <formula>"Menor"</formula>
    </cfRule>
    <cfRule type="cellIs" dxfId="6517" priority="6723" operator="equal">
      <formula>"Leve"</formula>
    </cfRule>
  </conditionalFormatting>
  <conditionalFormatting sqref="CH52:CI52">
    <cfRule type="cellIs" dxfId="6516" priority="6714" operator="equal">
      <formula>"Catastrófico"</formula>
    </cfRule>
    <cfRule type="cellIs" dxfId="6515" priority="6715" operator="equal">
      <formula>"Mayor"</formula>
    </cfRule>
    <cfRule type="cellIs" dxfId="6514" priority="6716" operator="equal">
      <formula>"Moderado"</formula>
    </cfRule>
    <cfRule type="cellIs" dxfId="6513" priority="6717" operator="equal">
      <formula>"Menor"</formula>
    </cfRule>
    <cfRule type="cellIs" dxfId="6512" priority="6718" operator="equal">
      <formula>"Leve"</formula>
    </cfRule>
  </conditionalFormatting>
  <conditionalFormatting sqref="CQ58:CR58">
    <cfRule type="cellIs" dxfId="6511" priority="7204" operator="equal">
      <formula>"Catastrófico"</formula>
    </cfRule>
    <cfRule type="cellIs" dxfId="6510" priority="7205" operator="equal">
      <formula>"Mayor"</formula>
    </cfRule>
    <cfRule type="cellIs" dxfId="6509" priority="7206" operator="equal">
      <formula>"Moderado"</formula>
    </cfRule>
    <cfRule type="cellIs" dxfId="6508" priority="7207" operator="equal">
      <formula>"Menor"</formula>
    </cfRule>
    <cfRule type="cellIs" dxfId="6507" priority="7208" operator="equal">
      <formula>"Leve"</formula>
    </cfRule>
  </conditionalFormatting>
  <conditionalFormatting sqref="CQ58:CR58">
    <cfRule type="cellIs" dxfId="6506" priority="7199" operator="equal">
      <formula>"Catastrófico"</formula>
    </cfRule>
    <cfRule type="cellIs" dxfId="6505" priority="7200" operator="equal">
      <formula>"Mayor"</formula>
    </cfRule>
    <cfRule type="cellIs" dxfId="6504" priority="7201" operator="equal">
      <formula>"Moderado"</formula>
    </cfRule>
    <cfRule type="cellIs" dxfId="6503" priority="7202" operator="equal">
      <formula>"Menor"</formula>
    </cfRule>
    <cfRule type="cellIs" dxfId="6502" priority="7203" operator="equal">
      <formula>"Leve"</formula>
    </cfRule>
  </conditionalFormatting>
  <conditionalFormatting sqref="CZ82">
    <cfRule type="cellIs" dxfId="6501" priority="7689" operator="equal">
      <formula>"Catastrófico"</formula>
    </cfRule>
    <cfRule type="cellIs" dxfId="6500" priority="7690" operator="equal">
      <formula>"Mayor"</formula>
    </cfRule>
    <cfRule type="cellIs" dxfId="6499" priority="7691" operator="equal">
      <formula>"Moderado"</formula>
    </cfRule>
    <cfRule type="cellIs" dxfId="6498" priority="7692" operator="equal">
      <formula>"Menor"</formula>
    </cfRule>
    <cfRule type="cellIs" dxfId="6497" priority="7693" operator="equal">
      <formula>"Leve"</formula>
    </cfRule>
  </conditionalFormatting>
  <conditionalFormatting sqref="DB82">
    <cfRule type="cellIs" dxfId="6496" priority="7684" operator="equal">
      <formula>"Catastrófico"</formula>
    </cfRule>
    <cfRule type="cellIs" dxfId="6495" priority="7685" operator="equal">
      <formula>"Mayor"</formula>
    </cfRule>
    <cfRule type="cellIs" dxfId="6494" priority="7686" operator="equal">
      <formula>"Moderado"</formula>
    </cfRule>
    <cfRule type="cellIs" dxfId="6493" priority="7687" operator="equal">
      <formula>"Menor"</formula>
    </cfRule>
    <cfRule type="cellIs" dxfId="6492" priority="7688" operator="equal">
      <formula>"Leve"</formula>
    </cfRule>
  </conditionalFormatting>
  <conditionalFormatting sqref="CR82">
    <cfRule type="cellIs" dxfId="6491" priority="7174" operator="equal">
      <formula>"Catastrófico"</formula>
    </cfRule>
    <cfRule type="cellIs" dxfId="6490" priority="7175" operator="equal">
      <formula>"Mayor"</formula>
    </cfRule>
    <cfRule type="cellIs" dxfId="6489" priority="7176" operator="equal">
      <formula>"Moderado"</formula>
    </cfRule>
    <cfRule type="cellIs" dxfId="6488" priority="7177" operator="equal">
      <formula>"Menor"</formula>
    </cfRule>
    <cfRule type="cellIs" dxfId="6487" priority="7178" operator="equal">
      <formula>"Leve"</formula>
    </cfRule>
  </conditionalFormatting>
  <conditionalFormatting sqref="CT82:CX82">
    <cfRule type="cellIs" dxfId="6486" priority="7169" operator="equal">
      <formula>"Catastrófico"</formula>
    </cfRule>
    <cfRule type="cellIs" dxfId="6485" priority="7170" operator="equal">
      <formula>"Mayor"</formula>
    </cfRule>
    <cfRule type="cellIs" dxfId="6484" priority="7171" operator="equal">
      <formula>"Moderado"</formula>
    </cfRule>
    <cfRule type="cellIs" dxfId="6483" priority="7172" operator="equal">
      <formula>"Menor"</formula>
    </cfRule>
    <cfRule type="cellIs" dxfId="6482" priority="7173" operator="equal">
      <formula>"Leve"</formula>
    </cfRule>
  </conditionalFormatting>
  <conditionalFormatting sqref="CR83">
    <cfRule type="cellIs" dxfId="6481" priority="7164" operator="equal">
      <formula>"Catastrófico"</formula>
    </cfRule>
    <cfRule type="cellIs" dxfId="6480" priority="7165" operator="equal">
      <formula>"Mayor"</formula>
    </cfRule>
    <cfRule type="cellIs" dxfId="6479" priority="7166" operator="equal">
      <formula>"Moderado"</formula>
    </cfRule>
    <cfRule type="cellIs" dxfId="6478" priority="7167" operator="equal">
      <formula>"Menor"</formula>
    </cfRule>
    <cfRule type="cellIs" dxfId="6477" priority="7168" operator="equal">
      <formula>"Leve"</formula>
    </cfRule>
  </conditionalFormatting>
  <conditionalFormatting sqref="DB83">
    <cfRule type="cellIs" dxfId="6476" priority="7654" operator="equal">
      <formula>"Catastrófico"</formula>
    </cfRule>
    <cfRule type="cellIs" dxfId="6475" priority="7655" operator="equal">
      <formula>"Mayor"</formula>
    </cfRule>
    <cfRule type="cellIs" dxfId="6474" priority="7656" operator="equal">
      <formula>"Moderado"</formula>
    </cfRule>
    <cfRule type="cellIs" dxfId="6473" priority="7657" operator="equal">
      <formula>"Menor"</formula>
    </cfRule>
    <cfRule type="cellIs" dxfId="6472" priority="7658" operator="equal">
      <formula>"Leve"</formula>
    </cfRule>
  </conditionalFormatting>
  <conditionalFormatting sqref="BY112:CF112">
    <cfRule type="cellIs" dxfId="6471" priority="6299" operator="equal">
      <formula>"Catastrófico"</formula>
    </cfRule>
    <cfRule type="cellIs" dxfId="6470" priority="6300" operator="equal">
      <formula>"Mayor"</formula>
    </cfRule>
    <cfRule type="cellIs" dxfId="6469" priority="6301" operator="equal">
      <formula>"Moderado"</formula>
    </cfRule>
    <cfRule type="cellIs" dxfId="6468" priority="6302" operator="equal">
      <formula>"Menor"</formula>
    </cfRule>
    <cfRule type="cellIs" dxfId="6467" priority="6303" operator="equal">
      <formula>"Leve"</formula>
    </cfRule>
  </conditionalFormatting>
  <conditionalFormatting sqref="BY112:CF112">
    <cfRule type="cellIs" dxfId="6466" priority="6294" operator="equal">
      <formula>"Catastrófico"</formula>
    </cfRule>
    <cfRule type="cellIs" dxfId="6465" priority="6295" operator="equal">
      <formula>"Mayor"</formula>
    </cfRule>
    <cfRule type="cellIs" dxfId="6464" priority="6296" operator="equal">
      <formula>"Moderado"</formula>
    </cfRule>
    <cfRule type="cellIs" dxfId="6463" priority="6297" operator="equal">
      <formula>"Menor"</formula>
    </cfRule>
    <cfRule type="cellIs" dxfId="6462" priority="6298" operator="equal">
      <formula>"Leve"</formula>
    </cfRule>
  </conditionalFormatting>
  <conditionalFormatting sqref="BY167:CF167">
    <cfRule type="cellIs" dxfId="6461" priority="6279" operator="equal">
      <formula>"Catastrófico"</formula>
    </cfRule>
    <cfRule type="cellIs" dxfId="6460" priority="6280" operator="equal">
      <formula>"Mayor"</formula>
    </cfRule>
    <cfRule type="cellIs" dxfId="6459" priority="6281" operator="equal">
      <formula>"Moderado"</formula>
    </cfRule>
    <cfRule type="cellIs" dxfId="6458" priority="6282" operator="equal">
      <formula>"Menor"</formula>
    </cfRule>
    <cfRule type="cellIs" dxfId="6457" priority="6283" operator="equal">
      <formula>"Leve"</formula>
    </cfRule>
  </conditionalFormatting>
  <conditionalFormatting sqref="CH167:CO167">
    <cfRule type="cellIs" dxfId="6456" priority="6779" operator="equal">
      <formula>"Catastrófico"</formula>
    </cfRule>
    <cfRule type="cellIs" dxfId="6455" priority="6780" operator="equal">
      <formula>"Mayor"</formula>
    </cfRule>
    <cfRule type="cellIs" dxfId="6454" priority="6781" operator="equal">
      <formula>"Moderado"</formula>
    </cfRule>
    <cfRule type="cellIs" dxfId="6453" priority="6782" operator="equal">
      <formula>"Menor"</formula>
    </cfRule>
    <cfRule type="cellIs" dxfId="6452" priority="6783" operator="equal">
      <formula>"Leve"</formula>
    </cfRule>
  </conditionalFormatting>
  <conditionalFormatting sqref="CQ166:CX166">
    <cfRule type="cellIs" dxfId="6451" priority="7279" operator="equal">
      <formula>"Catastrófico"</formula>
    </cfRule>
    <cfRule type="cellIs" dxfId="6450" priority="7280" operator="equal">
      <formula>"Mayor"</formula>
    </cfRule>
    <cfRule type="cellIs" dxfId="6449" priority="7281" operator="equal">
      <formula>"Moderado"</formula>
    </cfRule>
    <cfRule type="cellIs" dxfId="6448" priority="7282" operator="equal">
      <formula>"Menor"</formula>
    </cfRule>
    <cfRule type="cellIs" dxfId="6447" priority="7283" operator="equal">
      <formula>"Leve"</formula>
    </cfRule>
  </conditionalFormatting>
  <conditionalFormatting sqref="CQ184:CX185">
    <cfRule type="cellIs" dxfId="6446" priority="7274" operator="equal">
      <formula>"Catastrófico"</formula>
    </cfRule>
    <cfRule type="cellIs" dxfId="6445" priority="7275" operator="equal">
      <formula>"Mayor"</formula>
    </cfRule>
    <cfRule type="cellIs" dxfId="6444" priority="7276" operator="equal">
      <formula>"Moderado"</formula>
    </cfRule>
    <cfRule type="cellIs" dxfId="6443" priority="7277" operator="equal">
      <formula>"Menor"</formula>
    </cfRule>
    <cfRule type="cellIs" dxfId="6442" priority="7278" operator="equal">
      <formula>"Leve"</formula>
    </cfRule>
  </conditionalFormatting>
  <conditionalFormatting sqref="CH106:CO111">
    <cfRule type="cellIs" dxfId="6441" priority="6754" operator="equal">
      <formula>"Catastrófico"</formula>
    </cfRule>
    <cfRule type="cellIs" dxfId="6440" priority="6755" operator="equal">
      <formula>"Mayor"</formula>
    </cfRule>
    <cfRule type="cellIs" dxfId="6439" priority="6756" operator="equal">
      <formula>"Moderado"</formula>
    </cfRule>
    <cfRule type="cellIs" dxfId="6438" priority="6757" operator="equal">
      <formula>"Menor"</formula>
    </cfRule>
    <cfRule type="cellIs" dxfId="6437" priority="6758" operator="equal">
      <formula>"Leve"</formula>
    </cfRule>
  </conditionalFormatting>
  <conditionalFormatting sqref="CQ178:CX183">
    <cfRule type="cellIs" dxfId="6436" priority="7254" operator="equal">
      <formula>"Catastrófico"</formula>
    </cfRule>
    <cfRule type="cellIs" dxfId="6435" priority="7255" operator="equal">
      <formula>"Mayor"</formula>
    </cfRule>
    <cfRule type="cellIs" dxfId="6434" priority="7256" operator="equal">
      <formula>"Moderado"</formula>
    </cfRule>
    <cfRule type="cellIs" dxfId="6433" priority="7257" operator="equal">
      <formula>"Menor"</formula>
    </cfRule>
    <cfRule type="cellIs" dxfId="6432" priority="7258" operator="equal">
      <formula>"Leve"</formula>
    </cfRule>
  </conditionalFormatting>
  <conditionalFormatting sqref="CQ178:CX183">
    <cfRule type="cellIs" dxfId="6431" priority="7249" operator="equal">
      <formula>"Catastrófico"</formula>
    </cfRule>
    <cfRule type="cellIs" dxfId="6430" priority="7250" operator="equal">
      <formula>"Mayor"</formula>
    </cfRule>
    <cfRule type="cellIs" dxfId="6429" priority="7251" operator="equal">
      <formula>"Moderado"</formula>
    </cfRule>
    <cfRule type="cellIs" dxfId="6428" priority="7252" operator="equal">
      <formula>"Menor"</formula>
    </cfRule>
    <cfRule type="cellIs" dxfId="6427" priority="7253" operator="equal">
      <formula>"Leve"</formula>
    </cfRule>
  </conditionalFormatting>
  <conditionalFormatting sqref="BY118:CF119">
    <cfRule type="cellIs" dxfId="6426" priority="6124" operator="equal">
      <formula>"Catastrófico"</formula>
    </cfRule>
    <cfRule type="cellIs" dxfId="6425" priority="6125" operator="equal">
      <formula>"Mayor"</formula>
    </cfRule>
    <cfRule type="cellIs" dxfId="6424" priority="6126" operator="equal">
      <formula>"Moderado"</formula>
    </cfRule>
    <cfRule type="cellIs" dxfId="6423" priority="6127" operator="equal">
      <formula>"Menor"</formula>
    </cfRule>
    <cfRule type="cellIs" dxfId="6422" priority="6128" operator="equal">
      <formula>"Leve"</formula>
    </cfRule>
  </conditionalFormatting>
  <conditionalFormatting sqref="DB239">
    <cfRule type="cellIs" dxfId="6421" priority="7634" operator="equal">
      <formula>"Catastrófico"</formula>
    </cfRule>
    <cfRule type="cellIs" dxfId="6420" priority="7635" operator="equal">
      <formula>"Mayor"</formula>
    </cfRule>
    <cfRule type="cellIs" dxfId="6419" priority="7636" operator="equal">
      <formula>"Moderado"</formula>
    </cfRule>
    <cfRule type="cellIs" dxfId="6418" priority="7637" operator="equal">
      <formula>"Menor"</formula>
    </cfRule>
    <cfRule type="cellIs" dxfId="6417" priority="7638" operator="equal">
      <formula>"Leve"</formula>
    </cfRule>
  </conditionalFormatting>
  <conditionalFormatting sqref="DB239">
    <cfRule type="cellIs" dxfId="6416" priority="7629" operator="equal">
      <formula>"Catastrófico"</formula>
    </cfRule>
    <cfRule type="cellIs" dxfId="6415" priority="7630" operator="equal">
      <formula>"Mayor"</formula>
    </cfRule>
    <cfRule type="cellIs" dxfId="6414" priority="7631" operator="equal">
      <formula>"Moderado"</formula>
    </cfRule>
    <cfRule type="cellIs" dxfId="6413" priority="7632" operator="equal">
      <formula>"Menor"</formula>
    </cfRule>
    <cfRule type="cellIs" dxfId="6412" priority="7633" operator="equal">
      <formula>"Leve"</formula>
    </cfRule>
  </conditionalFormatting>
  <conditionalFormatting sqref="CH46:CI46">
    <cfRule type="cellIs" dxfId="6411" priority="6734" operator="equal">
      <formula>"Catastrófico"</formula>
    </cfRule>
    <cfRule type="cellIs" dxfId="6410" priority="6735" operator="equal">
      <formula>"Mayor"</formula>
    </cfRule>
    <cfRule type="cellIs" dxfId="6409" priority="6736" operator="equal">
      <formula>"Moderado"</formula>
    </cfRule>
    <cfRule type="cellIs" dxfId="6408" priority="6737" operator="equal">
      <formula>"Menor"</formula>
    </cfRule>
    <cfRule type="cellIs" dxfId="6407" priority="6738" operator="equal">
      <formula>"Leve"</formula>
    </cfRule>
  </conditionalFormatting>
  <conditionalFormatting sqref="CJ46:CO46">
    <cfRule type="cellIs" dxfId="6406" priority="6724" operator="equal">
      <formula>"Catastrófico"</formula>
    </cfRule>
    <cfRule type="cellIs" dxfId="6405" priority="6725" operator="equal">
      <formula>"Mayor"</formula>
    </cfRule>
    <cfRule type="cellIs" dxfId="6404" priority="6726" operator="equal">
      <formula>"Moderado"</formula>
    </cfRule>
    <cfRule type="cellIs" dxfId="6403" priority="6727" operator="equal">
      <formula>"Menor"</formula>
    </cfRule>
    <cfRule type="cellIs" dxfId="6402" priority="6728" operator="equal">
      <formula>"Leve"</formula>
    </cfRule>
  </conditionalFormatting>
  <conditionalFormatting sqref="CA52:CF52">
    <cfRule type="cellIs" dxfId="6401" priority="6204" operator="equal">
      <formula>"Catastrófico"</formula>
    </cfRule>
    <cfRule type="cellIs" dxfId="6400" priority="6205" operator="equal">
      <formula>"Mayor"</formula>
    </cfRule>
    <cfRule type="cellIs" dxfId="6399" priority="6206" operator="equal">
      <formula>"Moderado"</formula>
    </cfRule>
    <cfRule type="cellIs" dxfId="6398" priority="6207" operator="equal">
      <formula>"Menor"</formula>
    </cfRule>
    <cfRule type="cellIs" dxfId="6397" priority="6208" operator="equal">
      <formula>"Leve"</formula>
    </cfRule>
  </conditionalFormatting>
  <conditionalFormatting sqref="CJ52:CO52">
    <cfRule type="cellIs" dxfId="6396" priority="6704" operator="equal">
      <formula>"Catastrófico"</formula>
    </cfRule>
    <cfRule type="cellIs" dxfId="6395" priority="6705" operator="equal">
      <formula>"Mayor"</formula>
    </cfRule>
    <cfRule type="cellIs" dxfId="6394" priority="6706" operator="equal">
      <formula>"Moderado"</formula>
    </cfRule>
    <cfRule type="cellIs" dxfId="6393" priority="6707" operator="equal">
      <formula>"Menor"</formula>
    </cfRule>
    <cfRule type="cellIs" dxfId="6392" priority="6708" operator="equal">
      <formula>"Leve"</formula>
    </cfRule>
  </conditionalFormatting>
  <conditionalFormatting sqref="CJ83">
    <cfRule type="cellIs" dxfId="6391" priority="6644" operator="equal">
      <formula>"Catastrófico"</formula>
    </cfRule>
    <cfRule type="cellIs" dxfId="6390" priority="6645" operator="equal">
      <formula>"Mayor"</formula>
    </cfRule>
    <cfRule type="cellIs" dxfId="6389" priority="6646" operator="equal">
      <formula>"Moderado"</formula>
    </cfRule>
    <cfRule type="cellIs" dxfId="6388" priority="6647" operator="equal">
      <formula>"Menor"</formula>
    </cfRule>
    <cfRule type="cellIs" dxfId="6387" priority="6648" operator="equal">
      <formula>"Leve"</formula>
    </cfRule>
  </conditionalFormatting>
  <conditionalFormatting sqref="CS58:CX58">
    <cfRule type="cellIs" dxfId="6386" priority="7189" operator="equal">
      <formula>"Catastrófico"</formula>
    </cfRule>
    <cfRule type="cellIs" dxfId="6385" priority="7190" operator="equal">
      <formula>"Mayor"</formula>
    </cfRule>
    <cfRule type="cellIs" dxfId="6384" priority="7191" operator="equal">
      <formula>"Moderado"</formula>
    </cfRule>
    <cfRule type="cellIs" dxfId="6383" priority="7192" operator="equal">
      <formula>"Menor"</formula>
    </cfRule>
    <cfRule type="cellIs" dxfId="6382" priority="7193" operator="equal">
      <formula>"Leve"</formula>
    </cfRule>
  </conditionalFormatting>
  <conditionalFormatting sqref="CK83:CO83">
    <cfRule type="cellIs" dxfId="6381" priority="6654" operator="equal">
      <formula>"Catastrófico"</formula>
    </cfRule>
    <cfRule type="cellIs" dxfId="6380" priority="6655" operator="equal">
      <formula>"Mayor"</formula>
    </cfRule>
    <cfRule type="cellIs" dxfId="6379" priority="6656" operator="equal">
      <formula>"Moderado"</formula>
    </cfRule>
    <cfRule type="cellIs" dxfId="6378" priority="6657" operator="equal">
      <formula>"Menor"</formula>
    </cfRule>
    <cfRule type="cellIs" dxfId="6377" priority="6658" operator="equal">
      <formula>"Leve"</formula>
    </cfRule>
  </conditionalFormatting>
  <conditionalFormatting sqref="CH83">
    <cfRule type="cellIs" dxfId="6376" priority="6649" operator="equal">
      <formula>"Catastrófico"</formula>
    </cfRule>
    <cfRule type="cellIs" dxfId="6375" priority="6650" operator="equal">
      <formula>"Mayor"</formula>
    </cfRule>
    <cfRule type="cellIs" dxfId="6374" priority="6651" operator="equal">
      <formula>"Moderado"</formula>
    </cfRule>
    <cfRule type="cellIs" dxfId="6373" priority="6652" operator="equal">
      <formula>"Menor"</formula>
    </cfRule>
    <cfRule type="cellIs" dxfId="6372" priority="6653" operator="equal">
      <formula>"Leve"</formula>
    </cfRule>
  </conditionalFormatting>
  <conditionalFormatting sqref="BY130:BZ130">
    <cfRule type="cellIs" dxfId="6371" priority="5994" operator="equal">
      <formula>"Catastrófico"</formula>
    </cfRule>
    <cfRule type="cellIs" dxfId="6370" priority="5995" operator="equal">
      <formula>"Mayor"</formula>
    </cfRule>
    <cfRule type="cellIs" dxfId="6369" priority="5996" operator="equal">
      <formula>"Moderado"</formula>
    </cfRule>
    <cfRule type="cellIs" dxfId="6368" priority="5997" operator="equal">
      <formula>"Menor"</formula>
    </cfRule>
    <cfRule type="cellIs" dxfId="6367" priority="5998" operator="equal">
      <formula>"Leve"</formula>
    </cfRule>
  </conditionalFormatting>
  <conditionalFormatting sqref="CH130:CI130">
    <cfRule type="cellIs" dxfId="6366" priority="6494" operator="equal">
      <formula>"Catastrófico"</formula>
    </cfRule>
    <cfRule type="cellIs" dxfId="6365" priority="6495" operator="equal">
      <formula>"Mayor"</formula>
    </cfRule>
    <cfRule type="cellIs" dxfId="6364" priority="6496" operator="equal">
      <formula>"Moderado"</formula>
    </cfRule>
    <cfRule type="cellIs" dxfId="6363" priority="6497" operator="equal">
      <formula>"Menor"</formula>
    </cfRule>
    <cfRule type="cellIs" dxfId="6362" priority="6498" operator="equal">
      <formula>"Leve"</formula>
    </cfRule>
  </conditionalFormatting>
  <conditionalFormatting sqref="CJ130:CO130">
    <cfRule type="cellIs" dxfId="6361" priority="6489" operator="equal">
      <formula>"Catastrófico"</formula>
    </cfRule>
    <cfRule type="cellIs" dxfId="6360" priority="6490" operator="equal">
      <formula>"Mayor"</formula>
    </cfRule>
    <cfRule type="cellIs" dxfId="6359" priority="6491" operator="equal">
      <formula>"Moderado"</formula>
    </cfRule>
    <cfRule type="cellIs" dxfId="6358" priority="6492" operator="equal">
      <formula>"Menor"</formula>
    </cfRule>
    <cfRule type="cellIs" dxfId="6357" priority="6493" operator="equal">
      <formula>"Leve"</formula>
    </cfRule>
  </conditionalFormatting>
  <conditionalFormatting sqref="CJ130:CO130">
    <cfRule type="cellIs" dxfId="6356" priority="6484" operator="equal">
      <formula>"Catastrófico"</formula>
    </cfRule>
    <cfRule type="cellIs" dxfId="6355" priority="6485" operator="equal">
      <formula>"Mayor"</formula>
    </cfRule>
    <cfRule type="cellIs" dxfId="6354" priority="6486" operator="equal">
      <formula>"Moderado"</formula>
    </cfRule>
    <cfRule type="cellIs" dxfId="6353" priority="6487" operator="equal">
      <formula>"Menor"</formula>
    </cfRule>
    <cfRule type="cellIs" dxfId="6352" priority="6488" operator="equal">
      <formula>"Leve"</formula>
    </cfRule>
  </conditionalFormatting>
  <conditionalFormatting sqref="CQ143:CX144">
    <cfRule type="cellIs" dxfId="6351" priority="7144" operator="equal">
      <formula>"Catastrófico"</formula>
    </cfRule>
    <cfRule type="cellIs" dxfId="6350" priority="7145" operator="equal">
      <formula>"Mayor"</formula>
    </cfRule>
    <cfRule type="cellIs" dxfId="6349" priority="7146" operator="equal">
      <formula>"Moderado"</formula>
    </cfRule>
    <cfRule type="cellIs" dxfId="6348" priority="7147" operator="equal">
      <formula>"Menor"</formula>
    </cfRule>
    <cfRule type="cellIs" dxfId="6347" priority="7148" operator="equal">
      <formula>"Leve"</formula>
    </cfRule>
  </conditionalFormatting>
  <conditionalFormatting sqref="BY196:CF196">
    <cfRule type="cellIs" dxfId="6346" priority="5974" operator="equal">
      <formula>"Catastrófico"</formula>
    </cfRule>
    <cfRule type="cellIs" dxfId="6345" priority="5975" operator="equal">
      <formula>"Mayor"</formula>
    </cfRule>
    <cfRule type="cellIs" dxfId="6344" priority="5976" operator="equal">
      <formula>"Moderado"</formula>
    </cfRule>
    <cfRule type="cellIs" dxfId="6343" priority="5977" operator="equal">
      <formula>"Menor"</formula>
    </cfRule>
    <cfRule type="cellIs" dxfId="6342" priority="5978" operator="equal">
      <formula>"Leve"</formula>
    </cfRule>
  </conditionalFormatting>
  <conditionalFormatting sqref="CQ118:CX119">
    <cfRule type="cellIs" dxfId="6341" priority="7139" operator="equal">
      <formula>"Catastrófico"</formula>
    </cfRule>
    <cfRule type="cellIs" dxfId="6340" priority="7140" operator="equal">
      <formula>"Mayor"</formula>
    </cfRule>
    <cfRule type="cellIs" dxfId="6339" priority="7141" operator="equal">
      <formula>"Moderado"</formula>
    </cfRule>
    <cfRule type="cellIs" dxfId="6338" priority="7142" operator="equal">
      <formula>"Menor"</formula>
    </cfRule>
    <cfRule type="cellIs" dxfId="6337" priority="7143" operator="equal">
      <formula>"Leve"</formula>
    </cfRule>
  </conditionalFormatting>
  <conditionalFormatting sqref="CQ239:CR239">
    <cfRule type="cellIs" dxfId="6336" priority="7119" operator="equal">
      <formula>"Catastrófico"</formula>
    </cfRule>
    <cfRule type="cellIs" dxfId="6335" priority="7120" operator="equal">
      <formula>"Mayor"</formula>
    </cfRule>
    <cfRule type="cellIs" dxfId="6334" priority="7121" operator="equal">
      <formula>"Moderado"</formula>
    </cfRule>
    <cfRule type="cellIs" dxfId="6333" priority="7122" operator="equal">
      <formula>"Menor"</formula>
    </cfRule>
    <cfRule type="cellIs" dxfId="6332" priority="7123" operator="equal">
      <formula>"Leve"</formula>
    </cfRule>
  </conditionalFormatting>
  <conditionalFormatting sqref="CH239:CI239">
    <cfRule type="cellIs" dxfId="6331" priority="6609" operator="equal">
      <formula>"Catastrófico"</formula>
    </cfRule>
    <cfRule type="cellIs" dxfId="6330" priority="6610" operator="equal">
      <formula>"Mayor"</formula>
    </cfRule>
    <cfRule type="cellIs" dxfId="6329" priority="6611" operator="equal">
      <formula>"Moderado"</formula>
    </cfRule>
    <cfRule type="cellIs" dxfId="6328" priority="6612" operator="equal">
      <formula>"Menor"</formula>
    </cfRule>
    <cfRule type="cellIs" dxfId="6327" priority="6613" operator="equal">
      <formula>"Leve"</formula>
    </cfRule>
  </conditionalFormatting>
  <conditionalFormatting sqref="CT239:CX239">
    <cfRule type="cellIs" dxfId="6326" priority="7109" operator="equal">
      <formula>"Catastrófico"</formula>
    </cfRule>
    <cfRule type="cellIs" dxfId="6325" priority="7110" operator="equal">
      <formula>"Mayor"</formula>
    </cfRule>
    <cfRule type="cellIs" dxfId="6324" priority="7111" operator="equal">
      <formula>"Moderado"</formula>
    </cfRule>
    <cfRule type="cellIs" dxfId="6323" priority="7112" operator="equal">
      <formula>"Menor"</formula>
    </cfRule>
    <cfRule type="cellIs" dxfId="6322" priority="7113" operator="equal">
      <formula>"Leve"</formula>
    </cfRule>
  </conditionalFormatting>
  <conditionalFormatting sqref="DC239:DG239">
    <cfRule type="cellIs" dxfId="6321" priority="7609" operator="equal">
      <formula>"Catastrófico"</formula>
    </cfRule>
    <cfRule type="cellIs" dxfId="6320" priority="7610" operator="equal">
      <formula>"Mayor"</formula>
    </cfRule>
    <cfRule type="cellIs" dxfId="6319" priority="7611" operator="equal">
      <formula>"Moderado"</formula>
    </cfRule>
    <cfRule type="cellIs" dxfId="6318" priority="7612" operator="equal">
      <formula>"Menor"</formula>
    </cfRule>
    <cfRule type="cellIs" dxfId="6317" priority="7613" operator="equal">
      <formula>"Leve"</formula>
    </cfRule>
  </conditionalFormatting>
  <conditionalFormatting sqref="DA10">
    <cfRule type="cellIs" dxfId="6316" priority="7604" operator="equal">
      <formula>"Catastrófico"</formula>
    </cfRule>
    <cfRule type="cellIs" dxfId="6315" priority="7605" operator="equal">
      <formula>"Mayor"</formula>
    </cfRule>
    <cfRule type="cellIs" dxfId="6314" priority="7606" operator="equal">
      <formula>"Moderado"</formula>
    </cfRule>
    <cfRule type="cellIs" dxfId="6313" priority="7607" operator="equal">
      <formula>"Menor"</formula>
    </cfRule>
    <cfRule type="cellIs" dxfId="6312" priority="7608" operator="equal">
      <formula>"Leve"</formula>
    </cfRule>
  </conditionalFormatting>
  <conditionalFormatting sqref="CH10:CI10">
    <cfRule type="cellIs" dxfId="6311" priority="6589" operator="equal">
      <formula>"Catastrófico"</formula>
    </cfRule>
    <cfRule type="cellIs" dxfId="6310" priority="6590" operator="equal">
      <formula>"Mayor"</formula>
    </cfRule>
    <cfRule type="cellIs" dxfId="6309" priority="6591" operator="equal">
      <formula>"Moderado"</formula>
    </cfRule>
    <cfRule type="cellIs" dxfId="6308" priority="6592" operator="equal">
      <formula>"Menor"</formula>
    </cfRule>
    <cfRule type="cellIs" dxfId="6307" priority="6593" operator="equal">
      <formula>"Leve"</formula>
    </cfRule>
  </conditionalFormatting>
  <conditionalFormatting sqref="CS11:CX11">
    <cfRule type="cellIs" dxfId="6306" priority="7089" operator="equal">
      <formula>"Catastrófico"</formula>
    </cfRule>
    <cfRule type="cellIs" dxfId="6305" priority="7090" operator="equal">
      <formula>"Mayor"</formula>
    </cfRule>
    <cfRule type="cellIs" dxfId="6304" priority="7091" operator="equal">
      <formula>"Moderado"</formula>
    </cfRule>
    <cfRule type="cellIs" dxfId="6303" priority="7092" operator="equal">
      <formula>"Menor"</formula>
    </cfRule>
    <cfRule type="cellIs" dxfId="6302" priority="7093" operator="equal">
      <formula>"Leve"</formula>
    </cfRule>
  </conditionalFormatting>
  <conditionalFormatting sqref="CJ11:CO11">
    <cfRule type="cellIs" dxfId="6301" priority="6579" operator="equal">
      <formula>"Catastrófico"</formula>
    </cfRule>
    <cfRule type="cellIs" dxfId="6300" priority="6580" operator="equal">
      <formula>"Mayor"</formula>
    </cfRule>
    <cfRule type="cellIs" dxfId="6299" priority="6581" operator="equal">
      <formula>"Moderado"</formula>
    </cfRule>
    <cfRule type="cellIs" dxfId="6298" priority="6582" operator="equal">
      <formula>"Menor"</formula>
    </cfRule>
    <cfRule type="cellIs" dxfId="6297" priority="6583" operator="equal">
      <formula>"Leve"</formula>
    </cfRule>
  </conditionalFormatting>
  <conditionalFormatting sqref="BY28:CF28">
    <cfRule type="cellIs" dxfId="6296" priority="5954" operator="equal">
      <formula>"Catastrófico"</formula>
    </cfRule>
    <cfRule type="cellIs" dxfId="6295" priority="5955" operator="equal">
      <formula>"Mayor"</formula>
    </cfRule>
    <cfRule type="cellIs" dxfId="6294" priority="5956" operator="equal">
      <formula>"Moderado"</formula>
    </cfRule>
    <cfRule type="cellIs" dxfId="6293" priority="5957" operator="equal">
      <formula>"Menor"</formula>
    </cfRule>
    <cfRule type="cellIs" dxfId="6292" priority="5958" operator="equal">
      <formula>"Leve"</formula>
    </cfRule>
  </conditionalFormatting>
  <conditionalFormatting sqref="CS10:CX10">
    <cfRule type="cellIs" dxfId="6291" priority="7079" operator="equal">
      <formula>"Catastrófico"</formula>
    </cfRule>
    <cfRule type="cellIs" dxfId="6290" priority="7080" operator="equal">
      <formula>"Mayor"</formula>
    </cfRule>
    <cfRule type="cellIs" dxfId="6289" priority="7081" operator="equal">
      <formula>"Moderado"</formula>
    </cfRule>
    <cfRule type="cellIs" dxfId="6288" priority="7082" operator="equal">
      <formula>"Menor"</formula>
    </cfRule>
    <cfRule type="cellIs" dxfId="6287" priority="7083" operator="equal">
      <formula>"Leve"</formula>
    </cfRule>
  </conditionalFormatting>
  <conditionalFormatting sqref="CA10:CF10">
    <cfRule type="cellIs" dxfId="6286" priority="6064" operator="equal">
      <formula>"Catastrófico"</formula>
    </cfRule>
    <cfRule type="cellIs" dxfId="6285" priority="6065" operator="equal">
      <formula>"Mayor"</formula>
    </cfRule>
    <cfRule type="cellIs" dxfId="6284" priority="6066" operator="equal">
      <formula>"Moderado"</formula>
    </cfRule>
    <cfRule type="cellIs" dxfId="6283" priority="6067" operator="equal">
      <formula>"Menor"</formula>
    </cfRule>
    <cfRule type="cellIs" dxfId="6282" priority="6068" operator="equal">
      <formula>"Leve"</formula>
    </cfRule>
  </conditionalFormatting>
  <conditionalFormatting sqref="CQ11:CR11">
    <cfRule type="cellIs" dxfId="6281" priority="7069" operator="equal">
      <formula>"Catastrófico"</formula>
    </cfRule>
    <cfRule type="cellIs" dxfId="6280" priority="7070" operator="equal">
      <formula>"Mayor"</formula>
    </cfRule>
    <cfRule type="cellIs" dxfId="6279" priority="7071" operator="equal">
      <formula>"Moderado"</formula>
    </cfRule>
    <cfRule type="cellIs" dxfId="6278" priority="7072" operator="equal">
      <formula>"Menor"</formula>
    </cfRule>
    <cfRule type="cellIs" dxfId="6277" priority="7073" operator="equal">
      <formula>"Leve"</formula>
    </cfRule>
  </conditionalFormatting>
  <conditionalFormatting sqref="CQ11:CR11">
    <cfRule type="cellIs" dxfId="6276" priority="7064" operator="equal">
      <formula>"Catastrófico"</formula>
    </cfRule>
    <cfRule type="cellIs" dxfId="6275" priority="7065" operator="equal">
      <formula>"Mayor"</formula>
    </cfRule>
    <cfRule type="cellIs" dxfId="6274" priority="7066" operator="equal">
      <formula>"Moderado"</formula>
    </cfRule>
    <cfRule type="cellIs" dxfId="6273" priority="7067" operator="equal">
      <formula>"Menor"</formula>
    </cfRule>
    <cfRule type="cellIs" dxfId="6272" priority="7068" operator="equal">
      <formula>"Leve"</formula>
    </cfRule>
  </conditionalFormatting>
  <conditionalFormatting sqref="CQ16:CQ17">
    <cfRule type="cellIs" dxfId="6271" priority="7059" operator="equal">
      <formula>"Catastrófico"</formula>
    </cfRule>
    <cfRule type="cellIs" dxfId="6270" priority="7060" operator="equal">
      <formula>"Mayor"</formula>
    </cfRule>
    <cfRule type="cellIs" dxfId="6269" priority="7061" operator="equal">
      <formula>"Moderado"</formula>
    </cfRule>
    <cfRule type="cellIs" dxfId="6268" priority="7062" operator="equal">
      <formula>"Menor"</formula>
    </cfRule>
    <cfRule type="cellIs" dxfId="6267" priority="7063" operator="equal">
      <formula>"Leve"</formula>
    </cfRule>
  </conditionalFormatting>
  <conditionalFormatting sqref="CR16">
    <cfRule type="cellIs" dxfId="6266" priority="7054" operator="equal">
      <formula>"Catastrófico"</formula>
    </cfRule>
    <cfRule type="cellIs" dxfId="6265" priority="7055" operator="equal">
      <formula>"Mayor"</formula>
    </cfRule>
    <cfRule type="cellIs" dxfId="6264" priority="7056" operator="equal">
      <formula>"Moderado"</formula>
    </cfRule>
    <cfRule type="cellIs" dxfId="6263" priority="7057" operator="equal">
      <formula>"Menor"</formula>
    </cfRule>
    <cfRule type="cellIs" dxfId="6262" priority="7058" operator="equal">
      <formula>"Leve"</formula>
    </cfRule>
  </conditionalFormatting>
  <conditionalFormatting sqref="CI16">
    <cfRule type="cellIs" dxfId="6261" priority="6544" operator="equal">
      <formula>"Catastrófico"</formula>
    </cfRule>
    <cfRule type="cellIs" dxfId="6260" priority="6545" operator="equal">
      <formula>"Mayor"</formula>
    </cfRule>
    <cfRule type="cellIs" dxfId="6259" priority="6546" operator="equal">
      <formula>"Moderado"</formula>
    </cfRule>
    <cfRule type="cellIs" dxfId="6258" priority="6547" operator="equal">
      <formula>"Menor"</formula>
    </cfRule>
    <cfRule type="cellIs" dxfId="6257" priority="6548" operator="equal">
      <formula>"Leve"</formula>
    </cfRule>
  </conditionalFormatting>
  <conditionalFormatting sqref="BZ17">
    <cfRule type="cellIs" dxfId="6256" priority="6034" operator="equal">
      <formula>"Catastrófico"</formula>
    </cfRule>
    <cfRule type="cellIs" dxfId="6255" priority="6035" operator="equal">
      <formula>"Mayor"</formula>
    </cfRule>
    <cfRule type="cellIs" dxfId="6254" priority="6036" operator="equal">
      <formula>"Moderado"</formula>
    </cfRule>
    <cfRule type="cellIs" dxfId="6253" priority="6037" operator="equal">
      <formula>"Menor"</formula>
    </cfRule>
    <cfRule type="cellIs" dxfId="6252" priority="6038" operator="equal">
      <formula>"Leve"</formula>
    </cfRule>
  </conditionalFormatting>
  <conditionalFormatting sqref="BZ17">
    <cfRule type="cellIs" dxfId="6251" priority="6029" operator="equal">
      <formula>"Catastrófico"</formula>
    </cfRule>
    <cfRule type="cellIs" dxfId="6250" priority="6030" operator="equal">
      <formula>"Mayor"</formula>
    </cfRule>
    <cfRule type="cellIs" dxfId="6249" priority="6031" operator="equal">
      <formula>"Moderado"</formula>
    </cfRule>
    <cfRule type="cellIs" dxfId="6248" priority="6032" operator="equal">
      <formula>"Menor"</formula>
    </cfRule>
    <cfRule type="cellIs" dxfId="6247" priority="6033" operator="equal">
      <formula>"Leve"</formula>
    </cfRule>
  </conditionalFormatting>
  <conditionalFormatting sqref="FM16:FS17">
    <cfRule type="cellIs" dxfId="6246" priority="5519" operator="equal">
      <formula>"Catastrófico"</formula>
    </cfRule>
    <cfRule type="cellIs" dxfId="6245" priority="5520" operator="equal">
      <formula>"Mayor"</formula>
    </cfRule>
    <cfRule type="cellIs" dxfId="6244" priority="5521" operator="equal">
      <formula>"Moderado"</formula>
    </cfRule>
    <cfRule type="cellIs" dxfId="6243" priority="5522" operator="equal">
      <formula>"Menor"</formula>
    </cfRule>
    <cfRule type="cellIs" dxfId="6242" priority="5523" operator="equal">
      <formula>"Leve"</formula>
    </cfRule>
  </conditionalFormatting>
  <conditionalFormatting sqref="CA16:CF17">
    <cfRule type="cellIs" dxfId="6241" priority="6019" operator="equal">
      <formula>"Catastrófico"</formula>
    </cfRule>
    <cfRule type="cellIs" dxfId="6240" priority="6020" operator="equal">
      <formula>"Mayor"</formula>
    </cfRule>
    <cfRule type="cellIs" dxfId="6239" priority="6021" operator="equal">
      <formula>"Moderado"</formula>
    </cfRule>
    <cfRule type="cellIs" dxfId="6238" priority="6022" operator="equal">
      <formula>"Menor"</formula>
    </cfRule>
    <cfRule type="cellIs" dxfId="6237" priority="6023" operator="equal">
      <formula>"Leve"</formula>
    </cfRule>
  </conditionalFormatting>
  <conditionalFormatting sqref="CI124:CO124 CI129:CO129 CI125:CI128 CK125:CO128">
    <cfRule type="cellIs" dxfId="6236" priority="6519" operator="equal">
      <formula>"Catastrófico"</formula>
    </cfRule>
    <cfRule type="cellIs" dxfId="6235" priority="6520" operator="equal">
      <formula>"Mayor"</formula>
    </cfRule>
    <cfRule type="cellIs" dxfId="6234" priority="6521" operator="equal">
      <formula>"Moderado"</formula>
    </cfRule>
    <cfRule type="cellIs" dxfId="6233" priority="6522" operator="equal">
      <formula>"Menor"</formula>
    </cfRule>
    <cfRule type="cellIs" dxfId="6232" priority="6523" operator="equal">
      <formula>"Leve"</formula>
    </cfRule>
  </conditionalFormatting>
  <conditionalFormatting sqref="BZ125:BZ128 BY129:CF129 CB125:CF128 BY124:CF124">
    <cfRule type="cellIs" dxfId="6231" priority="6009" operator="equal">
      <formula>"Catastrófico"</formula>
    </cfRule>
    <cfRule type="cellIs" dxfId="6230" priority="6010" operator="equal">
      <formula>"Mayor"</formula>
    </cfRule>
    <cfRule type="cellIs" dxfId="6229" priority="6011" operator="equal">
      <formula>"Moderado"</formula>
    </cfRule>
    <cfRule type="cellIs" dxfId="6228" priority="6012" operator="equal">
      <formula>"Menor"</formula>
    </cfRule>
    <cfRule type="cellIs" dxfId="6227" priority="6013" operator="equal">
      <formula>"Leve"</formula>
    </cfRule>
  </conditionalFormatting>
  <conditionalFormatting sqref="FK125:FK128">
    <cfRule type="cellIs" dxfId="6226" priority="5499" operator="equal">
      <formula>"Catastrófico"</formula>
    </cfRule>
    <cfRule type="cellIs" dxfId="6225" priority="5500" operator="equal">
      <formula>"Mayor"</formula>
    </cfRule>
    <cfRule type="cellIs" dxfId="6224" priority="5501" operator="equal">
      <formula>"Moderado"</formula>
    </cfRule>
    <cfRule type="cellIs" dxfId="6223" priority="5502" operator="equal">
      <formula>"Menor"</formula>
    </cfRule>
    <cfRule type="cellIs" dxfId="6222" priority="5503" operator="equal">
      <formula>"Leve"</formula>
    </cfRule>
  </conditionalFormatting>
  <conditionalFormatting sqref="BY125:BY128">
    <cfRule type="cellIs" dxfId="6221" priority="5999" operator="equal">
      <formula>"Catastrófico"</formula>
    </cfRule>
    <cfRule type="cellIs" dxfId="6220" priority="6000" operator="equal">
      <formula>"Mayor"</formula>
    </cfRule>
    <cfRule type="cellIs" dxfId="6219" priority="6001" operator="equal">
      <formula>"Moderado"</formula>
    </cfRule>
    <cfRule type="cellIs" dxfId="6218" priority="6002" operator="equal">
      <formula>"Menor"</formula>
    </cfRule>
    <cfRule type="cellIs" dxfId="6217" priority="6003" operator="equal">
      <formula>"Leve"</formula>
    </cfRule>
  </conditionalFormatting>
  <conditionalFormatting sqref="BY202:CF202">
    <cfRule type="cellIs" dxfId="6216" priority="5969" operator="equal">
      <formula>"Catastrófico"</formula>
    </cfRule>
    <cfRule type="cellIs" dxfId="6215" priority="5970" operator="equal">
      <formula>"Mayor"</formula>
    </cfRule>
    <cfRule type="cellIs" dxfId="6214" priority="5971" operator="equal">
      <formula>"Moderado"</formula>
    </cfRule>
    <cfRule type="cellIs" dxfId="6213" priority="5972" operator="equal">
      <formula>"Menor"</formula>
    </cfRule>
    <cfRule type="cellIs" dxfId="6212" priority="5973" operator="equal">
      <formula>"Leve"</formula>
    </cfRule>
  </conditionalFormatting>
  <conditionalFormatting sqref="FD58:FI58">
    <cfRule type="cellIs" dxfId="6211" priority="5169" operator="equal">
      <formula>"Catastrófico"</formula>
    </cfRule>
    <cfRule type="cellIs" dxfId="6210" priority="5170" operator="equal">
      <formula>"Mayor"</formula>
    </cfRule>
    <cfRule type="cellIs" dxfId="6209" priority="5171" operator="equal">
      <formula>"Moderado"</formula>
    </cfRule>
    <cfRule type="cellIs" dxfId="6208" priority="5172" operator="equal">
      <formula>"Menor"</formula>
    </cfRule>
    <cfRule type="cellIs" dxfId="6207" priority="5173" operator="equal">
      <formula>"Leve"</formula>
    </cfRule>
  </conditionalFormatting>
  <conditionalFormatting sqref="FK214:FS214">
    <cfRule type="cellIs" dxfId="6206" priority="5454" operator="equal">
      <formula>"Catastrófico"</formula>
    </cfRule>
    <cfRule type="cellIs" dxfId="6205" priority="5455" operator="equal">
      <formula>"Mayor"</formula>
    </cfRule>
    <cfRule type="cellIs" dxfId="6204" priority="5456" operator="equal">
      <formula>"Moderado"</formula>
    </cfRule>
    <cfRule type="cellIs" dxfId="6203" priority="5457" operator="equal">
      <formula>"Menor"</formula>
    </cfRule>
    <cfRule type="cellIs" dxfId="6202" priority="5458" operator="equal">
      <formula>"Leve"</formula>
    </cfRule>
  </conditionalFormatting>
  <conditionalFormatting sqref="BY35:CA35">
    <cfRule type="cellIs" dxfId="6201" priority="5949" operator="equal">
      <formula>"Catastrófico"</formula>
    </cfRule>
    <cfRule type="cellIs" dxfId="6200" priority="5950" operator="equal">
      <formula>"Mayor"</formula>
    </cfRule>
    <cfRule type="cellIs" dxfId="6199" priority="5951" operator="equal">
      <formula>"Moderado"</formula>
    </cfRule>
    <cfRule type="cellIs" dxfId="6198" priority="5952" operator="equal">
      <formula>"Menor"</formula>
    </cfRule>
    <cfRule type="cellIs" dxfId="6197" priority="5953" operator="equal">
      <formula>"Leve"</formula>
    </cfRule>
  </conditionalFormatting>
  <conditionalFormatting sqref="CB35:CF35">
    <cfRule type="cellIs" dxfId="6196" priority="5944" operator="equal">
      <formula>"Catastrófico"</formula>
    </cfRule>
    <cfRule type="cellIs" dxfId="6195" priority="5945" operator="equal">
      <formula>"Mayor"</formula>
    </cfRule>
    <cfRule type="cellIs" dxfId="6194" priority="5946" operator="equal">
      <formula>"Moderado"</formula>
    </cfRule>
    <cfRule type="cellIs" dxfId="6193" priority="5947" operator="equal">
      <formula>"Menor"</formula>
    </cfRule>
    <cfRule type="cellIs" dxfId="6192" priority="5948" operator="equal">
      <formula>"Leve"</formula>
    </cfRule>
  </conditionalFormatting>
  <conditionalFormatting sqref="FN35:FS35">
    <cfRule type="cellIs" dxfId="6191" priority="5434" operator="equal">
      <formula>"Catastrófico"</formula>
    </cfRule>
    <cfRule type="cellIs" dxfId="6190" priority="5435" operator="equal">
      <formula>"Mayor"</formula>
    </cfRule>
    <cfRule type="cellIs" dxfId="6189" priority="5436" operator="equal">
      <formula>"Moderado"</formula>
    </cfRule>
    <cfRule type="cellIs" dxfId="6188" priority="5437" operator="equal">
      <formula>"Menor"</formula>
    </cfRule>
    <cfRule type="cellIs" dxfId="6187" priority="5438" operator="equal">
      <formula>"Leve"</formula>
    </cfRule>
  </conditionalFormatting>
  <conditionalFormatting sqref="BY40:CF40">
    <cfRule type="cellIs" dxfId="6186" priority="5934" operator="equal">
      <formula>"Catastrófico"</formula>
    </cfRule>
    <cfRule type="cellIs" dxfId="6185" priority="5935" operator="equal">
      <formula>"Mayor"</formula>
    </cfRule>
    <cfRule type="cellIs" dxfId="6184" priority="5936" operator="equal">
      <formula>"Moderado"</formula>
    </cfRule>
    <cfRule type="cellIs" dxfId="6183" priority="5937" operator="equal">
      <formula>"Menor"</formula>
    </cfRule>
    <cfRule type="cellIs" dxfId="6182" priority="5938" operator="equal">
      <formula>"Leve"</formula>
    </cfRule>
  </conditionalFormatting>
  <conditionalFormatting sqref="CH41:CO42">
    <cfRule type="cellIs" dxfId="6181" priority="6434" operator="equal">
      <formula>"Catastrófico"</formula>
    </cfRule>
    <cfRule type="cellIs" dxfId="6180" priority="6435" operator="equal">
      <formula>"Mayor"</formula>
    </cfRule>
    <cfRule type="cellIs" dxfId="6179" priority="6436" operator="equal">
      <formula>"Moderado"</formula>
    </cfRule>
    <cfRule type="cellIs" dxfId="6178" priority="6437" operator="equal">
      <formula>"Menor"</formula>
    </cfRule>
    <cfRule type="cellIs" dxfId="6177" priority="6438" operator="equal">
      <formula>"Leve"</formula>
    </cfRule>
  </conditionalFormatting>
  <conditionalFormatting sqref="CG238">
    <cfRule type="cellIs" dxfId="6176" priority="6909" operator="equal">
      <formula>"Catastrófico"</formula>
    </cfRule>
    <cfRule type="cellIs" dxfId="6175" priority="6910" operator="equal">
      <formula>"Mayor"</formula>
    </cfRule>
    <cfRule type="cellIs" dxfId="6174" priority="6911" operator="equal">
      <formula>"Moderado"</formula>
    </cfRule>
    <cfRule type="cellIs" dxfId="6173" priority="6912" operator="equal">
      <formula>"Menor"</formula>
    </cfRule>
    <cfRule type="cellIs" dxfId="6172" priority="6913" operator="equal">
      <formula>"Leve"</formula>
    </cfRule>
  </conditionalFormatting>
  <conditionalFormatting sqref="BY191:CF195">
    <cfRule type="cellIs" dxfId="6171" priority="6369" operator="equal">
      <formula>"Catastrófico"</formula>
    </cfRule>
    <cfRule type="cellIs" dxfId="6170" priority="6370" operator="equal">
      <formula>"Mayor"</formula>
    </cfRule>
    <cfRule type="cellIs" dxfId="6169" priority="6371" operator="equal">
      <formula>"Moderado"</formula>
    </cfRule>
    <cfRule type="cellIs" dxfId="6168" priority="6372" operator="equal">
      <formula>"Menor"</formula>
    </cfRule>
    <cfRule type="cellIs" dxfId="6167" priority="6373" operator="equal">
      <formula>"Leve"</formula>
    </cfRule>
  </conditionalFormatting>
  <conditionalFormatting sqref="BY197:CF201">
    <cfRule type="cellIs" dxfId="6166" priority="6364" operator="equal">
      <formula>"Catastrófico"</formula>
    </cfRule>
    <cfRule type="cellIs" dxfId="6165" priority="6365" operator="equal">
      <formula>"Mayor"</formula>
    </cfRule>
    <cfRule type="cellIs" dxfId="6164" priority="6366" operator="equal">
      <formula>"Moderado"</formula>
    </cfRule>
    <cfRule type="cellIs" dxfId="6163" priority="6367" operator="equal">
      <formula>"Menor"</formula>
    </cfRule>
    <cfRule type="cellIs" dxfId="6162" priority="6368" operator="equal">
      <formula>"Leve"</formula>
    </cfRule>
  </conditionalFormatting>
  <conditionalFormatting sqref="FM89">
    <cfRule type="cellIs" dxfId="6161" priority="5834" operator="equal">
      <formula>"Catastrófico"</formula>
    </cfRule>
    <cfRule type="cellIs" dxfId="6160" priority="5835" operator="equal">
      <formula>"Mayor"</formula>
    </cfRule>
    <cfRule type="cellIs" dxfId="6159" priority="5836" operator="equal">
      <formula>"Moderado"</formula>
    </cfRule>
    <cfRule type="cellIs" dxfId="6158" priority="5837" operator="equal">
      <formula>"Menor"</formula>
    </cfRule>
    <cfRule type="cellIs" dxfId="6157" priority="5838" operator="equal">
      <formula>"Leve"</formula>
    </cfRule>
  </conditionalFormatting>
  <conditionalFormatting sqref="FN89:FS89">
    <cfRule type="cellIs" dxfId="6156" priority="5829" operator="equal">
      <formula>"Catastrófico"</formula>
    </cfRule>
    <cfRule type="cellIs" dxfId="6155" priority="5830" operator="equal">
      <formula>"Mayor"</formula>
    </cfRule>
    <cfRule type="cellIs" dxfId="6154" priority="5831" operator="equal">
      <formula>"Moderado"</formula>
    </cfRule>
    <cfRule type="cellIs" dxfId="6153" priority="5832" operator="equal">
      <formula>"Menor"</formula>
    </cfRule>
    <cfRule type="cellIs" dxfId="6152" priority="5833" operator="equal">
      <formula>"Leve"</formula>
    </cfRule>
  </conditionalFormatting>
  <conditionalFormatting sqref="CB89:CF89">
    <cfRule type="cellIs" dxfId="6151" priority="6329" operator="equal">
      <formula>"Catastrófico"</formula>
    </cfRule>
    <cfRule type="cellIs" dxfId="6150" priority="6330" operator="equal">
      <formula>"Mayor"</formula>
    </cfRule>
    <cfRule type="cellIs" dxfId="6149" priority="6331" operator="equal">
      <formula>"Moderado"</formula>
    </cfRule>
    <cfRule type="cellIs" dxfId="6148" priority="6332" operator="equal">
      <formula>"Menor"</formula>
    </cfRule>
    <cfRule type="cellIs" dxfId="6147" priority="6333" operator="equal">
      <formula>"Leve"</formula>
    </cfRule>
  </conditionalFormatting>
  <conditionalFormatting sqref="BY101">
    <cfRule type="cellIs" dxfId="6146" priority="6314" operator="equal">
      <formula>"Catastrófico"</formula>
    </cfRule>
    <cfRule type="cellIs" dxfId="6145" priority="6315" operator="equal">
      <formula>"Mayor"</formula>
    </cfRule>
    <cfRule type="cellIs" dxfId="6144" priority="6316" operator="equal">
      <formula>"Moderado"</formula>
    </cfRule>
    <cfRule type="cellIs" dxfId="6143" priority="6317" operator="equal">
      <formula>"Menor"</formula>
    </cfRule>
    <cfRule type="cellIs" dxfId="6142" priority="6318" operator="equal">
      <formula>"Leve"</formula>
    </cfRule>
  </conditionalFormatting>
  <conditionalFormatting sqref="FK162:FS165 FK168:FS171 FK113:FS117 FK173:FS177 FK145:FS147 FK120:FS123 FK138:FS141 FK149:FS153 FK156:FS159">
    <cfRule type="cellIs" dxfId="6141" priority="5804" operator="equal">
      <formula>"Catastrófico"</formula>
    </cfRule>
    <cfRule type="cellIs" dxfId="6140" priority="5805" operator="equal">
      <formula>"Mayor"</formula>
    </cfRule>
    <cfRule type="cellIs" dxfId="6139" priority="5806" operator="equal">
      <formula>"Moderado"</formula>
    </cfRule>
    <cfRule type="cellIs" dxfId="6138" priority="5807" operator="equal">
      <formula>"Menor"</formula>
    </cfRule>
    <cfRule type="cellIs" dxfId="6137" priority="5808" operator="equal">
      <formula>"Leve"</formula>
    </cfRule>
  </conditionalFormatting>
  <conditionalFormatting sqref="FK162:FS165 FK168:FS171 FK113:FS117 FK173:FS177 FK145:FS147 FK120:FS123 FK138:FS141 FK149:FS153 FK156:FS159">
    <cfRule type="cellIs" dxfId="6136" priority="5799" operator="equal">
      <formula>"Catastrófico"</formula>
    </cfRule>
    <cfRule type="cellIs" dxfId="6135" priority="5800" operator="equal">
      <formula>"Mayor"</formula>
    </cfRule>
    <cfRule type="cellIs" dxfId="6134" priority="5801" operator="equal">
      <formula>"Moderado"</formula>
    </cfRule>
    <cfRule type="cellIs" dxfId="6133" priority="5802" operator="equal">
      <formula>"Menor"</formula>
    </cfRule>
    <cfRule type="cellIs" dxfId="6132" priority="5803" operator="equal">
      <formula>"Leve"</formula>
    </cfRule>
  </conditionalFormatting>
  <conditionalFormatting sqref="FK160:FS160">
    <cfRule type="cellIs" dxfId="6131" priority="5784" operator="equal">
      <formula>"Catastrófico"</formula>
    </cfRule>
    <cfRule type="cellIs" dxfId="6130" priority="5785" operator="equal">
      <formula>"Mayor"</formula>
    </cfRule>
    <cfRule type="cellIs" dxfId="6129" priority="5786" operator="equal">
      <formula>"Moderado"</formula>
    </cfRule>
    <cfRule type="cellIs" dxfId="6128" priority="5787" operator="equal">
      <formula>"Menor"</formula>
    </cfRule>
    <cfRule type="cellIs" dxfId="6127" priority="5788" operator="equal">
      <formula>"Leve"</formula>
    </cfRule>
  </conditionalFormatting>
  <conditionalFormatting sqref="FK161:FS161">
    <cfRule type="cellIs" dxfId="6126" priority="5779" operator="equal">
      <formula>"Catastrófico"</formula>
    </cfRule>
    <cfRule type="cellIs" dxfId="6125" priority="5780" operator="equal">
      <formula>"Mayor"</formula>
    </cfRule>
    <cfRule type="cellIs" dxfId="6124" priority="5781" operator="equal">
      <formula>"Moderado"</formula>
    </cfRule>
    <cfRule type="cellIs" dxfId="6123" priority="5782" operator="equal">
      <formula>"Menor"</formula>
    </cfRule>
    <cfRule type="cellIs" dxfId="6122" priority="5783" operator="equal">
      <formula>"Leve"</formula>
    </cfRule>
  </conditionalFormatting>
  <conditionalFormatting sqref="FL125:FL128 FK129:FS129 FN125:FS128 FK124:FS124">
    <cfRule type="cellIs" dxfId="6121" priority="5504" operator="equal">
      <formula>"Catastrófico"</formula>
    </cfRule>
    <cfRule type="cellIs" dxfId="6120" priority="5505" operator="equal">
      <formula>"Mayor"</formula>
    </cfRule>
    <cfRule type="cellIs" dxfId="6119" priority="5506" operator="equal">
      <formula>"Moderado"</formula>
    </cfRule>
    <cfRule type="cellIs" dxfId="6118" priority="5507" operator="equal">
      <formula>"Menor"</formula>
    </cfRule>
    <cfRule type="cellIs" dxfId="6117" priority="5508" operator="equal">
      <formula>"Leve"</formula>
    </cfRule>
  </conditionalFormatting>
  <conditionalFormatting sqref="FD46:FI46">
    <cfRule type="cellIs" dxfId="6116" priority="5209" operator="equal">
      <formula>"Catastrófico"</formula>
    </cfRule>
    <cfRule type="cellIs" dxfId="6115" priority="5210" operator="equal">
      <formula>"Mayor"</formula>
    </cfRule>
    <cfRule type="cellIs" dxfId="6114" priority="5211" operator="equal">
      <formula>"Moderado"</formula>
    </cfRule>
    <cfRule type="cellIs" dxfId="6113" priority="5212" operator="equal">
      <formula>"Menor"</formula>
    </cfRule>
    <cfRule type="cellIs" dxfId="6112" priority="5213" operator="equal">
      <formula>"Leve"</formula>
    </cfRule>
  </conditionalFormatting>
  <conditionalFormatting sqref="FK125:FK128">
    <cfRule type="cellIs" dxfId="6111" priority="5494" operator="equal">
      <formula>"Catastrófico"</formula>
    </cfRule>
    <cfRule type="cellIs" dxfId="6110" priority="5495" operator="equal">
      <formula>"Mayor"</formula>
    </cfRule>
    <cfRule type="cellIs" dxfId="6109" priority="5496" operator="equal">
      <formula>"Moderado"</formula>
    </cfRule>
    <cfRule type="cellIs" dxfId="6108" priority="5497" operator="equal">
      <formula>"Menor"</formula>
    </cfRule>
    <cfRule type="cellIs" dxfId="6107" priority="5498" operator="equal">
      <formula>"Leve"</formula>
    </cfRule>
  </conditionalFormatting>
  <conditionalFormatting sqref="FK130:FL130">
    <cfRule type="cellIs" dxfId="6106" priority="5489" operator="equal">
      <formula>"Catastrófico"</formula>
    </cfRule>
    <cfRule type="cellIs" dxfId="6105" priority="5490" operator="equal">
      <formula>"Mayor"</formula>
    </cfRule>
    <cfRule type="cellIs" dxfId="6104" priority="5491" operator="equal">
      <formula>"Moderado"</formula>
    </cfRule>
    <cfRule type="cellIs" dxfId="6103" priority="5492" operator="equal">
      <formula>"Menor"</formula>
    </cfRule>
    <cfRule type="cellIs" dxfId="6102" priority="5493" operator="equal">
      <formula>"Leve"</formula>
    </cfRule>
  </conditionalFormatting>
  <conditionalFormatting sqref="BY130:BZ130">
    <cfRule type="cellIs" dxfId="6101" priority="5989" operator="equal">
      <formula>"Catastrófico"</formula>
    </cfRule>
    <cfRule type="cellIs" dxfId="6100" priority="5990" operator="equal">
      <formula>"Mayor"</formula>
    </cfRule>
    <cfRule type="cellIs" dxfId="6099" priority="5991" operator="equal">
      <formula>"Moderado"</formula>
    </cfRule>
    <cfRule type="cellIs" dxfId="6098" priority="5992" operator="equal">
      <formula>"Menor"</formula>
    </cfRule>
    <cfRule type="cellIs" dxfId="6097" priority="5993" operator="equal">
      <formula>"Leve"</formula>
    </cfRule>
  </conditionalFormatting>
  <conditionalFormatting sqref="CA130:CF130">
    <cfRule type="cellIs" dxfId="6096" priority="5984" operator="equal">
      <formula>"Catastrófico"</formula>
    </cfRule>
    <cfRule type="cellIs" dxfId="6095" priority="5985" operator="equal">
      <formula>"Mayor"</formula>
    </cfRule>
    <cfRule type="cellIs" dxfId="6094" priority="5986" operator="equal">
      <formula>"Moderado"</formula>
    </cfRule>
    <cfRule type="cellIs" dxfId="6093" priority="5987" operator="equal">
      <formula>"Menor"</formula>
    </cfRule>
    <cfRule type="cellIs" dxfId="6092" priority="5988" operator="equal">
      <formula>"Leve"</formula>
    </cfRule>
  </conditionalFormatting>
  <conditionalFormatting sqref="CA130:CF130">
    <cfRule type="cellIs" dxfId="6091" priority="5979" operator="equal">
      <formula>"Catastrófico"</formula>
    </cfRule>
    <cfRule type="cellIs" dxfId="6090" priority="5980" operator="equal">
      <formula>"Mayor"</formula>
    </cfRule>
    <cfRule type="cellIs" dxfId="6089" priority="5981" operator="equal">
      <formula>"Moderado"</formula>
    </cfRule>
    <cfRule type="cellIs" dxfId="6088" priority="5982" operator="equal">
      <formula>"Menor"</formula>
    </cfRule>
    <cfRule type="cellIs" dxfId="6087" priority="5983" operator="equal">
      <formula>"Leve"</formula>
    </cfRule>
  </conditionalFormatting>
  <conditionalFormatting sqref="FK196:FS196">
    <cfRule type="cellIs" dxfId="6086" priority="5469" operator="equal">
      <formula>"Catastrófico"</formula>
    </cfRule>
    <cfRule type="cellIs" dxfId="6085" priority="5470" operator="equal">
      <formula>"Mayor"</formula>
    </cfRule>
    <cfRule type="cellIs" dxfId="6084" priority="5471" operator="equal">
      <formula>"Moderado"</formula>
    </cfRule>
    <cfRule type="cellIs" dxfId="6083" priority="5472" operator="equal">
      <formula>"Menor"</formula>
    </cfRule>
    <cfRule type="cellIs" dxfId="6082" priority="5473" operator="equal">
      <formula>"Leve"</formula>
    </cfRule>
  </conditionalFormatting>
  <conditionalFormatting sqref="FK202:FS202">
    <cfRule type="cellIs" dxfId="6081" priority="5464" operator="equal">
      <formula>"Catastrófico"</formula>
    </cfRule>
    <cfRule type="cellIs" dxfId="6080" priority="5465" operator="equal">
      <formula>"Mayor"</formula>
    </cfRule>
    <cfRule type="cellIs" dxfId="6079" priority="5466" operator="equal">
      <formula>"Moderado"</formula>
    </cfRule>
    <cfRule type="cellIs" dxfId="6078" priority="5467" operator="equal">
      <formula>"Menor"</formula>
    </cfRule>
    <cfRule type="cellIs" dxfId="6077" priority="5468" operator="equal">
      <formula>"Leve"</formula>
    </cfRule>
  </conditionalFormatting>
  <conditionalFormatting sqref="FB208:FI208">
    <cfRule type="cellIs" dxfId="6076" priority="4954" operator="equal">
      <formula>"Catastrófico"</formula>
    </cfRule>
    <cfRule type="cellIs" dxfId="6075" priority="4955" operator="equal">
      <formula>"Mayor"</formula>
    </cfRule>
    <cfRule type="cellIs" dxfId="6074" priority="4956" operator="equal">
      <formula>"Moderado"</formula>
    </cfRule>
    <cfRule type="cellIs" dxfId="6073" priority="4957" operator="equal">
      <formula>"Menor"</formula>
    </cfRule>
    <cfRule type="cellIs" dxfId="6072" priority="4958" operator="equal">
      <formula>"Leve"</formula>
    </cfRule>
  </conditionalFormatting>
  <conditionalFormatting sqref="FB82">
    <cfRule type="cellIs" dxfId="6071" priority="5164" operator="equal">
      <formula>"Catastrófico"</formula>
    </cfRule>
    <cfRule type="cellIs" dxfId="6070" priority="5165" operator="equal">
      <formula>"Mayor"</formula>
    </cfRule>
    <cfRule type="cellIs" dxfId="6069" priority="5166" operator="equal">
      <formula>"Moderado"</formula>
    </cfRule>
    <cfRule type="cellIs" dxfId="6068" priority="5167" operator="equal">
      <formula>"Menor"</formula>
    </cfRule>
    <cfRule type="cellIs" dxfId="6067" priority="5168" operator="equal">
      <formula>"Leve"</formula>
    </cfRule>
  </conditionalFormatting>
  <conditionalFormatting sqref="FK28:FS28">
    <cfRule type="cellIs" dxfId="6066" priority="5449" operator="equal">
      <formula>"Catastrófico"</formula>
    </cfRule>
    <cfRule type="cellIs" dxfId="6065" priority="5450" operator="equal">
      <formula>"Mayor"</formula>
    </cfRule>
    <cfRule type="cellIs" dxfId="6064" priority="5451" operator="equal">
      <formula>"Moderado"</formula>
    </cfRule>
    <cfRule type="cellIs" dxfId="6063" priority="5452" operator="equal">
      <formula>"Menor"</formula>
    </cfRule>
    <cfRule type="cellIs" dxfId="6062" priority="5453" operator="equal">
      <formula>"Leve"</formula>
    </cfRule>
  </conditionalFormatting>
  <conditionalFormatting sqref="FK35:FM35">
    <cfRule type="cellIs" dxfId="6061" priority="5444" operator="equal">
      <formula>"Catastrófico"</formula>
    </cfRule>
    <cfRule type="cellIs" dxfId="6060" priority="5445" operator="equal">
      <formula>"Mayor"</formula>
    </cfRule>
    <cfRule type="cellIs" dxfId="6059" priority="5446" operator="equal">
      <formula>"Moderado"</formula>
    </cfRule>
    <cfRule type="cellIs" dxfId="6058" priority="5447" operator="equal">
      <formula>"Menor"</formula>
    </cfRule>
    <cfRule type="cellIs" dxfId="6057" priority="5448" operator="equal">
      <formula>"Leve"</formula>
    </cfRule>
  </conditionalFormatting>
  <conditionalFormatting sqref="FN35:FS35">
    <cfRule type="cellIs" dxfId="6056" priority="5439" operator="equal">
      <formula>"Catastrófico"</formula>
    </cfRule>
    <cfRule type="cellIs" dxfId="6055" priority="5440" operator="equal">
      <formula>"Mayor"</formula>
    </cfRule>
    <cfRule type="cellIs" dxfId="6054" priority="5441" operator="equal">
      <formula>"Moderado"</formula>
    </cfRule>
    <cfRule type="cellIs" dxfId="6053" priority="5442" operator="equal">
      <formula>"Menor"</formula>
    </cfRule>
    <cfRule type="cellIs" dxfId="6052" priority="5443" operator="equal">
      <formula>"Leve"</formula>
    </cfRule>
  </conditionalFormatting>
  <conditionalFormatting sqref="FC83">
    <cfRule type="cellIs" dxfId="6051" priority="5144" operator="equal">
      <formula>"Catastrófico"</formula>
    </cfRule>
    <cfRule type="cellIs" dxfId="6050" priority="5145" operator="equal">
      <formula>"Mayor"</formula>
    </cfRule>
    <cfRule type="cellIs" dxfId="6049" priority="5146" operator="equal">
      <formula>"Moderado"</formula>
    </cfRule>
    <cfRule type="cellIs" dxfId="6048" priority="5147" operator="equal">
      <formula>"Menor"</formula>
    </cfRule>
    <cfRule type="cellIs" dxfId="6047" priority="5148" operator="equal">
      <formula>"Leve"</formula>
    </cfRule>
  </conditionalFormatting>
  <conditionalFormatting sqref="FK40:FS40">
    <cfRule type="cellIs" dxfId="6046" priority="5429" operator="equal">
      <formula>"Catastrófico"</formula>
    </cfRule>
    <cfRule type="cellIs" dxfId="6045" priority="5430" operator="equal">
      <formula>"Mayor"</formula>
    </cfRule>
    <cfRule type="cellIs" dxfId="6044" priority="5431" operator="equal">
      <formula>"Moderado"</formula>
    </cfRule>
    <cfRule type="cellIs" dxfId="6043" priority="5432" operator="equal">
      <formula>"Menor"</formula>
    </cfRule>
    <cfRule type="cellIs" dxfId="6042" priority="5433" operator="equal">
      <formula>"Leve"</formula>
    </cfRule>
  </conditionalFormatting>
  <conditionalFormatting sqref="CH172:CO172 CH131:CO137 CH196:CO196 CH12:CO15 CH90:CO93 CH95:CO99 CH103:CO105 CH186:CO190 CH47:CO51 CH53:CO57 CH36:CO40 CH43:CO45 CH18:CO34 CH88:CO88 CH142:CO142 CH148:CO148 CH154:CO155 CH59:CO69 CH202:CO202 CH208:CO208 CH214:CO238 CH240:CO255">
    <cfRule type="cellIs" dxfId="6041" priority="6934" operator="equal">
      <formula>"Catastrófico"</formula>
    </cfRule>
    <cfRule type="cellIs" dxfId="6040" priority="6935" operator="equal">
      <formula>"Mayor"</formula>
    </cfRule>
    <cfRule type="cellIs" dxfId="6039" priority="6936" operator="equal">
      <formula>"Moderado"</formula>
    </cfRule>
    <cfRule type="cellIs" dxfId="6038" priority="6937" operator="equal">
      <formula>"Menor"</formula>
    </cfRule>
    <cfRule type="cellIs" dxfId="6037" priority="6938" operator="equal">
      <formula>"Leve"</formula>
    </cfRule>
  </conditionalFormatting>
  <conditionalFormatting sqref="CP10 CP16 CP22 CP40 CP64 CP70 CP76 CP82 CP88 CP94 CP100 CP106 CP112 CP118 CP124 CP130 CP136 CP142 CP148 CP154 CP160 CP166 CP172 CP178 CP184 CP190 CP196 CP202 CP208 CP214 CP220">
    <cfRule type="cellIs" dxfId="6036" priority="7434" operator="equal">
      <formula>"Catastrófico"</formula>
    </cfRule>
    <cfRule type="cellIs" dxfId="6035" priority="7435" operator="equal">
      <formula>"Mayor"</formula>
    </cfRule>
    <cfRule type="cellIs" dxfId="6034" priority="7436" operator="equal">
      <formula>"Moderado"</formula>
    </cfRule>
    <cfRule type="cellIs" dxfId="6033" priority="7437" operator="equal">
      <formula>"Menor"</formula>
    </cfRule>
    <cfRule type="cellIs" dxfId="6032" priority="7438" operator="equal">
      <formula>"Leve"</formula>
    </cfRule>
  </conditionalFormatting>
  <conditionalFormatting sqref="CG46 CG52 CG58">
    <cfRule type="cellIs" dxfId="6031" priority="6924" operator="equal">
      <formula>"Catastrófico"</formula>
    </cfRule>
    <cfRule type="cellIs" dxfId="6030" priority="6925" operator="equal">
      <formula>"Mayor"</formula>
    </cfRule>
    <cfRule type="cellIs" dxfId="6029" priority="6926" operator="equal">
      <formula>"Moderado"</formula>
    </cfRule>
    <cfRule type="cellIs" dxfId="6028" priority="6927" operator="equal">
      <formula>"Menor"</formula>
    </cfRule>
    <cfRule type="cellIs" dxfId="6027" priority="6928" operator="equal">
      <formula>"Leve"</formula>
    </cfRule>
  </conditionalFormatting>
  <conditionalFormatting sqref="CP226">
    <cfRule type="cellIs" dxfId="6026" priority="7424" operator="equal">
      <formula>"Catastrófico"</formula>
    </cfRule>
    <cfRule type="cellIs" dxfId="6025" priority="7425" operator="equal">
      <formula>"Mayor"</formula>
    </cfRule>
    <cfRule type="cellIs" dxfId="6024" priority="7426" operator="equal">
      <formula>"Moderado"</formula>
    </cfRule>
    <cfRule type="cellIs" dxfId="6023" priority="7427" operator="equal">
      <formula>"Menor"</formula>
    </cfRule>
    <cfRule type="cellIs" dxfId="6022" priority="7428" operator="equal">
      <formula>"Leve"</formula>
    </cfRule>
  </conditionalFormatting>
  <conditionalFormatting sqref="CP232">
    <cfRule type="cellIs" dxfId="6021" priority="7419" operator="equal">
      <formula>"Catastrófico"</formula>
    </cfRule>
    <cfRule type="cellIs" dxfId="6020" priority="7420" operator="equal">
      <formula>"Mayor"</formula>
    </cfRule>
    <cfRule type="cellIs" dxfId="6019" priority="7421" operator="equal">
      <formula>"Moderado"</formula>
    </cfRule>
    <cfRule type="cellIs" dxfId="6018" priority="7422" operator="equal">
      <formula>"Menor"</formula>
    </cfRule>
    <cfRule type="cellIs" dxfId="6017" priority="7423" operator="equal">
      <formula>"Leve"</formula>
    </cfRule>
  </conditionalFormatting>
  <conditionalFormatting sqref="CG244">
    <cfRule type="cellIs" dxfId="6016" priority="6904" operator="equal">
      <formula>"Catastrófico"</formula>
    </cfRule>
    <cfRule type="cellIs" dxfId="6015" priority="6905" operator="equal">
      <formula>"Mayor"</formula>
    </cfRule>
    <cfRule type="cellIs" dxfId="6014" priority="6906" operator="equal">
      <formula>"Moderado"</formula>
    </cfRule>
    <cfRule type="cellIs" dxfId="6013" priority="6907" operator="equal">
      <formula>"Menor"</formula>
    </cfRule>
    <cfRule type="cellIs" dxfId="6012" priority="6908" operator="equal">
      <formula>"Leve"</formula>
    </cfRule>
  </conditionalFormatting>
  <conditionalFormatting sqref="BX250">
    <cfRule type="cellIs" dxfId="6011" priority="6394" operator="equal">
      <formula>"Catastrófico"</formula>
    </cfRule>
    <cfRule type="cellIs" dxfId="6010" priority="6395" operator="equal">
      <formula>"Mayor"</formula>
    </cfRule>
    <cfRule type="cellIs" dxfId="6009" priority="6396" operator="equal">
      <formula>"Moderado"</formula>
    </cfRule>
    <cfRule type="cellIs" dxfId="6008" priority="6397" operator="equal">
      <formula>"Menor"</formula>
    </cfRule>
    <cfRule type="cellIs" dxfId="6007" priority="6398" operator="equal">
      <formula>"Leve"</formula>
    </cfRule>
  </conditionalFormatting>
  <conditionalFormatting sqref="BX28">
    <cfRule type="cellIs" dxfId="6006" priority="6389" operator="equal">
      <formula>"Catastrófico"</formula>
    </cfRule>
    <cfRule type="cellIs" dxfId="6005" priority="6390" operator="equal">
      <formula>"Mayor"</formula>
    </cfRule>
    <cfRule type="cellIs" dxfId="6004" priority="6391" operator="equal">
      <formula>"Moderado"</formula>
    </cfRule>
    <cfRule type="cellIs" dxfId="6003" priority="6392" operator="equal">
      <formula>"Menor"</formula>
    </cfRule>
    <cfRule type="cellIs" dxfId="6002" priority="6393" operator="equal">
      <formula>"Leve"</formula>
    </cfRule>
  </conditionalFormatting>
  <conditionalFormatting sqref="BX34">
    <cfRule type="cellIs" dxfId="6001" priority="6384" operator="equal">
      <formula>"Catastrófico"</formula>
    </cfRule>
    <cfRule type="cellIs" dxfId="6000" priority="6385" operator="equal">
      <formula>"Mayor"</formula>
    </cfRule>
    <cfRule type="cellIs" dxfId="5999" priority="6386" operator="equal">
      <formula>"Moderado"</formula>
    </cfRule>
    <cfRule type="cellIs" dxfId="5998" priority="6387" operator="equal">
      <formula>"Menor"</formula>
    </cfRule>
    <cfRule type="cellIs" dxfId="5997" priority="6388" operator="equal">
      <formula>"Leve"</formula>
    </cfRule>
  </conditionalFormatting>
  <conditionalFormatting sqref="CH89:CI89">
    <cfRule type="cellIs" dxfId="5996" priority="6854" operator="equal">
      <formula>"Catastrófico"</formula>
    </cfRule>
    <cfRule type="cellIs" dxfId="5995" priority="6855" operator="equal">
      <formula>"Mayor"</formula>
    </cfRule>
    <cfRule type="cellIs" dxfId="5994" priority="6856" operator="equal">
      <formula>"Moderado"</formula>
    </cfRule>
    <cfRule type="cellIs" dxfId="5993" priority="6857" operator="equal">
      <formula>"Menor"</formula>
    </cfRule>
    <cfRule type="cellIs" dxfId="5992" priority="6858" operator="equal">
      <formula>"Leve"</formula>
    </cfRule>
  </conditionalFormatting>
  <conditionalFormatting sqref="CJ89">
    <cfRule type="cellIs" dxfId="5991" priority="6849" operator="equal">
      <formula>"Catastrófico"</formula>
    </cfRule>
    <cfRule type="cellIs" dxfId="5990" priority="6850" operator="equal">
      <formula>"Mayor"</formula>
    </cfRule>
    <cfRule type="cellIs" dxfId="5989" priority="6851" operator="equal">
      <formula>"Moderado"</formula>
    </cfRule>
    <cfRule type="cellIs" dxfId="5988" priority="6852" operator="equal">
      <formula>"Menor"</formula>
    </cfRule>
    <cfRule type="cellIs" dxfId="5987" priority="6853" operator="equal">
      <formula>"Leve"</formula>
    </cfRule>
  </conditionalFormatting>
  <conditionalFormatting sqref="CR102:CX102 CR100:CS101">
    <cfRule type="cellIs" dxfId="5986" priority="7334" operator="equal">
      <formula>"Catastrófico"</formula>
    </cfRule>
    <cfRule type="cellIs" dxfId="5985" priority="7335" operator="equal">
      <formula>"Mayor"</formula>
    </cfRule>
    <cfRule type="cellIs" dxfId="5984" priority="7336" operator="equal">
      <formula>"Moderado"</formula>
    </cfRule>
    <cfRule type="cellIs" dxfId="5983" priority="7337" operator="equal">
      <formula>"Menor"</formula>
    </cfRule>
    <cfRule type="cellIs" dxfId="5982" priority="7338" operator="equal">
      <formula>"Leve"</formula>
    </cfRule>
  </conditionalFormatting>
  <conditionalFormatting sqref="CR101:CS101 CQ102:CX102 CQ100:CS100">
    <cfRule type="cellIs" dxfId="5981" priority="7329" operator="equal">
      <formula>"Catastrófico"</formula>
    </cfRule>
    <cfRule type="cellIs" dxfId="5980" priority="7330" operator="equal">
      <formula>"Mayor"</formula>
    </cfRule>
    <cfRule type="cellIs" dxfId="5979" priority="7331" operator="equal">
      <formula>"Moderado"</formula>
    </cfRule>
    <cfRule type="cellIs" dxfId="5978" priority="7332" operator="equal">
      <formula>"Menor"</formula>
    </cfRule>
    <cfRule type="cellIs" dxfId="5977" priority="7333" operator="equal">
      <formula>"Leve"</formula>
    </cfRule>
  </conditionalFormatting>
  <conditionalFormatting sqref="BY94:CF94">
    <cfRule type="cellIs" dxfId="5976" priority="6379" operator="equal">
      <formula>"Catastrófico"</formula>
    </cfRule>
    <cfRule type="cellIs" dxfId="5975" priority="6380" operator="equal">
      <formula>"Mayor"</formula>
    </cfRule>
    <cfRule type="cellIs" dxfId="5974" priority="6381" operator="equal">
      <formula>"Moderado"</formula>
    </cfRule>
    <cfRule type="cellIs" dxfId="5973" priority="6382" operator="equal">
      <formula>"Menor"</formula>
    </cfRule>
    <cfRule type="cellIs" dxfId="5972" priority="6383" operator="equal">
      <formula>"Leve"</formula>
    </cfRule>
  </conditionalFormatting>
  <conditionalFormatting sqref="BY94:CF94">
    <cfRule type="cellIs" dxfId="5971" priority="6374" operator="equal">
      <formula>"Catastrófico"</formula>
    </cfRule>
    <cfRule type="cellIs" dxfId="5970" priority="6375" operator="equal">
      <formula>"Mayor"</formula>
    </cfRule>
    <cfRule type="cellIs" dxfId="5969" priority="6376" operator="equal">
      <formula>"Moderado"</formula>
    </cfRule>
    <cfRule type="cellIs" dxfId="5968" priority="6377" operator="equal">
      <formula>"Menor"</formula>
    </cfRule>
    <cfRule type="cellIs" dxfId="5967" priority="6378" operator="equal">
      <formula>"Leve"</formula>
    </cfRule>
  </conditionalFormatting>
  <conditionalFormatting sqref="CH185:CO185">
    <cfRule type="cellIs" dxfId="5966" priority="6764" operator="equal">
      <formula>"Catastrófico"</formula>
    </cfRule>
    <cfRule type="cellIs" dxfId="5965" priority="6765" operator="equal">
      <formula>"Mayor"</formula>
    </cfRule>
    <cfRule type="cellIs" dxfId="5964" priority="6766" operator="equal">
      <formula>"Moderado"</formula>
    </cfRule>
    <cfRule type="cellIs" dxfId="5963" priority="6767" operator="equal">
      <formula>"Menor"</formula>
    </cfRule>
    <cfRule type="cellIs" dxfId="5962" priority="6768" operator="equal">
      <formula>"Leve"</formula>
    </cfRule>
  </conditionalFormatting>
  <conditionalFormatting sqref="BY106:CF111">
    <cfRule type="cellIs" dxfId="5961" priority="6254" operator="equal">
      <formula>"Catastrófico"</formula>
    </cfRule>
    <cfRule type="cellIs" dxfId="5960" priority="6255" operator="equal">
      <formula>"Mayor"</formula>
    </cfRule>
    <cfRule type="cellIs" dxfId="5959" priority="6256" operator="equal">
      <formula>"Moderado"</formula>
    </cfRule>
    <cfRule type="cellIs" dxfId="5958" priority="6257" operator="equal">
      <formula>"Menor"</formula>
    </cfRule>
    <cfRule type="cellIs" dxfId="5957" priority="6258" operator="equal">
      <formula>"Leve"</formula>
    </cfRule>
  </conditionalFormatting>
  <conditionalFormatting sqref="BY203:CF207">
    <cfRule type="cellIs" dxfId="5956" priority="6359" operator="equal">
      <formula>"Catastrófico"</formula>
    </cfRule>
    <cfRule type="cellIs" dxfId="5955" priority="6360" operator="equal">
      <formula>"Mayor"</formula>
    </cfRule>
    <cfRule type="cellIs" dxfId="5954" priority="6361" operator="equal">
      <formula>"Moderado"</formula>
    </cfRule>
    <cfRule type="cellIs" dxfId="5953" priority="6362" operator="equal">
      <formula>"Menor"</formula>
    </cfRule>
    <cfRule type="cellIs" dxfId="5952" priority="6363" operator="equal">
      <formula>"Leve"</formula>
    </cfRule>
  </conditionalFormatting>
  <conditionalFormatting sqref="BY46:BZ46">
    <cfRule type="cellIs" dxfId="5951" priority="6234" operator="equal">
      <formula>"Catastrófico"</formula>
    </cfRule>
    <cfRule type="cellIs" dxfId="5950" priority="6235" operator="equal">
      <formula>"Mayor"</formula>
    </cfRule>
    <cfRule type="cellIs" dxfId="5949" priority="6236" operator="equal">
      <formula>"Moderado"</formula>
    </cfRule>
    <cfRule type="cellIs" dxfId="5948" priority="6237" operator="equal">
      <formula>"Menor"</formula>
    </cfRule>
    <cfRule type="cellIs" dxfId="5947" priority="6238" operator="equal">
      <formula>"Leve"</formula>
    </cfRule>
  </conditionalFormatting>
  <conditionalFormatting sqref="BY209:CF213">
    <cfRule type="cellIs" dxfId="5946" priority="6354" operator="equal">
      <formula>"Catastrófico"</formula>
    </cfRule>
    <cfRule type="cellIs" dxfId="5945" priority="6355" operator="equal">
      <formula>"Mayor"</formula>
    </cfRule>
    <cfRule type="cellIs" dxfId="5944" priority="6356" operator="equal">
      <formula>"Moderado"</formula>
    </cfRule>
    <cfRule type="cellIs" dxfId="5943" priority="6357" operator="equal">
      <formula>"Menor"</formula>
    </cfRule>
    <cfRule type="cellIs" dxfId="5942" priority="6358" operator="equal">
      <formula>"Leve"</formula>
    </cfRule>
  </conditionalFormatting>
  <conditionalFormatting sqref="CA46:CF46">
    <cfRule type="cellIs" dxfId="5941" priority="6224" operator="equal">
      <formula>"Catastrófico"</formula>
    </cfRule>
    <cfRule type="cellIs" dxfId="5940" priority="6225" operator="equal">
      <formula>"Mayor"</formula>
    </cfRule>
    <cfRule type="cellIs" dxfId="5939" priority="6226" operator="equal">
      <formula>"Moderado"</formula>
    </cfRule>
    <cfRule type="cellIs" dxfId="5938" priority="6227" operator="equal">
      <formula>"Menor"</formula>
    </cfRule>
    <cfRule type="cellIs" dxfId="5937" priority="6228" operator="equal">
      <formula>"Leve"</formula>
    </cfRule>
  </conditionalFormatting>
  <conditionalFormatting sqref="BY52:BZ52">
    <cfRule type="cellIs" dxfId="5936" priority="6214" operator="equal">
      <formula>"Catastrófico"</formula>
    </cfRule>
    <cfRule type="cellIs" dxfId="5935" priority="6215" operator="equal">
      <formula>"Mayor"</formula>
    </cfRule>
    <cfRule type="cellIs" dxfId="5934" priority="6216" operator="equal">
      <formula>"Moderado"</formula>
    </cfRule>
    <cfRule type="cellIs" dxfId="5933" priority="6217" operator="equal">
      <formula>"Menor"</formula>
    </cfRule>
    <cfRule type="cellIs" dxfId="5932" priority="6218" operator="equal">
      <formula>"Leve"</formula>
    </cfRule>
  </conditionalFormatting>
  <conditionalFormatting sqref="BY52:BZ52">
    <cfRule type="cellIs" dxfId="5931" priority="6209" operator="equal">
      <formula>"Catastrófico"</formula>
    </cfRule>
    <cfRule type="cellIs" dxfId="5930" priority="6210" operator="equal">
      <formula>"Mayor"</formula>
    </cfRule>
    <cfRule type="cellIs" dxfId="5929" priority="6211" operator="equal">
      <formula>"Moderado"</formula>
    </cfRule>
    <cfRule type="cellIs" dxfId="5928" priority="6212" operator="equal">
      <formula>"Menor"</formula>
    </cfRule>
    <cfRule type="cellIs" dxfId="5927" priority="6213" operator="equal">
      <formula>"Leve"</formula>
    </cfRule>
  </conditionalFormatting>
  <conditionalFormatting sqref="CH58:CI58">
    <cfRule type="cellIs" dxfId="5926" priority="6699" operator="equal">
      <formula>"Catastrófico"</formula>
    </cfRule>
    <cfRule type="cellIs" dxfId="5925" priority="6700" operator="equal">
      <formula>"Mayor"</formula>
    </cfRule>
    <cfRule type="cellIs" dxfId="5924" priority="6701" operator="equal">
      <formula>"Moderado"</formula>
    </cfRule>
    <cfRule type="cellIs" dxfId="5923" priority="6702" operator="equal">
      <formula>"Menor"</formula>
    </cfRule>
    <cfRule type="cellIs" dxfId="5922" priority="6703" operator="equal">
      <formula>"Leve"</formula>
    </cfRule>
  </conditionalFormatting>
  <conditionalFormatting sqref="CH58:CI58">
    <cfRule type="cellIs" dxfId="5921" priority="6694" operator="equal">
      <formula>"Catastrófico"</formula>
    </cfRule>
    <cfRule type="cellIs" dxfId="5920" priority="6695" operator="equal">
      <formula>"Mayor"</formula>
    </cfRule>
    <cfRule type="cellIs" dxfId="5919" priority="6696" operator="equal">
      <formula>"Moderado"</formula>
    </cfRule>
    <cfRule type="cellIs" dxfId="5918" priority="6697" operator="equal">
      <formula>"Menor"</formula>
    </cfRule>
    <cfRule type="cellIs" dxfId="5917" priority="6698" operator="equal">
      <formula>"Leve"</formula>
    </cfRule>
  </conditionalFormatting>
  <conditionalFormatting sqref="CQ82">
    <cfRule type="cellIs" dxfId="5916" priority="7184" operator="equal">
      <formula>"Catastrófico"</formula>
    </cfRule>
    <cfRule type="cellIs" dxfId="5915" priority="7185" operator="equal">
      <formula>"Mayor"</formula>
    </cfRule>
    <cfRule type="cellIs" dxfId="5914" priority="7186" operator="equal">
      <formula>"Moderado"</formula>
    </cfRule>
    <cfRule type="cellIs" dxfId="5913" priority="7187" operator="equal">
      <formula>"Menor"</formula>
    </cfRule>
    <cfRule type="cellIs" dxfId="5912" priority="7188" operator="equal">
      <formula>"Leve"</formula>
    </cfRule>
  </conditionalFormatting>
  <conditionalFormatting sqref="CS82">
    <cfRule type="cellIs" dxfId="5911" priority="7179" operator="equal">
      <formula>"Catastrófico"</formula>
    </cfRule>
    <cfRule type="cellIs" dxfId="5910" priority="7180" operator="equal">
      <formula>"Mayor"</formula>
    </cfRule>
    <cfRule type="cellIs" dxfId="5909" priority="7181" operator="equal">
      <formula>"Moderado"</formula>
    </cfRule>
    <cfRule type="cellIs" dxfId="5908" priority="7182" operator="equal">
      <formula>"Menor"</formula>
    </cfRule>
    <cfRule type="cellIs" dxfId="5907" priority="7183" operator="equal">
      <formula>"Leve"</formula>
    </cfRule>
  </conditionalFormatting>
  <conditionalFormatting sqref="CI82">
    <cfRule type="cellIs" dxfId="5906" priority="6669" operator="equal">
      <formula>"Catastrófico"</formula>
    </cfRule>
    <cfRule type="cellIs" dxfId="5905" priority="6670" operator="equal">
      <formula>"Mayor"</formula>
    </cfRule>
    <cfRule type="cellIs" dxfId="5904" priority="6671" operator="equal">
      <formula>"Moderado"</formula>
    </cfRule>
    <cfRule type="cellIs" dxfId="5903" priority="6672" operator="equal">
      <formula>"Menor"</formula>
    </cfRule>
    <cfRule type="cellIs" dxfId="5902" priority="6673" operator="equal">
      <formula>"Leve"</formula>
    </cfRule>
  </conditionalFormatting>
  <conditionalFormatting sqref="CK82:CO82">
    <cfRule type="cellIs" dxfId="5901" priority="6664" operator="equal">
      <formula>"Catastrófico"</formula>
    </cfRule>
    <cfRule type="cellIs" dxfId="5900" priority="6665" operator="equal">
      <formula>"Mayor"</formula>
    </cfRule>
    <cfRule type="cellIs" dxfId="5899" priority="6666" operator="equal">
      <formula>"Moderado"</formula>
    </cfRule>
    <cfRule type="cellIs" dxfId="5898" priority="6667" operator="equal">
      <formula>"Menor"</formula>
    </cfRule>
    <cfRule type="cellIs" dxfId="5897" priority="6668" operator="equal">
      <formula>"Leve"</formula>
    </cfRule>
  </conditionalFormatting>
  <conditionalFormatting sqref="CI83">
    <cfRule type="cellIs" dxfId="5896" priority="6659" operator="equal">
      <formula>"Catastrófico"</formula>
    </cfRule>
    <cfRule type="cellIs" dxfId="5895" priority="6660" operator="equal">
      <formula>"Mayor"</formula>
    </cfRule>
    <cfRule type="cellIs" dxfId="5894" priority="6661" operator="equal">
      <formula>"Moderado"</formula>
    </cfRule>
    <cfRule type="cellIs" dxfId="5893" priority="6662" operator="equal">
      <formula>"Menor"</formula>
    </cfRule>
    <cfRule type="cellIs" dxfId="5892" priority="6663" operator="equal">
      <formula>"Leve"</formula>
    </cfRule>
  </conditionalFormatting>
  <conditionalFormatting sqref="CS83">
    <cfRule type="cellIs" dxfId="5891" priority="7149" operator="equal">
      <formula>"Catastrófico"</formula>
    </cfRule>
    <cfRule type="cellIs" dxfId="5890" priority="7150" operator="equal">
      <formula>"Mayor"</formula>
    </cfRule>
    <cfRule type="cellIs" dxfId="5889" priority="7151" operator="equal">
      <formula>"Moderado"</formula>
    </cfRule>
    <cfRule type="cellIs" dxfId="5888" priority="7152" operator="equal">
      <formula>"Menor"</formula>
    </cfRule>
    <cfRule type="cellIs" dxfId="5887" priority="7153" operator="equal">
      <formula>"Leve"</formula>
    </cfRule>
  </conditionalFormatting>
  <conditionalFormatting sqref="FK112:FS112">
    <cfRule type="cellIs" dxfId="5886" priority="5794" operator="equal">
      <formula>"Catastrófico"</formula>
    </cfRule>
    <cfRule type="cellIs" dxfId="5885" priority="5795" operator="equal">
      <formula>"Mayor"</formula>
    </cfRule>
    <cfRule type="cellIs" dxfId="5884" priority="5796" operator="equal">
      <formula>"Moderado"</formula>
    </cfRule>
    <cfRule type="cellIs" dxfId="5883" priority="5797" operator="equal">
      <formula>"Menor"</formula>
    </cfRule>
    <cfRule type="cellIs" dxfId="5882" priority="5798" operator="equal">
      <formula>"Leve"</formula>
    </cfRule>
  </conditionalFormatting>
  <conditionalFormatting sqref="FK112:FS112">
    <cfRule type="cellIs" dxfId="5881" priority="5789" operator="equal">
      <formula>"Catastrófico"</formula>
    </cfRule>
    <cfRule type="cellIs" dxfId="5880" priority="5790" operator="equal">
      <formula>"Mayor"</formula>
    </cfRule>
    <cfRule type="cellIs" dxfId="5879" priority="5791" operator="equal">
      <formula>"Moderado"</formula>
    </cfRule>
    <cfRule type="cellIs" dxfId="5878" priority="5792" operator="equal">
      <formula>"Menor"</formula>
    </cfRule>
    <cfRule type="cellIs" dxfId="5877" priority="5793" operator="equal">
      <formula>"Leve"</formula>
    </cfRule>
  </conditionalFormatting>
  <conditionalFormatting sqref="FK167:FS167">
    <cfRule type="cellIs" dxfId="5876" priority="5774" operator="equal">
      <formula>"Catastrófico"</formula>
    </cfRule>
    <cfRule type="cellIs" dxfId="5875" priority="5775" operator="equal">
      <formula>"Mayor"</formula>
    </cfRule>
    <cfRule type="cellIs" dxfId="5874" priority="5776" operator="equal">
      <formula>"Moderado"</formula>
    </cfRule>
    <cfRule type="cellIs" dxfId="5873" priority="5777" operator="equal">
      <formula>"Menor"</formula>
    </cfRule>
    <cfRule type="cellIs" dxfId="5872" priority="5778" operator="equal">
      <formula>"Leve"</formula>
    </cfRule>
  </conditionalFormatting>
  <conditionalFormatting sqref="BY167:CF167">
    <cfRule type="cellIs" dxfId="5871" priority="6274" operator="equal">
      <formula>"Catastrófico"</formula>
    </cfRule>
    <cfRule type="cellIs" dxfId="5870" priority="6275" operator="equal">
      <formula>"Mayor"</formula>
    </cfRule>
    <cfRule type="cellIs" dxfId="5869" priority="6276" operator="equal">
      <formula>"Moderado"</formula>
    </cfRule>
    <cfRule type="cellIs" dxfId="5868" priority="6277" operator="equal">
      <formula>"Menor"</formula>
    </cfRule>
    <cfRule type="cellIs" dxfId="5867" priority="6278" operator="equal">
      <formula>"Leve"</formula>
    </cfRule>
  </conditionalFormatting>
  <conditionalFormatting sqref="CH166:CO166">
    <cfRule type="cellIs" dxfId="5866" priority="6774" operator="equal">
      <formula>"Catastrófico"</formula>
    </cfRule>
    <cfRule type="cellIs" dxfId="5865" priority="6775" operator="equal">
      <formula>"Mayor"</formula>
    </cfRule>
    <cfRule type="cellIs" dxfId="5864" priority="6776" operator="equal">
      <formula>"Moderado"</formula>
    </cfRule>
    <cfRule type="cellIs" dxfId="5863" priority="6777" operator="equal">
      <formula>"Menor"</formula>
    </cfRule>
    <cfRule type="cellIs" dxfId="5862" priority="6778" operator="equal">
      <formula>"Leve"</formula>
    </cfRule>
  </conditionalFormatting>
  <conditionalFormatting sqref="CH184:CO185">
    <cfRule type="cellIs" dxfId="5861" priority="6769" operator="equal">
      <formula>"Catastrófico"</formula>
    </cfRule>
    <cfRule type="cellIs" dxfId="5860" priority="6770" operator="equal">
      <formula>"Mayor"</formula>
    </cfRule>
    <cfRule type="cellIs" dxfId="5859" priority="6771" operator="equal">
      <formula>"Moderado"</formula>
    </cfRule>
    <cfRule type="cellIs" dxfId="5858" priority="6772" operator="equal">
      <formula>"Menor"</formula>
    </cfRule>
    <cfRule type="cellIs" dxfId="5857" priority="6773" operator="equal">
      <formula>"Leve"</formula>
    </cfRule>
  </conditionalFormatting>
  <conditionalFormatting sqref="BY106:CF111">
    <cfRule type="cellIs" dxfId="5856" priority="6249" operator="equal">
      <formula>"Catastrófico"</formula>
    </cfRule>
    <cfRule type="cellIs" dxfId="5855" priority="6250" operator="equal">
      <formula>"Mayor"</formula>
    </cfRule>
    <cfRule type="cellIs" dxfId="5854" priority="6251" operator="equal">
      <formula>"Moderado"</formula>
    </cfRule>
    <cfRule type="cellIs" dxfId="5853" priority="6252" operator="equal">
      <formula>"Menor"</formula>
    </cfRule>
    <cfRule type="cellIs" dxfId="5852" priority="6253" operator="equal">
      <formula>"Leve"</formula>
    </cfRule>
  </conditionalFormatting>
  <conditionalFormatting sqref="CH178:CO183">
    <cfRule type="cellIs" dxfId="5851" priority="6749" operator="equal">
      <formula>"Catastrófico"</formula>
    </cfRule>
    <cfRule type="cellIs" dxfId="5850" priority="6750" operator="equal">
      <formula>"Mayor"</formula>
    </cfRule>
    <cfRule type="cellIs" dxfId="5849" priority="6751" operator="equal">
      <formula>"Moderado"</formula>
    </cfRule>
    <cfRule type="cellIs" dxfId="5848" priority="6752" operator="equal">
      <formula>"Menor"</formula>
    </cfRule>
    <cfRule type="cellIs" dxfId="5847" priority="6753" operator="equal">
      <formula>"Leve"</formula>
    </cfRule>
  </conditionalFormatting>
  <conditionalFormatting sqref="CH178:CO183">
    <cfRule type="cellIs" dxfId="5846" priority="6744" operator="equal">
      <formula>"Catastrófico"</formula>
    </cfRule>
    <cfRule type="cellIs" dxfId="5845" priority="6745" operator="equal">
      <formula>"Mayor"</formula>
    </cfRule>
    <cfRule type="cellIs" dxfId="5844" priority="6746" operator="equal">
      <formula>"Moderado"</formula>
    </cfRule>
    <cfRule type="cellIs" dxfId="5843" priority="6747" operator="equal">
      <formula>"Menor"</formula>
    </cfRule>
    <cfRule type="cellIs" dxfId="5842" priority="6748" operator="equal">
      <formula>"Leve"</formula>
    </cfRule>
  </conditionalFormatting>
  <conditionalFormatting sqref="FK118:FS119">
    <cfRule type="cellIs" dxfId="5841" priority="5619" operator="equal">
      <formula>"Catastrófico"</formula>
    </cfRule>
    <cfRule type="cellIs" dxfId="5840" priority="5620" operator="equal">
      <formula>"Mayor"</formula>
    </cfRule>
    <cfRule type="cellIs" dxfId="5839" priority="5621" operator="equal">
      <formula>"Moderado"</formula>
    </cfRule>
    <cfRule type="cellIs" dxfId="5838" priority="5622" operator="equal">
      <formula>"Menor"</formula>
    </cfRule>
    <cfRule type="cellIs" dxfId="5837" priority="5623" operator="equal">
      <formula>"Leve"</formula>
    </cfRule>
  </conditionalFormatting>
  <conditionalFormatting sqref="CS239">
    <cfRule type="cellIs" dxfId="5836" priority="7129" operator="equal">
      <formula>"Catastrófico"</formula>
    </cfRule>
    <cfRule type="cellIs" dxfId="5835" priority="7130" operator="equal">
      <formula>"Mayor"</formula>
    </cfRule>
    <cfRule type="cellIs" dxfId="5834" priority="7131" operator="equal">
      <formula>"Moderado"</formula>
    </cfRule>
    <cfRule type="cellIs" dxfId="5833" priority="7132" operator="equal">
      <formula>"Menor"</formula>
    </cfRule>
    <cfRule type="cellIs" dxfId="5832" priority="7133" operator="equal">
      <formula>"Leve"</formula>
    </cfRule>
  </conditionalFormatting>
  <conditionalFormatting sqref="CS239">
    <cfRule type="cellIs" dxfId="5831" priority="7124" operator="equal">
      <formula>"Catastrófico"</formula>
    </cfRule>
    <cfRule type="cellIs" dxfId="5830" priority="7125" operator="equal">
      <formula>"Mayor"</formula>
    </cfRule>
    <cfRule type="cellIs" dxfId="5829" priority="7126" operator="equal">
      <formula>"Moderado"</formula>
    </cfRule>
    <cfRule type="cellIs" dxfId="5828" priority="7127" operator="equal">
      <formula>"Menor"</formula>
    </cfRule>
    <cfRule type="cellIs" dxfId="5827" priority="7128" operator="equal">
      <formula>"Leve"</formula>
    </cfRule>
  </conditionalFormatting>
  <conditionalFormatting sqref="BY46:BZ46">
    <cfRule type="cellIs" dxfId="5826" priority="6229" operator="equal">
      <formula>"Catastrófico"</formula>
    </cfRule>
    <cfRule type="cellIs" dxfId="5825" priority="6230" operator="equal">
      <formula>"Mayor"</formula>
    </cfRule>
    <cfRule type="cellIs" dxfId="5824" priority="6231" operator="equal">
      <formula>"Moderado"</formula>
    </cfRule>
    <cfRule type="cellIs" dxfId="5823" priority="6232" operator="equal">
      <formula>"Menor"</formula>
    </cfRule>
    <cfRule type="cellIs" dxfId="5822" priority="6233" operator="equal">
      <formula>"Leve"</formula>
    </cfRule>
  </conditionalFormatting>
  <conditionalFormatting sqref="CA46:CF46">
    <cfRule type="cellIs" dxfId="5821" priority="6219" operator="equal">
      <formula>"Catastrófico"</formula>
    </cfRule>
    <cfRule type="cellIs" dxfId="5820" priority="6220" operator="equal">
      <formula>"Mayor"</formula>
    </cfRule>
    <cfRule type="cellIs" dxfId="5819" priority="6221" operator="equal">
      <formula>"Moderado"</formula>
    </cfRule>
    <cfRule type="cellIs" dxfId="5818" priority="6222" operator="equal">
      <formula>"Menor"</formula>
    </cfRule>
    <cfRule type="cellIs" dxfId="5817" priority="6223" operator="equal">
      <formula>"Leve"</formula>
    </cfRule>
  </conditionalFormatting>
  <conditionalFormatting sqref="FM52:FS52">
    <cfRule type="cellIs" dxfId="5816" priority="5699" operator="equal">
      <formula>"Catastrófico"</formula>
    </cfRule>
    <cfRule type="cellIs" dxfId="5815" priority="5700" operator="equal">
      <formula>"Mayor"</formula>
    </cfRule>
    <cfRule type="cellIs" dxfId="5814" priority="5701" operator="equal">
      <formula>"Moderado"</formula>
    </cfRule>
    <cfRule type="cellIs" dxfId="5813" priority="5702" operator="equal">
      <formula>"Menor"</formula>
    </cfRule>
    <cfRule type="cellIs" dxfId="5812" priority="5703" operator="equal">
      <formula>"Leve"</formula>
    </cfRule>
  </conditionalFormatting>
  <conditionalFormatting sqref="CA52:CF52">
    <cfRule type="cellIs" dxfId="5811" priority="6199" operator="equal">
      <formula>"Catastrófico"</formula>
    </cfRule>
    <cfRule type="cellIs" dxfId="5810" priority="6200" operator="equal">
      <formula>"Mayor"</formula>
    </cfRule>
    <cfRule type="cellIs" dxfId="5809" priority="6201" operator="equal">
      <formula>"Moderado"</formula>
    </cfRule>
    <cfRule type="cellIs" dxfId="5808" priority="6202" operator="equal">
      <formula>"Menor"</formula>
    </cfRule>
    <cfRule type="cellIs" dxfId="5807" priority="6203" operator="equal">
      <formula>"Leve"</formula>
    </cfRule>
  </conditionalFormatting>
  <conditionalFormatting sqref="CA58:CF58">
    <cfRule type="cellIs" dxfId="5806" priority="6184" operator="equal">
      <formula>"Catastrófico"</formula>
    </cfRule>
    <cfRule type="cellIs" dxfId="5805" priority="6185" operator="equal">
      <formula>"Mayor"</formula>
    </cfRule>
    <cfRule type="cellIs" dxfId="5804" priority="6186" operator="equal">
      <formula>"Moderado"</formula>
    </cfRule>
    <cfRule type="cellIs" dxfId="5803" priority="6187" operator="equal">
      <formula>"Menor"</formula>
    </cfRule>
    <cfRule type="cellIs" dxfId="5802" priority="6188" operator="equal">
      <formula>"Leve"</formula>
    </cfRule>
  </conditionalFormatting>
  <conditionalFormatting sqref="CJ58:CO58">
    <cfRule type="cellIs" dxfId="5801" priority="6684" operator="equal">
      <formula>"Catastrófico"</formula>
    </cfRule>
    <cfRule type="cellIs" dxfId="5800" priority="6685" operator="equal">
      <formula>"Mayor"</formula>
    </cfRule>
    <cfRule type="cellIs" dxfId="5799" priority="6686" operator="equal">
      <formula>"Moderado"</formula>
    </cfRule>
    <cfRule type="cellIs" dxfId="5798" priority="6687" operator="equal">
      <formula>"Menor"</formula>
    </cfRule>
    <cfRule type="cellIs" dxfId="5797" priority="6688" operator="equal">
      <formula>"Leve"</formula>
    </cfRule>
  </conditionalFormatting>
  <conditionalFormatting sqref="CB83:CF83">
    <cfRule type="cellIs" dxfId="5796" priority="6149" operator="equal">
      <formula>"Catastrófico"</formula>
    </cfRule>
    <cfRule type="cellIs" dxfId="5795" priority="6150" operator="equal">
      <formula>"Mayor"</formula>
    </cfRule>
    <cfRule type="cellIs" dxfId="5794" priority="6151" operator="equal">
      <formula>"Moderado"</formula>
    </cfRule>
    <cfRule type="cellIs" dxfId="5793" priority="6152" operator="equal">
      <formula>"Menor"</formula>
    </cfRule>
    <cfRule type="cellIs" dxfId="5792" priority="6153" operator="equal">
      <formula>"Leve"</formula>
    </cfRule>
  </conditionalFormatting>
  <conditionalFormatting sqref="BY83">
    <cfRule type="cellIs" dxfId="5791" priority="6144" operator="equal">
      <formula>"Catastrófico"</formula>
    </cfRule>
    <cfRule type="cellIs" dxfId="5790" priority="6145" operator="equal">
      <formula>"Mayor"</formula>
    </cfRule>
    <cfRule type="cellIs" dxfId="5789" priority="6146" operator="equal">
      <formula>"Moderado"</formula>
    </cfRule>
    <cfRule type="cellIs" dxfId="5788" priority="6147" operator="equal">
      <formula>"Menor"</formula>
    </cfRule>
    <cfRule type="cellIs" dxfId="5787" priority="6148" operator="equal">
      <formula>"Leve"</formula>
    </cfRule>
  </conditionalFormatting>
  <conditionalFormatting sqref="CH143:CO144">
    <cfRule type="cellIs" dxfId="5786" priority="6639" operator="equal">
      <formula>"Catastrófico"</formula>
    </cfRule>
    <cfRule type="cellIs" dxfId="5785" priority="6640" operator="equal">
      <formula>"Mayor"</formula>
    </cfRule>
    <cfRule type="cellIs" dxfId="5784" priority="6641" operator="equal">
      <formula>"Moderado"</formula>
    </cfRule>
    <cfRule type="cellIs" dxfId="5783" priority="6642" operator="equal">
      <formula>"Menor"</formula>
    </cfRule>
    <cfRule type="cellIs" dxfId="5782" priority="6643" operator="equal">
      <formula>"Leve"</formula>
    </cfRule>
  </conditionalFormatting>
  <conditionalFormatting sqref="CH118:CO119">
    <cfRule type="cellIs" dxfId="5781" priority="6634" operator="equal">
      <formula>"Catastrófico"</formula>
    </cfRule>
    <cfRule type="cellIs" dxfId="5780" priority="6635" operator="equal">
      <formula>"Mayor"</formula>
    </cfRule>
    <cfRule type="cellIs" dxfId="5779" priority="6636" operator="equal">
      <formula>"Moderado"</formula>
    </cfRule>
    <cfRule type="cellIs" dxfId="5778" priority="6637" operator="equal">
      <formula>"Menor"</formula>
    </cfRule>
    <cfRule type="cellIs" dxfId="5777" priority="6638" operator="equal">
      <formula>"Leve"</formula>
    </cfRule>
  </conditionalFormatting>
  <conditionalFormatting sqref="CH239:CI239">
    <cfRule type="cellIs" dxfId="5776" priority="6614" operator="equal">
      <formula>"Catastrófico"</formula>
    </cfRule>
    <cfRule type="cellIs" dxfId="5775" priority="6615" operator="equal">
      <formula>"Mayor"</formula>
    </cfRule>
    <cfRule type="cellIs" dxfId="5774" priority="6616" operator="equal">
      <formula>"Moderado"</formula>
    </cfRule>
    <cfRule type="cellIs" dxfId="5773" priority="6617" operator="equal">
      <formula>"Menor"</formula>
    </cfRule>
    <cfRule type="cellIs" dxfId="5772" priority="6618" operator="equal">
      <formula>"Leve"</formula>
    </cfRule>
  </conditionalFormatting>
  <conditionalFormatting sqref="BY239:BZ239">
    <cfRule type="cellIs" dxfId="5771" priority="6104" operator="equal">
      <formula>"Catastrófico"</formula>
    </cfRule>
    <cfRule type="cellIs" dxfId="5770" priority="6105" operator="equal">
      <formula>"Mayor"</formula>
    </cfRule>
    <cfRule type="cellIs" dxfId="5769" priority="6106" operator="equal">
      <formula>"Moderado"</formula>
    </cfRule>
    <cfRule type="cellIs" dxfId="5768" priority="6107" operator="equal">
      <formula>"Menor"</formula>
    </cfRule>
    <cfRule type="cellIs" dxfId="5767" priority="6108" operator="equal">
      <formula>"Leve"</formula>
    </cfRule>
  </conditionalFormatting>
  <conditionalFormatting sqref="CK239:CO239">
    <cfRule type="cellIs" dxfId="5766" priority="6604" operator="equal">
      <formula>"Catastrófico"</formula>
    </cfRule>
    <cfRule type="cellIs" dxfId="5765" priority="6605" operator="equal">
      <formula>"Mayor"</formula>
    </cfRule>
    <cfRule type="cellIs" dxfId="5764" priority="6606" operator="equal">
      <formula>"Moderado"</formula>
    </cfRule>
    <cfRule type="cellIs" dxfId="5763" priority="6607" operator="equal">
      <formula>"Menor"</formula>
    </cfRule>
    <cfRule type="cellIs" dxfId="5762" priority="6608" operator="equal">
      <formula>"Leve"</formula>
    </cfRule>
  </conditionalFormatting>
  <conditionalFormatting sqref="CT239:CX239">
    <cfRule type="cellIs" dxfId="5761" priority="7104" operator="equal">
      <formula>"Catastrófico"</formula>
    </cfRule>
    <cfRule type="cellIs" dxfId="5760" priority="7105" operator="equal">
      <formula>"Mayor"</formula>
    </cfRule>
    <cfRule type="cellIs" dxfId="5759" priority="7106" operator="equal">
      <formula>"Moderado"</formula>
    </cfRule>
    <cfRule type="cellIs" dxfId="5758" priority="7107" operator="equal">
      <formula>"Menor"</formula>
    </cfRule>
    <cfRule type="cellIs" dxfId="5757" priority="7108" operator="equal">
      <formula>"Leve"</formula>
    </cfRule>
  </conditionalFormatting>
  <conditionalFormatting sqref="CR10">
    <cfRule type="cellIs" dxfId="5756" priority="7099" operator="equal">
      <formula>"Catastrófico"</formula>
    </cfRule>
    <cfRule type="cellIs" dxfId="5755" priority="7100" operator="equal">
      <formula>"Mayor"</formula>
    </cfRule>
    <cfRule type="cellIs" dxfId="5754" priority="7101" operator="equal">
      <formula>"Moderado"</formula>
    </cfRule>
    <cfRule type="cellIs" dxfId="5753" priority="7102" operator="equal">
      <formula>"Menor"</formula>
    </cfRule>
    <cfRule type="cellIs" dxfId="5752" priority="7103" operator="equal">
      <formula>"Leve"</formula>
    </cfRule>
  </conditionalFormatting>
  <conditionalFormatting sqref="BY10:BZ10">
    <cfRule type="cellIs" dxfId="5751" priority="6084" operator="equal">
      <formula>"Catastrófico"</formula>
    </cfRule>
    <cfRule type="cellIs" dxfId="5750" priority="6085" operator="equal">
      <formula>"Mayor"</formula>
    </cfRule>
    <cfRule type="cellIs" dxfId="5749" priority="6086" operator="equal">
      <formula>"Moderado"</formula>
    </cfRule>
    <cfRule type="cellIs" dxfId="5748" priority="6087" operator="equal">
      <formula>"Menor"</formula>
    </cfRule>
    <cfRule type="cellIs" dxfId="5747" priority="6088" operator="equal">
      <formula>"Leve"</formula>
    </cfRule>
  </conditionalFormatting>
  <conditionalFormatting sqref="CJ11:CO11">
    <cfRule type="cellIs" dxfId="5746" priority="6584" operator="equal">
      <formula>"Catastrófico"</formula>
    </cfRule>
    <cfRule type="cellIs" dxfId="5745" priority="6585" operator="equal">
      <formula>"Mayor"</formula>
    </cfRule>
    <cfRule type="cellIs" dxfId="5744" priority="6586" operator="equal">
      <formula>"Moderado"</formula>
    </cfRule>
    <cfRule type="cellIs" dxfId="5743" priority="6587" operator="equal">
      <formula>"Menor"</formula>
    </cfRule>
    <cfRule type="cellIs" dxfId="5742" priority="6588" operator="equal">
      <formula>"Leve"</formula>
    </cfRule>
  </conditionalFormatting>
  <conditionalFormatting sqref="CA11:CF11">
    <cfRule type="cellIs" dxfId="5741" priority="6074" operator="equal">
      <formula>"Catastrófico"</formula>
    </cfRule>
    <cfRule type="cellIs" dxfId="5740" priority="6075" operator="equal">
      <formula>"Mayor"</formula>
    </cfRule>
    <cfRule type="cellIs" dxfId="5739" priority="6076" operator="equal">
      <formula>"Moderado"</formula>
    </cfRule>
    <cfRule type="cellIs" dxfId="5738" priority="6077" operator="equal">
      <formula>"Menor"</formula>
    </cfRule>
    <cfRule type="cellIs" dxfId="5737" priority="6078" operator="equal">
      <formula>"Leve"</formula>
    </cfRule>
  </conditionalFormatting>
  <conditionalFormatting sqref="CJ10:CO10">
    <cfRule type="cellIs" dxfId="5736" priority="6574" operator="equal">
      <formula>"Catastrófico"</formula>
    </cfRule>
    <cfRule type="cellIs" dxfId="5735" priority="6575" operator="equal">
      <formula>"Mayor"</formula>
    </cfRule>
    <cfRule type="cellIs" dxfId="5734" priority="6576" operator="equal">
      <formula>"Moderado"</formula>
    </cfRule>
    <cfRule type="cellIs" dxfId="5733" priority="6577" operator="equal">
      <formula>"Menor"</formula>
    </cfRule>
    <cfRule type="cellIs" dxfId="5732" priority="6578" operator="equal">
      <formula>"Leve"</formula>
    </cfRule>
  </conditionalFormatting>
  <conditionalFormatting sqref="FM10:FS10">
    <cfRule type="cellIs" dxfId="5731" priority="5559" operator="equal">
      <formula>"Catastrófico"</formula>
    </cfRule>
    <cfRule type="cellIs" dxfId="5730" priority="5560" operator="equal">
      <formula>"Mayor"</formula>
    </cfRule>
    <cfRule type="cellIs" dxfId="5729" priority="5561" operator="equal">
      <formula>"Moderado"</formula>
    </cfRule>
    <cfRule type="cellIs" dxfId="5728" priority="5562" operator="equal">
      <formula>"Menor"</formula>
    </cfRule>
    <cfRule type="cellIs" dxfId="5727" priority="5563" operator="equal">
      <formula>"Leve"</formula>
    </cfRule>
  </conditionalFormatting>
  <conditionalFormatting sqref="CH11:CI11">
    <cfRule type="cellIs" dxfId="5726" priority="6564" operator="equal">
      <formula>"Catastrófico"</formula>
    </cfRule>
    <cfRule type="cellIs" dxfId="5725" priority="6565" operator="equal">
      <formula>"Mayor"</formula>
    </cfRule>
    <cfRule type="cellIs" dxfId="5724" priority="6566" operator="equal">
      <formula>"Moderado"</formula>
    </cfRule>
    <cfRule type="cellIs" dxfId="5723" priority="6567" operator="equal">
      <formula>"Menor"</formula>
    </cfRule>
    <cfRule type="cellIs" dxfId="5722" priority="6568" operator="equal">
      <formula>"Leve"</formula>
    </cfRule>
  </conditionalFormatting>
  <conditionalFormatting sqref="CH11:CI11">
    <cfRule type="cellIs" dxfId="5721" priority="6559" operator="equal">
      <formula>"Catastrófico"</formula>
    </cfRule>
    <cfRule type="cellIs" dxfId="5720" priority="6560" operator="equal">
      <formula>"Mayor"</formula>
    </cfRule>
    <cfRule type="cellIs" dxfId="5719" priority="6561" operator="equal">
      <formula>"Moderado"</formula>
    </cfRule>
    <cfRule type="cellIs" dxfId="5718" priority="6562" operator="equal">
      <formula>"Menor"</formula>
    </cfRule>
    <cfRule type="cellIs" dxfId="5717" priority="6563" operator="equal">
      <formula>"Leve"</formula>
    </cfRule>
  </conditionalFormatting>
  <conditionalFormatting sqref="CH16:CH17">
    <cfRule type="cellIs" dxfId="5716" priority="6554" operator="equal">
      <formula>"Catastrófico"</formula>
    </cfRule>
    <cfRule type="cellIs" dxfId="5715" priority="6555" operator="equal">
      <formula>"Mayor"</formula>
    </cfRule>
    <cfRule type="cellIs" dxfId="5714" priority="6556" operator="equal">
      <formula>"Moderado"</formula>
    </cfRule>
    <cfRule type="cellIs" dxfId="5713" priority="6557" operator="equal">
      <formula>"Menor"</formula>
    </cfRule>
    <cfRule type="cellIs" dxfId="5712" priority="6558" operator="equal">
      <formula>"Leve"</formula>
    </cfRule>
  </conditionalFormatting>
  <conditionalFormatting sqref="CI16">
    <cfRule type="cellIs" dxfId="5711" priority="6549" operator="equal">
      <formula>"Catastrófico"</formula>
    </cfRule>
    <cfRule type="cellIs" dxfId="5710" priority="6550" operator="equal">
      <formula>"Mayor"</formula>
    </cfRule>
    <cfRule type="cellIs" dxfId="5709" priority="6551" operator="equal">
      <formula>"Moderado"</formula>
    </cfRule>
    <cfRule type="cellIs" dxfId="5708" priority="6552" operator="equal">
      <formula>"Menor"</formula>
    </cfRule>
    <cfRule type="cellIs" dxfId="5707" priority="6553" operator="equal">
      <formula>"Leve"</formula>
    </cfRule>
  </conditionalFormatting>
  <conditionalFormatting sqref="BZ16">
    <cfRule type="cellIs" dxfId="5706" priority="6039" operator="equal">
      <formula>"Catastrófico"</formula>
    </cfRule>
    <cfRule type="cellIs" dxfId="5705" priority="6040" operator="equal">
      <formula>"Mayor"</formula>
    </cfRule>
    <cfRule type="cellIs" dxfId="5704" priority="6041" operator="equal">
      <formula>"Moderado"</formula>
    </cfRule>
    <cfRule type="cellIs" dxfId="5703" priority="6042" operator="equal">
      <formula>"Menor"</formula>
    </cfRule>
    <cfRule type="cellIs" dxfId="5702" priority="6043" operator="equal">
      <formula>"Leve"</formula>
    </cfRule>
  </conditionalFormatting>
  <conditionalFormatting sqref="FL17">
    <cfRule type="cellIs" dxfId="5701" priority="5529" operator="equal">
      <formula>"Catastrófico"</formula>
    </cfRule>
    <cfRule type="cellIs" dxfId="5700" priority="5530" operator="equal">
      <formula>"Mayor"</formula>
    </cfRule>
    <cfRule type="cellIs" dxfId="5699" priority="5531" operator="equal">
      <formula>"Moderado"</formula>
    </cfRule>
    <cfRule type="cellIs" dxfId="5698" priority="5532" operator="equal">
      <formula>"Menor"</formula>
    </cfRule>
    <cfRule type="cellIs" dxfId="5697" priority="5533" operator="equal">
      <formula>"Leve"</formula>
    </cfRule>
  </conditionalFormatting>
  <conditionalFormatting sqref="FL17">
    <cfRule type="cellIs" dxfId="5696" priority="5524" operator="equal">
      <formula>"Catastrófico"</formula>
    </cfRule>
    <cfRule type="cellIs" dxfId="5695" priority="5525" operator="equal">
      <formula>"Mayor"</formula>
    </cfRule>
    <cfRule type="cellIs" dxfId="5694" priority="5526" operator="equal">
      <formula>"Moderado"</formula>
    </cfRule>
    <cfRule type="cellIs" dxfId="5693" priority="5527" operator="equal">
      <formula>"Menor"</formula>
    </cfRule>
    <cfRule type="cellIs" dxfId="5692" priority="5528" operator="equal">
      <formula>"Leve"</formula>
    </cfRule>
  </conditionalFormatting>
  <conditionalFormatting sqref="FB178:FI183">
    <cfRule type="cellIs" dxfId="5691" priority="5229" operator="equal">
      <formula>"Catastrófico"</formula>
    </cfRule>
    <cfRule type="cellIs" dxfId="5690" priority="5230" operator="equal">
      <formula>"Mayor"</formula>
    </cfRule>
    <cfRule type="cellIs" dxfId="5689" priority="5231" operator="equal">
      <formula>"Moderado"</formula>
    </cfRule>
    <cfRule type="cellIs" dxfId="5688" priority="5232" operator="equal">
      <formula>"Menor"</formula>
    </cfRule>
    <cfRule type="cellIs" dxfId="5687" priority="5233" operator="equal">
      <formula>"Leve"</formula>
    </cfRule>
  </conditionalFormatting>
  <conditionalFormatting sqref="FM16:FS17">
    <cfRule type="cellIs" dxfId="5686" priority="5514" operator="equal">
      <formula>"Catastrófico"</formula>
    </cfRule>
    <cfRule type="cellIs" dxfId="5685" priority="5515" operator="equal">
      <formula>"Mayor"</formula>
    </cfRule>
    <cfRule type="cellIs" dxfId="5684" priority="5516" operator="equal">
      <formula>"Moderado"</formula>
    </cfRule>
    <cfRule type="cellIs" dxfId="5683" priority="5517" operator="equal">
      <formula>"Menor"</formula>
    </cfRule>
    <cfRule type="cellIs" dxfId="5682" priority="5518" operator="equal">
      <formula>"Leve"</formula>
    </cfRule>
  </conditionalFormatting>
  <conditionalFormatting sqref="BZ124:CF124 BZ129:CF129 BZ125:BZ128 CB125:CF128">
    <cfRule type="cellIs" dxfId="5681" priority="6014" operator="equal">
      <formula>"Catastrófico"</formula>
    </cfRule>
    <cfRule type="cellIs" dxfId="5680" priority="6015" operator="equal">
      <formula>"Mayor"</formula>
    </cfRule>
    <cfRule type="cellIs" dxfId="5679" priority="6016" operator="equal">
      <formula>"Moderado"</formula>
    </cfRule>
    <cfRule type="cellIs" dxfId="5678" priority="6017" operator="equal">
      <formula>"Menor"</formula>
    </cfRule>
    <cfRule type="cellIs" dxfId="5677" priority="6018" operator="equal">
      <formula>"Leve"</formula>
    </cfRule>
  </conditionalFormatting>
  <conditionalFormatting sqref="BY41:CF42">
    <cfRule type="cellIs" dxfId="5676" priority="5929" operator="equal">
      <formula>"Catastrófico"</formula>
    </cfRule>
    <cfRule type="cellIs" dxfId="5675" priority="5930" operator="equal">
      <formula>"Mayor"</formula>
    </cfRule>
    <cfRule type="cellIs" dxfId="5674" priority="5931" operator="equal">
      <formula>"Moderado"</formula>
    </cfRule>
    <cfRule type="cellIs" dxfId="5673" priority="5932" operator="equal">
      <formula>"Menor"</formula>
    </cfRule>
    <cfRule type="cellIs" dxfId="5672" priority="5933" operator="equal">
      <formula>"Leve"</formula>
    </cfRule>
  </conditionalFormatting>
  <conditionalFormatting sqref="BX238">
    <cfRule type="cellIs" dxfId="5671" priority="6404" operator="equal">
      <formula>"Catastrófico"</formula>
    </cfRule>
    <cfRule type="cellIs" dxfId="5670" priority="6405" operator="equal">
      <formula>"Mayor"</formula>
    </cfRule>
    <cfRule type="cellIs" dxfId="5669" priority="6406" operator="equal">
      <formula>"Moderado"</formula>
    </cfRule>
    <cfRule type="cellIs" dxfId="5668" priority="6407" operator="equal">
      <formula>"Menor"</formula>
    </cfRule>
    <cfRule type="cellIs" dxfId="5667" priority="6408" operator="equal">
      <formula>"Leve"</formula>
    </cfRule>
  </conditionalFormatting>
  <conditionalFormatting sqref="FD89">
    <cfRule type="cellIs" dxfId="5666" priority="5329" operator="equal">
      <formula>"Catastrófico"</formula>
    </cfRule>
    <cfRule type="cellIs" dxfId="5665" priority="5330" operator="equal">
      <formula>"Mayor"</formula>
    </cfRule>
    <cfRule type="cellIs" dxfId="5664" priority="5331" operator="equal">
      <formula>"Moderado"</formula>
    </cfRule>
    <cfRule type="cellIs" dxfId="5663" priority="5332" operator="equal">
      <formula>"Menor"</formula>
    </cfRule>
    <cfRule type="cellIs" dxfId="5662" priority="5333" operator="equal">
      <formula>"Leve"</formula>
    </cfRule>
  </conditionalFormatting>
  <conditionalFormatting sqref="FE89:FI89">
    <cfRule type="cellIs" dxfId="5661" priority="5324" operator="equal">
      <formula>"Catastrófico"</formula>
    </cfRule>
    <cfRule type="cellIs" dxfId="5660" priority="5325" operator="equal">
      <formula>"Mayor"</formula>
    </cfRule>
    <cfRule type="cellIs" dxfId="5659" priority="5326" operator="equal">
      <formula>"Moderado"</formula>
    </cfRule>
    <cfRule type="cellIs" dxfId="5658" priority="5327" operator="equal">
      <formula>"Menor"</formula>
    </cfRule>
    <cfRule type="cellIs" dxfId="5657" priority="5328" operator="equal">
      <formula>"Leve"</formula>
    </cfRule>
  </conditionalFormatting>
  <conditionalFormatting sqref="FN89:FS89">
    <cfRule type="cellIs" dxfId="5656" priority="5824" operator="equal">
      <formula>"Catastrófico"</formula>
    </cfRule>
    <cfRule type="cellIs" dxfId="5655" priority="5825" operator="equal">
      <formula>"Mayor"</formula>
    </cfRule>
    <cfRule type="cellIs" dxfId="5654" priority="5826" operator="equal">
      <formula>"Moderado"</formula>
    </cfRule>
    <cfRule type="cellIs" dxfId="5653" priority="5827" operator="equal">
      <formula>"Menor"</formula>
    </cfRule>
    <cfRule type="cellIs" dxfId="5652" priority="5828" operator="equal">
      <formula>"Leve"</formula>
    </cfRule>
  </conditionalFormatting>
  <conditionalFormatting sqref="FK101">
    <cfRule type="cellIs" dxfId="5651" priority="5809" operator="equal">
      <formula>"Catastrófico"</formula>
    </cfRule>
    <cfRule type="cellIs" dxfId="5650" priority="5810" operator="equal">
      <formula>"Mayor"</formula>
    </cfRule>
    <cfRule type="cellIs" dxfId="5649" priority="5811" operator="equal">
      <formula>"Moderado"</formula>
    </cfRule>
    <cfRule type="cellIs" dxfId="5648" priority="5812" operator="equal">
      <formula>"Menor"</formula>
    </cfRule>
    <cfRule type="cellIs" dxfId="5647" priority="5813" operator="equal">
      <formula>"Leve"</formula>
    </cfRule>
  </conditionalFormatting>
  <conditionalFormatting sqref="FB162:FI165 FB168:FI171 FB113:FI117 FB173:FI177 FB145:FI147 FB120:FI123 FB138:FI141 FB149:FI153 FB156:FI159">
    <cfRule type="cellIs" dxfId="5646" priority="5299" operator="equal">
      <formula>"Catastrófico"</formula>
    </cfRule>
    <cfRule type="cellIs" dxfId="5645" priority="5300" operator="equal">
      <formula>"Mayor"</formula>
    </cfRule>
    <cfRule type="cellIs" dxfId="5644" priority="5301" operator="equal">
      <formula>"Moderado"</formula>
    </cfRule>
    <cfRule type="cellIs" dxfId="5643" priority="5302" operator="equal">
      <formula>"Menor"</formula>
    </cfRule>
    <cfRule type="cellIs" dxfId="5642" priority="5303" operator="equal">
      <formula>"Leve"</formula>
    </cfRule>
  </conditionalFormatting>
  <conditionalFormatting sqref="FB162:FI165 FB168:FI171 FB113:FI117 FB173:FI177 FB145:FI147 FB120:FI123 FB138:FI141 FB149:FI153 FB156:FI159">
    <cfRule type="cellIs" dxfId="5641" priority="5294" operator="equal">
      <formula>"Catastrófico"</formula>
    </cfRule>
    <cfRule type="cellIs" dxfId="5640" priority="5295" operator="equal">
      <formula>"Mayor"</formula>
    </cfRule>
    <cfRule type="cellIs" dxfId="5639" priority="5296" operator="equal">
      <formula>"Moderado"</formula>
    </cfRule>
    <cfRule type="cellIs" dxfId="5638" priority="5297" operator="equal">
      <formula>"Menor"</formula>
    </cfRule>
    <cfRule type="cellIs" dxfId="5637" priority="5298" operator="equal">
      <formula>"Leve"</formula>
    </cfRule>
  </conditionalFormatting>
  <conditionalFormatting sqref="FB160:FI160">
    <cfRule type="cellIs" dxfId="5636" priority="5279" operator="equal">
      <formula>"Catastrófico"</formula>
    </cfRule>
    <cfRule type="cellIs" dxfId="5635" priority="5280" operator="equal">
      <formula>"Mayor"</formula>
    </cfRule>
    <cfRule type="cellIs" dxfId="5634" priority="5281" operator="equal">
      <formula>"Moderado"</formula>
    </cfRule>
    <cfRule type="cellIs" dxfId="5633" priority="5282" operator="equal">
      <formula>"Menor"</formula>
    </cfRule>
    <cfRule type="cellIs" dxfId="5632" priority="5283" operator="equal">
      <formula>"Leve"</formula>
    </cfRule>
  </conditionalFormatting>
  <conditionalFormatting sqref="FB161:FI161">
    <cfRule type="cellIs" dxfId="5631" priority="5274" operator="equal">
      <formula>"Catastrófico"</formula>
    </cfRule>
    <cfRule type="cellIs" dxfId="5630" priority="5275" operator="equal">
      <formula>"Mayor"</formula>
    </cfRule>
    <cfRule type="cellIs" dxfId="5629" priority="5276" operator="equal">
      <formula>"Moderado"</formula>
    </cfRule>
    <cfRule type="cellIs" dxfId="5628" priority="5277" operator="equal">
      <formula>"Menor"</formula>
    </cfRule>
    <cfRule type="cellIs" dxfId="5627" priority="5278" operator="equal">
      <formula>"Leve"</formula>
    </cfRule>
  </conditionalFormatting>
  <conditionalFormatting sqref="FK191:FS195">
    <cfRule type="cellIs" dxfId="5626" priority="5864" operator="equal">
      <formula>"Catastrófico"</formula>
    </cfRule>
    <cfRule type="cellIs" dxfId="5625" priority="5865" operator="equal">
      <formula>"Mayor"</formula>
    </cfRule>
    <cfRule type="cellIs" dxfId="5624" priority="5866" operator="equal">
      <formula>"Moderado"</formula>
    </cfRule>
    <cfRule type="cellIs" dxfId="5623" priority="5867" operator="equal">
      <formula>"Menor"</formula>
    </cfRule>
    <cfRule type="cellIs" dxfId="5622" priority="5868" operator="equal">
      <formula>"Leve"</formula>
    </cfRule>
  </conditionalFormatting>
  <conditionalFormatting sqref="FK197:FS201">
    <cfRule type="cellIs" dxfId="5621" priority="5859" operator="equal">
      <formula>"Catastrófico"</formula>
    </cfRule>
    <cfRule type="cellIs" dxfId="5620" priority="5860" operator="equal">
      <formula>"Mayor"</formula>
    </cfRule>
    <cfRule type="cellIs" dxfId="5619" priority="5861" operator="equal">
      <formula>"Moderado"</formula>
    </cfRule>
    <cfRule type="cellIs" dxfId="5618" priority="5862" operator="equal">
      <formula>"Menor"</formula>
    </cfRule>
    <cfRule type="cellIs" dxfId="5617" priority="5863" operator="equal">
      <formula>"Leve"</formula>
    </cfRule>
  </conditionalFormatting>
  <conditionalFormatting sqref="FB52:FC52">
    <cfRule type="cellIs" dxfId="5616" priority="5199" operator="equal">
      <formula>"Catastrófico"</formula>
    </cfRule>
    <cfRule type="cellIs" dxfId="5615" priority="5200" operator="equal">
      <formula>"Mayor"</formula>
    </cfRule>
    <cfRule type="cellIs" dxfId="5614" priority="5201" operator="equal">
      <formula>"Moderado"</formula>
    </cfRule>
    <cfRule type="cellIs" dxfId="5613" priority="5202" operator="equal">
      <formula>"Menor"</formula>
    </cfRule>
    <cfRule type="cellIs" dxfId="5612" priority="5203" operator="equal">
      <formula>"Leve"</formula>
    </cfRule>
  </conditionalFormatting>
  <conditionalFormatting sqref="FK130:FL130">
    <cfRule type="cellIs" dxfId="5611" priority="5484" operator="equal">
      <formula>"Catastrófico"</formula>
    </cfRule>
    <cfRule type="cellIs" dxfId="5610" priority="5485" operator="equal">
      <formula>"Mayor"</formula>
    </cfRule>
    <cfRule type="cellIs" dxfId="5609" priority="5486" operator="equal">
      <formula>"Moderado"</formula>
    </cfRule>
    <cfRule type="cellIs" dxfId="5608" priority="5487" operator="equal">
      <formula>"Menor"</formula>
    </cfRule>
    <cfRule type="cellIs" dxfId="5607" priority="5488" operator="equal">
      <formula>"Leve"</formula>
    </cfRule>
  </conditionalFormatting>
  <conditionalFormatting sqref="FM130:FS130">
    <cfRule type="cellIs" dxfId="5606" priority="5479" operator="equal">
      <formula>"Catastrófico"</formula>
    </cfRule>
    <cfRule type="cellIs" dxfId="5605" priority="5480" operator="equal">
      <formula>"Mayor"</formula>
    </cfRule>
    <cfRule type="cellIs" dxfId="5604" priority="5481" operator="equal">
      <formula>"Moderado"</formula>
    </cfRule>
    <cfRule type="cellIs" dxfId="5603" priority="5482" operator="equal">
      <formula>"Menor"</formula>
    </cfRule>
    <cfRule type="cellIs" dxfId="5602" priority="5483" operator="equal">
      <formula>"Leve"</formula>
    </cfRule>
  </conditionalFormatting>
  <conditionalFormatting sqref="FM130:FS130">
    <cfRule type="cellIs" dxfId="5601" priority="5474" operator="equal">
      <formula>"Catastrófico"</formula>
    </cfRule>
    <cfRule type="cellIs" dxfId="5600" priority="5475" operator="equal">
      <formula>"Mayor"</formula>
    </cfRule>
    <cfRule type="cellIs" dxfId="5599" priority="5476" operator="equal">
      <formula>"Moderado"</formula>
    </cfRule>
    <cfRule type="cellIs" dxfId="5598" priority="5477" operator="equal">
      <formula>"Menor"</formula>
    </cfRule>
    <cfRule type="cellIs" dxfId="5597" priority="5478" operator="equal">
      <formula>"Leve"</formula>
    </cfRule>
  </conditionalFormatting>
  <conditionalFormatting sqref="FB58:FC58">
    <cfRule type="cellIs" dxfId="5596" priority="5179" operator="equal">
      <formula>"Catastrófico"</formula>
    </cfRule>
    <cfRule type="cellIs" dxfId="5595" priority="5180" operator="equal">
      <formula>"Mayor"</formula>
    </cfRule>
    <cfRule type="cellIs" dxfId="5594" priority="5181" operator="equal">
      <formula>"Moderado"</formula>
    </cfRule>
    <cfRule type="cellIs" dxfId="5593" priority="5182" operator="equal">
      <formula>"Menor"</formula>
    </cfRule>
    <cfRule type="cellIs" dxfId="5592" priority="5183" operator="equal">
      <formula>"Leve"</formula>
    </cfRule>
  </conditionalFormatting>
  <conditionalFormatting sqref="FD82">
    <cfRule type="cellIs" dxfId="5591" priority="5159" operator="equal">
      <formula>"Catastrófico"</formula>
    </cfRule>
    <cfRule type="cellIs" dxfId="5590" priority="5160" operator="equal">
      <formula>"Mayor"</formula>
    </cfRule>
    <cfRule type="cellIs" dxfId="5589" priority="5161" operator="equal">
      <formula>"Moderado"</formula>
    </cfRule>
    <cfRule type="cellIs" dxfId="5588" priority="5162" operator="equal">
      <formula>"Menor"</formula>
    </cfRule>
    <cfRule type="cellIs" dxfId="5587" priority="5163" operator="equal">
      <formula>"Leve"</formula>
    </cfRule>
  </conditionalFormatting>
  <conditionalFormatting sqref="FD46:FI46">
    <cfRule type="cellIs" dxfId="5586" priority="5214" operator="equal">
      <formula>"Catastrófico"</formula>
    </cfRule>
    <cfRule type="cellIs" dxfId="5585" priority="5215" operator="equal">
      <formula>"Mayor"</formula>
    </cfRule>
    <cfRule type="cellIs" dxfId="5584" priority="5216" operator="equal">
      <formula>"Moderado"</formula>
    </cfRule>
    <cfRule type="cellIs" dxfId="5583" priority="5217" operator="equal">
      <formula>"Menor"</formula>
    </cfRule>
    <cfRule type="cellIs" dxfId="5582" priority="5218" operator="equal">
      <formula>"Leve"</formula>
    </cfRule>
  </conditionalFormatting>
  <conditionalFormatting sqref="FB125:FB128">
    <cfRule type="cellIs" dxfId="5581" priority="4994" operator="equal">
      <formula>"Catastrófico"</formula>
    </cfRule>
    <cfRule type="cellIs" dxfId="5580" priority="4995" operator="equal">
      <formula>"Mayor"</formula>
    </cfRule>
    <cfRule type="cellIs" dxfId="5579" priority="4996" operator="equal">
      <formula>"Moderado"</formula>
    </cfRule>
    <cfRule type="cellIs" dxfId="5578" priority="4997" operator="equal">
      <formula>"Menor"</formula>
    </cfRule>
    <cfRule type="cellIs" dxfId="5577" priority="4998" operator="equal">
      <formula>"Leve"</formula>
    </cfRule>
  </conditionalFormatting>
  <conditionalFormatting sqref="FB52:FC52">
    <cfRule type="cellIs" dxfId="5576" priority="5204" operator="equal">
      <formula>"Catastrófico"</formula>
    </cfRule>
    <cfRule type="cellIs" dxfId="5575" priority="5205" operator="equal">
      <formula>"Mayor"</formula>
    </cfRule>
    <cfRule type="cellIs" dxfId="5574" priority="5206" operator="equal">
      <formula>"Moderado"</formula>
    </cfRule>
    <cfRule type="cellIs" dxfId="5573" priority="5207" operator="equal">
      <formula>"Menor"</formula>
    </cfRule>
    <cfRule type="cellIs" dxfId="5572" priority="5208" operator="equal">
      <formula>"Leve"</formula>
    </cfRule>
  </conditionalFormatting>
  <conditionalFormatting sqref="FD58:FI58">
    <cfRule type="cellIs" dxfId="5571" priority="5174" operator="equal">
      <formula>"Catastrófico"</formula>
    </cfRule>
    <cfRule type="cellIs" dxfId="5570" priority="5175" operator="equal">
      <formula>"Mayor"</formula>
    </cfRule>
    <cfRule type="cellIs" dxfId="5569" priority="5176" operator="equal">
      <formula>"Moderado"</formula>
    </cfRule>
    <cfRule type="cellIs" dxfId="5568" priority="5177" operator="equal">
      <formula>"Menor"</formula>
    </cfRule>
    <cfRule type="cellIs" dxfId="5567" priority="5178" operator="equal">
      <formula>"Leve"</formula>
    </cfRule>
  </conditionalFormatting>
  <conditionalFormatting sqref="ES208:EZ208">
    <cfRule type="cellIs" dxfId="5566" priority="4449" operator="equal">
      <formula>"Catastrófico"</formula>
    </cfRule>
    <cfRule type="cellIs" dxfId="5565" priority="4450" operator="equal">
      <formula>"Mayor"</formula>
    </cfRule>
    <cfRule type="cellIs" dxfId="5564" priority="4451" operator="equal">
      <formula>"Moderado"</formula>
    </cfRule>
    <cfRule type="cellIs" dxfId="5563" priority="4452" operator="equal">
      <formula>"Menor"</formula>
    </cfRule>
    <cfRule type="cellIs" dxfId="5562" priority="4453" operator="equal">
      <formula>"Leve"</formula>
    </cfRule>
  </conditionalFormatting>
  <conditionalFormatting sqref="FB214:FI214">
    <cfRule type="cellIs" dxfId="5561" priority="4949" operator="equal">
      <formula>"Catastrófico"</formula>
    </cfRule>
    <cfRule type="cellIs" dxfId="5560" priority="4950" operator="equal">
      <formula>"Mayor"</formula>
    </cfRule>
    <cfRule type="cellIs" dxfId="5559" priority="4951" operator="equal">
      <formula>"Moderado"</formula>
    </cfRule>
    <cfRule type="cellIs" dxfId="5558" priority="4952" operator="equal">
      <formula>"Menor"</formula>
    </cfRule>
    <cfRule type="cellIs" dxfId="5557" priority="4953" operator="equal">
      <formula>"Leve"</formula>
    </cfRule>
  </conditionalFormatting>
  <conditionalFormatting sqref="FC82">
    <cfRule type="cellIs" dxfId="5556" priority="5154" operator="equal">
      <formula>"Catastrófico"</formula>
    </cfRule>
    <cfRule type="cellIs" dxfId="5555" priority="5155" operator="equal">
      <formula>"Mayor"</formula>
    </cfRule>
    <cfRule type="cellIs" dxfId="5554" priority="5156" operator="equal">
      <formula>"Moderado"</formula>
    </cfRule>
    <cfRule type="cellIs" dxfId="5553" priority="5157" operator="equal">
      <formula>"Menor"</formula>
    </cfRule>
    <cfRule type="cellIs" dxfId="5552" priority="5158" operator="equal">
      <formula>"Leve"</formula>
    </cfRule>
  </conditionalFormatting>
  <conditionalFormatting sqref="FE82:FI82">
    <cfRule type="cellIs" dxfId="5551" priority="5149" operator="equal">
      <formula>"Catastrófico"</formula>
    </cfRule>
    <cfRule type="cellIs" dxfId="5550" priority="5150" operator="equal">
      <formula>"Mayor"</formula>
    </cfRule>
    <cfRule type="cellIs" dxfId="5549" priority="5151" operator="equal">
      <formula>"Moderado"</formula>
    </cfRule>
    <cfRule type="cellIs" dxfId="5548" priority="5152" operator="equal">
      <formula>"Menor"</formula>
    </cfRule>
    <cfRule type="cellIs" dxfId="5547" priority="5153" operator="equal">
      <formula>"Leve"</formula>
    </cfRule>
  </conditionalFormatting>
  <conditionalFormatting sqref="FE35:FI35">
    <cfRule type="cellIs" dxfId="5546" priority="4929" operator="equal">
      <formula>"Catastrófico"</formula>
    </cfRule>
    <cfRule type="cellIs" dxfId="5545" priority="4930" operator="equal">
      <formula>"Mayor"</formula>
    </cfRule>
    <cfRule type="cellIs" dxfId="5544" priority="4931" operator="equal">
      <formula>"Moderado"</formula>
    </cfRule>
    <cfRule type="cellIs" dxfId="5543" priority="4932" operator="equal">
      <formula>"Menor"</formula>
    </cfRule>
    <cfRule type="cellIs" dxfId="5542" priority="4933" operator="equal">
      <formula>"Leve"</formula>
    </cfRule>
  </conditionalFormatting>
  <conditionalFormatting sqref="FE83:FI83">
    <cfRule type="cellIs" dxfId="5541" priority="5139" operator="equal">
      <formula>"Catastrófico"</formula>
    </cfRule>
    <cfRule type="cellIs" dxfId="5540" priority="5140" operator="equal">
      <formula>"Mayor"</formula>
    </cfRule>
    <cfRule type="cellIs" dxfId="5539" priority="5141" operator="equal">
      <formula>"Moderado"</formula>
    </cfRule>
    <cfRule type="cellIs" dxfId="5538" priority="5142" operator="equal">
      <formula>"Menor"</formula>
    </cfRule>
    <cfRule type="cellIs" dxfId="5537" priority="5143" operator="equal">
      <formula>"Leve"</formula>
    </cfRule>
  </conditionalFormatting>
  <conditionalFormatting sqref="BY172:CF172 BY131:CF137 BY196:CF196 BY12:CF15 BY90:CF93 BY95:CF99 BY103:CF105 BY186:CF190 BY47:CF51 BY53:CF57 BY36:CF40 BY43:CF45 BY18:CF34 BY88:CF88 BY142:CF142 BY148:CF148 BY154:CF155 BY59:CF69 BY202:CF202 BY208:CF208 BY214:CF238 BY240:CF255">
    <cfRule type="cellIs" dxfId="5536" priority="6429" operator="equal">
      <formula>"Catastrófico"</formula>
    </cfRule>
    <cfRule type="cellIs" dxfId="5535" priority="6430" operator="equal">
      <formula>"Mayor"</formula>
    </cfRule>
    <cfRule type="cellIs" dxfId="5534" priority="6431" operator="equal">
      <formula>"Moderado"</formula>
    </cfRule>
    <cfRule type="cellIs" dxfId="5533" priority="6432" operator="equal">
      <formula>"Menor"</formula>
    </cfRule>
    <cfRule type="cellIs" dxfId="5532" priority="6433" operator="equal">
      <formula>"Leve"</formula>
    </cfRule>
  </conditionalFormatting>
  <conditionalFormatting sqref="CG10 CG16 CG22 CG40 CG64 CG70 CG76 CG82 CG88 CG94 CG100 CG106 CG112 CG118 CG124 CG130 CG136 CG142 CG148 CG154 CG160 CG166 CG172 CG178 CG184 CG190 CG196 CG202 CG208 CG214 CG220">
    <cfRule type="cellIs" dxfId="5531" priority="6929" operator="equal">
      <formula>"Catastrófico"</formula>
    </cfRule>
    <cfRule type="cellIs" dxfId="5530" priority="6930" operator="equal">
      <formula>"Mayor"</formula>
    </cfRule>
    <cfRule type="cellIs" dxfId="5529" priority="6931" operator="equal">
      <formula>"Moderado"</formula>
    </cfRule>
    <cfRule type="cellIs" dxfId="5528" priority="6932" operator="equal">
      <formula>"Menor"</formula>
    </cfRule>
    <cfRule type="cellIs" dxfId="5527" priority="6933" operator="equal">
      <formula>"Leve"</formula>
    </cfRule>
  </conditionalFormatting>
  <conditionalFormatting sqref="BX46 BX52 BX58">
    <cfRule type="cellIs" dxfId="5526" priority="6419" operator="equal">
      <formula>"Catastrófico"</formula>
    </cfRule>
    <cfRule type="cellIs" dxfId="5525" priority="6420" operator="equal">
      <formula>"Mayor"</formula>
    </cfRule>
    <cfRule type="cellIs" dxfId="5524" priority="6421" operator="equal">
      <formula>"Moderado"</formula>
    </cfRule>
    <cfRule type="cellIs" dxfId="5523" priority="6422" operator="equal">
      <formula>"Menor"</formula>
    </cfRule>
    <cfRule type="cellIs" dxfId="5522" priority="6423" operator="equal">
      <formula>"Leve"</formula>
    </cfRule>
  </conditionalFormatting>
  <conditionalFormatting sqref="CG226">
    <cfRule type="cellIs" dxfId="5521" priority="6919" operator="equal">
      <formula>"Catastrófico"</formula>
    </cfRule>
    <cfRule type="cellIs" dxfId="5520" priority="6920" operator="equal">
      <formula>"Mayor"</formula>
    </cfRule>
    <cfRule type="cellIs" dxfId="5519" priority="6921" operator="equal">
      <formula>"Moderado"</formula>
    </cfRule>
    <cfRule type="cellIs" dxfId="5518" priority="6922" operator="equal">
      <formula>"Menor"</formula>
    </cfRule>
    <cfRule type="cellIs" dxfId="5517" priority="6923" operator="equal">
      <formula>"Leve"</formula>
    </cfRule>
  </conditionalFormatting>
  <conditionalFormatting sqref="CG232">
    <cfRule type="cellIs" dxfId="5516" priority="6914" operator="equal">
      <formula>"Catastrófico"</formula>
    </cfRule>
    <cfRule type="cellIs" dxfId="5515" priority="6915" operator="equal">
      <formula>"Mayor"</formula>
    </cfRule>
    <cfRule type="cellIs" dxfId="5514" priority="6916" operator="equal">
      <formula>"Moderado"</formula>
    </cfRule>
    <cfRule type="cellIs" dxfId="5513" priority="6917" operator="equal">
      <formula>"Menor"</formula>
    </cfRule>
    <cfRule type="cellIs" dxfId="5512" priority="6918" operator="equal">
      <formula>"Leve"</formula>
    </cfRule>
  </conditionalFormatting>
  <conditionalFormatting sqref="BX244">
    <cfRule type="cellIs" dxfId="5511" priority="6399" operator="equal">
      <formula>"Catastrófico"</formula>
    </cfRule>
    <cfRule type="cellIs" dxfId="5510" priority="6400" operator="equal">
      <formula>"Mayor"</formula>
    </cfRule>
    <cfRule type="cellIs" dxfId="5509" priority="6401" operator="equal">
      <formula>"Moderado"</formula>
    </cfRule>
    <cfRule type="cellIs" dxfId="5508" priority="6402" operator="equal">
      <formula>"Menor"</formula>
    </cfRule>
    <cfRule type="cellIs" dxfId="5507" priority="6403" operator="equal">
      <formula>"Leve"</formula>
    </cfRule>
  </conditionalFormatting>
  <conditionalFormatting sqref="FJ250">
    <cfRule type="cellIs" dxfId="5506" priority="5889" operator="equal">
      <formula>"Catastrófico"</formula>
    </cfRule>
    <cfRule type="cellIs" dxfId="5505" priority="5890" operator="equal">
      <formula>"Mayor"</formula>
    </cfRule>
    <cfRule type="cellIs" dxfId="5504" priority="5891" operator="equal">
      <formula>"Moderado"</formula>
    </cfRule>
    <cfRule type="cellIs" dxfId="5503" priority="5892" operator="equal">
      <formula>"Menor"</formula>
    </cfRule>
    <cfRule type="cellIs" dxfId="5502" priority="5893" operator="equal">
      <formula>"Leve"</formula>
    </cfRule>
  </conditionalFormatting>
  <conditionalFormatting sqref="FJ28">
    <cfRule type="cellIs" dxfId="5501" priority="5884" operator="equal">
      <formula>"Catastrófico"</formula>
    </cfRule>
    <cfRule type="cellIs" dxfId="5500" priority="5885" operator="equal">
      <formula>"Mayor"</formula>
    </cfRule>
    <cfRule type="cellIs" dxfId="5499" priority="5886" operator="equal">
      <formula>"Moderado"</formula>
    </cfRule>
    <cfRule type="cellIs" dxfId="5498" priority="5887" operator="equal">
      <formula>"Menor"</formula>
    </cfRule>
    <cfRule type="cellIs" dxfId="5497" priority="5888" operator="equal">
      <formula>"Leve"</formula>
    </cfRule>
  </conditionalFormatting>
  <conditionalFormatting sqref="FJ34">
    <cfRule type="cellIs" dxfId="5496" priority="5879" operator="equal">
      <formula>"Catastrófico"</formula>
    </cfRule>
    <cfRule type="cellIs" dxfId="5495" priority="5880" operator="equal">
      <formula>"Mayor"</formula>
    </cfRule>
    <cfRule type="cellIs" dxfId="5494" priority="5881" operator="equal">
      <formula>"Moderado"</formula>
    </cfRule>
    <cfRule type="cellIs" dxfId="5493" priority="5882" operator="equal">
      <formula>"Menor"</formula>
    </cfRule>
    <cfRule type="cellIs" dxfId="5492" priority="5883" operator="equal">
      <formula>"Leve"</formula>
    </cfRule>
  </conditionalFormatting>
  <conditionalFormatting sqref="BY89:BZ89">
    <cfRule type="cellIs" dxfId="5491" priority="6349" operator="equal">
      <formula>"Catastrófico"</formula>
    </cfRule>
    <cfRule type="cellIs" dxfId="5490" priority="6350" operator="equal">
      <formula>"Mayor"</formula>
    </cfRule>
    <cfRule type="cellIs" dxfId="5489" priority="6351" operator="equal">
      <formula>"Moderado"</formula>
    </cfRule>
    <cfRule type="cellIs" dxfId="5488" priority="6352" operator="equal">
      <formula>"Menor"</formula>
    </cfRule>
    <cfRule type="cellIs" dxfId="5487" priority="6353" operator="equal">
      <formula>"Leve"</formula>
    </cfRule>
  </conditionalFormatting>
  <conditionalFormatting sqref="CA89">
    <cfRule type="cellIs" dxfId="5486" priority="6344" operator="equal">
      <formula>"Catastrófico"</formula>
    </cfRule>
    <cfRule type="cellIs" dxfId="5485" priority="6345" operator="equal">
      <formula>"Mayor"</formula>
    </cfRule>
    <cfRule type="cellIs" dxfId="5484" priority="6346" operator="equal">
      <formula>"Moderado"</formula>
    </cfRule>
    <cfRule type="cellIs" dxfId="5483" priority="6347" operator="equal">
      <formula>"Menor"</formula>
    </cfRule>
    <cfRule type="cellIs" dxfId="5482" priority="6348" operator="equal">
      <formula>"Leve"</formula>
    </cfRule>
  </conditionalFormatting>
  <conditionalFormatting sqref="CI102:CO102 CI100:CJ101">
    <cfRule type="cellIs" dxfId="5481" priority="6829" operator="equal">
      <formula>"Catastrófico"</formula>
    </cfRule>
    <cfRule type="cellIs" dxfId="5480" priority="6830" operator="equal">
      <formula>"Mayor"</formula>
    </cfRule>
    <cfRule type="cellIs" dxfId="5479" priority="6831" operator="equal">
      <formula>"Moderado"</formula>
    </cfRule>
    <cfRule type="cellIs" dxfId="5478" priority="6832" operator="equal">
      <formula>"Menor"</formula>
    </cfRule>
    <cfRule type="cellIs" dxfId="5477" priority="6833" operator="equal">
      <formula>"Leve"</formula>
    </cfRule>
  </conditionalFormatting>
  <conditionalFormatting sqref="CI101:CJ101 CH102:CO102 CH100:CJ100">
    <cfRule type="cellIs" dxfId="5476" priority="6824" operator="equal">
      <formula>"Catastrófico"</formula>
    </cfRule>
    <cfRule type="cellIs" dxfId="5475" priority="6825" operator="equal">
      <formula>"Mayor"</formula>
    </cfRule>
    <cfRule type="cellIs" dxfId="5474" priority="6826" operator="equal">
      <formula>"Moderado"</formula>
    </cfRule>
    <cfRule type="cellIs" dxfId="5473" priority="6827" operator="equal">
      <formula>"Menor"</formula>
    </cfRule>
    <cfRule type="cellIs" dxfId="5472" priority="6828" operator="equal">
      <formula>"Leve"</formula>
    </cfRule>
  </conditionalFormatting>
  <conditionalFormatting sqref="FK94:FS94">
    <cfRule type="cellIs" dxfId="5471" priority="5874" operator="equal">
      <formula>"Catastrófico"</formula>
    </cfRule>
    <cfRule type="cellIs" dxfId="5470" priority="5875" operator="equal">
      <formula>"Mayor"</formula>
    </cfRule>
    <cfRule type="cellIs" dxfId="5469" priority="5876" operator="equal">
      <formula>"Moderado"</formula>
    </cfRule>
    <cfRule type="cellIs" dxfId="5468" priority="5877" operator="equal">
      <formula>"Menor"</formula>
    </cfRule>
    <cfRule type="cellIs" dxfId="5467" priority="5878" operator="equal">
      <formula>"Leve"</formula>
    </cfRule>
  </conditionalFormatting>
  <conditionalFormatting sqref="FK94:FS94">
    <cfRule type="cellIs" dxfId="5466" priority="5869" operator="equal">
      <formula>"Catastrófico"</formula>
    </cfRule>
    <cfRule type="cellIs" dxfId="5465" priority="5870" operator="equal">
      <formula>"Mayor"</formula>
    </cfRule>
    <cfRule type="cellIs" dxfId="5464" priority="5871" operator="equal">
      <formula>"Moderado"</formula>
    </cfRule>
    <cfRule type="cellIs" dxfId="5463" priority="5872" operator="equal">
      <formula>"Menor"</formula>
    </cfRule>
    <cfRule type="cellIs" dxfId="5462" priority="5873" operator="equal">
      <formula>"Leve"</formula>
    </cfRule>
  </conditionalFormatting>
  <conditionalFormatting sqref="BY185:CF185">
    <cfRule type="cellIs" dxfId="5461" priority="6259" operator="equal">
      <formula>"Catastrófico"</formula>
    </cfRule>
    <cfRule type="cellIs" dxfId="5460" priority="6260" operator="equal">
      <formula>"Mayor"</formula>
    </cfRule>
    <cfRule type="cellIs" dxfId="5459" priority="6261" operator="equal">
      <formula>"Moderado"</formula>
    </cfRule>
    <cfRule type="cellIs" dxfId="5458" priority="6262" operator="equal">
      <formula>"Menor"</formula>
    </cfRule>
    <cfRule type="cellIs" dxfId="5457" priority="6263" operator="equal">
      <formula>"Leve"</formula>
    </cfRule>
  </conditionalFormatting>
  <conditionalFormatting sqref="FK106:FS111">
    <cfRule type="cellIs" dxfId="5456" priority="5749" operator="equal">
      <formula>"Catastrófico"</formula>
    </cfRule>
    <cfRule type="cellIs" dxfId="5455" priority="5750" operator="equal">
      <formula>"Mayor"</formula>
    </cfRule>
    <cfRule type="cellIs" dxfId="5454" priority="5751" operator="equal">
      <formula>"Moderado"</formula>
    </cfRule>
    <cfRule type="cellIs" dxfId="5453" priority="5752" operator="equal">
      <formula>"Menor"</formula>
    </cfRule>
    <cfRule type="cellIs" dxfId="5452" priority="5753" operator="equal">
      <formula>"Leve"</formula>
    </cfRule>
  </conditionalFormatting>
  <conditionalFormatting sqref="FK203:FS207">
    <cfRule type="cellIs" dxfId="5451" priority="5854" operator="equal">
      <formula>"Catastrófico"</formula>
    </cfRule>
    <cfRule type="cellIs" dxfId="5450" priority="5855" operator="equal">
      <formula>"Mayor"</formula>
    </cfRule>
    <cfRule type="cellIs" dxfId="5449" priority="5856" operator="equal">
      <formula>"Moderado"</formula>
    </cfRule>
    <cfRule type="cellIs" dxfId="5448" priority="5857" operator="equal">
      <formula>"Menor"</formula>
    </cfRule>
    <cfRule type="cellIs" dxfId="5447" priority="5858" operator="equal">
      <formula>"Leve"</formula>
    </cfRule>
  </conditionalFormatting>
  <conditionalFormatting sqref="FK46:FL46">
    <cfRule type="cellIs" dxfId="5446" priority="5729" operator="equal">
      <formula>"Catastrófico"</formula>
    </cfRule>
    <cfRule type="cellIs" dxfId="5445" priority="5730" operator="equal">
      <formula>"Mayor"</formula>
    </cfRule>
    <cfRule type="cellIs" dxfId="5444" priority="5731" operator="equal">
      <formula>"Moderado"</formula>
    </cfRule>
    <cfRule type="cellIs" dxfId="5443" priority="5732" operator="equal">
      <formula>"Menor"</formula>
    </cfRule>
    <cfRule type="cellIs" dxfId="5442" priority="5733" operator="equal">
      <formula>"Leve"</formula>
    </cfRule>
  </conditionalFormatting>
  <conditionalFormatting sqref="FK209:FS213">
    <cfRule type="cellIs" dxfId="5441" priority="5849" operator="equal">
      <formula>"Catastrófico"</formula>
    </cfRule>
    <cfRule type="cellIs" dxfId="5440" priority="5850" operator="equal">
      <formula>"Mayor"</formula>
    </cfRule>
    <cfRule type="cellIs" dxfId="5439" priority="5851" operator="equal">
      <formula>"Moderado"</formula>
    </cfRule>
    <cfRule type="cellIs" dxfId="5438" priority="5852" operator="equal">
      <formula>"Menor"</formula>
    </cfRule>
    <cfRule type="cellIs" dxfId="5437" priority="5853" operator="equal">
      <formula>"Leve"</formula>
    </cfRule>
  </conditionalFormatting>
  <conditionalFormatting sqref="FM46:FS46">
    <cfRule type="cellIs" dxfId="5436" priority="5719" operator="equal">
      <formula>"Catastrófico"</formula>
    </cfRule>
    <cfRule type="cellIs" dxfId="5435" priority="5720" operator="equal">
      <formula>"Mayor"</formula>
    </cfRule>
    <cfRule type="cellIs" dxfId="5434" priority="5721" operator="equal">
      <formula>"Moderado"</formula>
    </cfRule>
    <cfRule type="cellIs" dxfId="5433" priority="5722" operator="equal">
      <formula>"Menor"</formula>
    </cfRule>
    <cfRule type="cellIs" dxfId="5432" priority="5723" operator="equal">
      <formula>"Leve"</formula>
    </cfRule>
  </conditionalFormatting>
  <conditionalFormatting sqref="FK52:FL52">
    <cfRule type="cellIs" dxfId="5431" priority="5709" operator="equal">
      <formula>"Catastrófico"</formula>
    </cfRule>
    <cfRule type="cellIs" dxfId="5430" priority="5710" operator="equal">
      <formula>"Mayor"</formula>
    </cfRule>
    <cfRule type="cellIs" dxfId="5429" priority="5711" operator="equal">
      <formula>"Moderado"</formula>
    </cfRule>
    <cfRule type="cellIs" dxfId="5428" priority="5712" operator="equal">
      <formula>"Menor"</formula>
    </cfRule>
    <cfRule type="cellIs" dxfId="5427" priority="5713" operator="equal">
      <formula>"Leve"</formula>
    </cfRule>
  </conditionalFormatting>
  <conditionalFormatting sqref="FK52:FL52">
    <cfRule type="cellIs" dxfId="5426" priority="5704" operator="equal">
      <formula>"Catastrófico"</formula>
    </cfRule>
    <cfRule type="cellIs" dxfId="5425" priority="5705" operator="equal">
      <formula>"Mayor"</formula>
    </cfRule>
    <cfRule type="cellIs" dxfId="5424" priority="5706" operator="equal">
      <formula>"Moderado"</formula>
    </cfRule>
    <cfRule type="cellIs" dxfId="5423" priority="5707" operator="equal">
      <formula>"Menor"</formula>
    </cfRule>
    <cfRule type="cellIs" dxfId="5422" priority="5708" operator="equal">
      <formula>"Leve"</formula>
    </cfRule>
  </conditionalFormatting>
  <conditionalFormatting sqref="BY58:BZ58">
    <cfRule type="cellIs" dxfId="5421" priority="6194" operator="equal">
      <formula>"Catastrófico"</formula>
    </cfRule>
    <cfRule type="cellIs" dxfId="5420" priority="6195" operator="equal">
      <formula>"Mayor"</formula>
    </cfRule>
    <cfRule type="cellIs" dxfId="5419" priority="6196" operator="equal">
      <formula>"Moderado"</formula>
    </cfRule>
    <cfRule type="cellIs" dxfId="5418" priority="6197" operator="equal">
      <formula>"Menor"</formula>
    </cfRule>
    <cfRule type="cellIs" dxfId="5417" priority="6198" operator="equal">
      <formula>"Leve"</formula>
    </cfRule>
  </conditionalFormatting>
  <conditionalFormatting sqref="BY58:BZ58">
    <cfRule type="cellIs" dxfId="5416" priority="6189" operator="equal">
      <formula>"Catastrófico"</formula>
    </cfRule>
    <cfRule type="cellIs" dxfId="5415" priority="6190" operator="equal">
      <formula>"Mayor"</formula>
    </cfRule>
    <cfRule type="cellIs" dxfId="5414" priority="6191" operator="equal">
      <formula>"Moderado"</formula>
    </cfRule>
    <cfRule type="cellIs" dxfId="5413" priority="6192" operator="equal">
      <formula>"Menor"</formula>
    </cfRule>
    <cfRule type="cellIs" dxfId="5412" priority="6193" operator="equal">
      <formula>"Leve"</formula>
    </cfRule>
  </conditionalFormatting>
  <conditionalFormatting sqref="CH82">
    <cfRule type="cellIs" dxfId="5411" priority="6679" operator="equal">
      <formula>"Catastrófico"</formula>
    </cfRule>
    <cfRule type="cellIs" dxfId="5410" priority="6680" operator="equal">
      <formula>"Mayor"</formula>
    </cfRule>
    <cfRule type="cellIs" dxfId="5409" priority="6681" operator="equal">
      <formula>"Moderado"</formula>
    </cfRule>
    <cfRule type="cellIs" dxfId="5408" priority="6682" operator="equal">
      <formula>"Menor"</formula>
    </cfRule>
    <cfRule type="cellIs" dxfId="5407" priority="6683" operator="equal">
      <formula>"Leve"</formula>
    </cfRule>
  </conditionalFormatting>
  <conditionalFormatting sqref="CJ82">
    <cfRule type="cellIs" dxfId="5406" priority="6674" operator="equal">
      <formula>"Catastrófico"</formula>
    </cfRule>
    <cfRule type="cellIs" dxfId="5405" priority="6675" operator="equal">
      <formula>"Mayor"</formula>
    </cfRule>
    <cfRule type="cellIs" dxfId="5404" priority="6676" operator="equal">
      <formula>"Moderado"</formula>
    </cfRule>
    <cfRule type="cellIs" dxfId="5403" priority="6677" operator="equal">
      <formula>"Menor"</formula>
    </cfRule>
    <cfRule type="cellIs" dxfId="5402" priority="6678" operator="equal">
      <formula>"Leve"</formula>
    </cfRule>
  </conditionalFormatting>
  <conditionalFormatting sqref="BZ82">
    <cfRule type="cellIs" dxfId="5401" priority="6164" operator="equal">
      <formula>"Catastrófico"</formula>
    </cfRule>
    <cfRule type="cellIs" dxfId="5400" priority="6165" operator="equal">
      <formula>"Mayor"</formula>
    </cfRule>
    <cfRule type="cellIs" dxfId="5399" priority="6166" operator="equal">
      <formula>"Moderado"</formula>
    </cfRule>
    <cfRule type="cellIs" dxfId="5398" priority="6167" operator="equal">
      <formula>"Menor"</formula>
    </cfRule>
    <cfRule type="cellIs" dxfId="5397" priority="6168" operator="equal">
      <formula>"Leve"</formula>
    </cfRule>
  </conditionalFormatting>
  <conditionalFormatting sqref="CB82:CF82">
    <cfRule type="cellIs" dxfId="5396" priority="6159" operator="equal">
      <formula>"Catastrófico"</formula>
    </cfRule>
    <cfRule type="cellIs" dxfId="5395" priority="6160" operator="equal">
      <formula>"Mayor"</formula>
    </cfRule>
    <cfRule type="cellIs" dxfId="5394" priority="6161" operator="equal">
      <formula>"Moderado"</formula>
    </cfRule>
    <cfRule type="cellIs" dxfId="5393" priority="6162" operator="equal">
      <formula>"Menor"</formula>
    </cfRule>
    <cfRule type="cellIs" dxfId="5392" priority="6163" operator="equal">
      <formula>"Leve"</formula>
    </cfRule>
  </conditionalFormatting>
  <conditionalFormatting sqref="BZ83">
    <cfRule type="cellIs" dxfId="5391" priority="6154" operator="equal">
      <formula>"Catastrófico"</formula>
    </cfRule>
    <cfRule type="cellIs" dxfId="5390" priority="6155" operator="equal">
      <formula>"Mayor"</formula>
    </cfRule>
    <cfRule type="cellIs" dxfId="5389" priority="6156" operator="equal">
      <formula>"Moderado"</formula>
    </cfRule>
    <cfRule type="cellIs" dxfId="5388" priority="6157" operator="equal">
      <formula>"Menor"</formula>
    </cfRule>
    <cfRule type="cellIs" dxfId="5387" priority="6158" operator="equal">
      <formula>"Leve"</formula>
    </cfRule>
  </conditionalFormatting>
  <conditionalFormatting sqref="FJ232">
    <cfRule type="cellIs" dxfId="5386" priority="5904" operator="equal">
      <formula>"Catastrófico"</formula>
    </cfRule>
    <cfRule type="cellIs" dxfId="5385" priority="5905" operator="equal">
      <formula>"Mayor"</formula>
    </cfRule>
    <cfRule type="cellIs" dxfId="5384" priority="5906" operator="equal">
      <formula>"Moderado"</formula>
    </cfRule>
    <cfRule type="cellIs" dxfId="5383" priority="5907" operator="equal">
      <formula>"Menor"</formula>
    </cfRule>
    <cfRule type="cellIs" dxfId="5382" priority="5908" operator="equal">
      <formula>"Leve"</formula>
    </cfRule>
  </conditionalFormatting>
  <conditionalFormatting sqref="FB112:FI112">
    <cfRule type="cellIs" dxfId="5381" priority="5289" operator="equal">
      <formula>"Catastrófico"</formula>
    </cfRule>
    <cfRule type="cellIs" dxfId="5380" priority="5290" operator="equal">
      <formula>"Mayor"</formula>
    </cfRule>
    <cfRule type="cellIs" dxfId="5379" priority="5291" operator="equal">
      <formula>"Moderado"</formula>
    </cfRule>
    <cfRule type="cellIs" dxfId="5378" priority="5292" operator="equal">
      <formula>"Menor"</formula>
    </cfRule>
    <cfRule type="cellIs" dxfId="5377" priority="5293" operator="equal">
      <formula>"Leve"</formula>
    </cfRule>
  </conditionalFormatting>
  <conditionalFormatting sqref="FB112:FI112">
    <cfRule type="cellIs" dxfId="5376" priority="5284" operator="equal">
      <formula>"Catastrófico"</formula>
    </cfRule>
    <cfRule type="cellIs" dxfId="5375" priority="5285" operator="equal">
      <formula>"Mayor"</formula>
    </cfRule>
    <cfRule type="cellIs" dxfId="5374" priority="5286" operator="equal">
      <formula>"Moderado"</formula>
    </cfRule>
    <cfRule type="cellIs" dxfId="5373" priority="5287" operator="equal">
      <formula>"Menor"</formula>
    </cfRule>
    <cfRule type="cellIs" dxfId="5372" priority="5288" operator="equal">
      <formula>"Leve"</formula>
    </cfRule>
  </conditionalFormatting>
  <conditionalFormatting sqref="FB167:FI167">
    <cfRule type="cellIs" dxfId="5371" priority="5269" operator="equal">
      <formula>"Catastrófico"</formula>
    </cfRule>
    <cfRule type="cellIs" dxfId="5370" priority="5270" operator="equal">
      <formula>"Mayor"</formula>
    </cfRule>
    <cfRule type="cellIs" dxfId="5369" priority="5271" operator="equal">
      <formula>"Moderado"</formula>
    </cfRule>
    <cfRule type="cellIs" dxfId="5368" priority="5272" operator="equal">
      <formula>"Menor"</formula>
    </cfRule>
    <cfRule type="cellIs" dxfId="5367" priority="5273" operator="equal">
      <formula>"Leve"</formula>
    </cfRule>
  </conditionalFormatting>
  <conditionalFormatting sqref="FK167:FS167">
    <cfRule type="cellIs" dxfId="5366" priority="5769" operator="equal">
      <formula>"Catastrófico"</formula>
    </cfRule>
    <cfRule type="cellIs" dxfId="5365" priority="5770" operator="equal">
      <formula>"Mayor"</formula>
    </cfRule>
    <cfRule type="cellIs" dxfId="5364" priority="5771" operator="equal">
      <formula>"Moderado"</formula>
    </cfRule>
    <cfRule type="cellIs" dxfId="5363" priority="5772" operator="equal">
      <formula>"Menor"</formula>
    </cfRule>
    <cfRule type="cellIs" dxfId="5362" priority="5773" operator="equal">
      <formula>"Leve"</formula>
    </cfRule>
  </conditionalFormatting>
  <conditionalFormatting sqref="BY166:CF166">
    <cfRule type="cellIs" dxfId="5361" priority="6269" operator="equal">
      <formula>"Catastrófico"</formula>
    </cfRule>
    <cfRule type="cellIs" dxfId="5360" priority="6270" operator="equal">
      <formula>"Mayor"</formula>
    </cfRule>
    <cfRule type="cellIs" dxfId="5359" priority="6271" operator="equal">
      <formula>"Moderado"</formula>
    </cfRule>
    <cfRule type="cellIs" dxfId="5358" priority="6272" operator="equal">
      <formula>"Menor"</formula>
    </cfRule>
    <cfRule type="cellIs" dxfId="5357" priority="6273" operator="equal">
      <formula>"Leve"</formula>
    </cfRule>
  </conditionalFormatting>
  <conditionalFormatting sqref="BY184:CF185">
    <cfRule type="cellIs" dxfId="5356" priority="6264" operator="equal">
      <formula>"Catastrófico"</formula>
    </cfRule>
    <cfRule type="cellIs" dxfId="5355" priority="6265" operator="equal">
      <formula>"Mayor"</formula>
    </cfRule>
    <cfRule type="cellIs" dxfId="5354" priority="6266" operator="equal">
      <formula>"Moderado"</formula>
    </cfRule>
    <cfRule type="cellIs" dxfId="5353" priority="6267" operator="equal">
      <formula>"Menor"</formula>
    </cfRule>
    <cfRule type="cellIs" dxfId="5352" priority="6268" operator="equal">
      <formula>"Leve"</formula>
    </cfRule>
  </conditionalFormatting>
  <conditionalFormatting sqref="FK106:FS111">
    <cfRule type="cellIs" dxfId="5351" priority="5744" operator="equal">
      <formula>"Catastrófico"</formula>
    </cfRule>
    <cfRule type="cellIs" dxfId="5350" priority="5745" operator="equal">
      <formula>"Mayor"</formula>
    </cfRule>
    <cfRule type="cellIs" dxfId="5349" priority="5746" operator="equal">
      <formula>"Moderado"</formula>
    </cfRule>
    <cfRule type="cellIs" dxfId="5348" priority="5747" operator="equal">
      <formula>"Menor"</formula>
    </cfRule>
    <cfRule type="cellIs" dxfId="5347" priority="5748" operator="equal">
      <formula>"Leve"</formula>
    </cfRule>
  </conditionalFormatting>
  <conditionalFormatting sqref="BY178:CF183">
    <cfRule type="cellIs" dxfId="5346" priority="6244" operator="equal">
      <formula>"Catastrófico"</formula>
    </cfRule>
    <cfRule type="cellIs" dxfId="5345" priority="6245" operator="equal">
      <formula>"Mayor"</formula>
    </cfRule>
    <cfRule type="cellIs" dxfId="5344" priority="6246" operator="equal">
      <formula>"Moderado"</formula>
    </cfRule>
    <cfRule type="cellIs" dxfId="5343" priority="6247" operator="equal">
      <formula>"Menor"</formula>
    </cfRule>
    <cfRule type="cellIs" dxfId="5342" priority="6248" operator="equal">
      <formula>"Leve"</formula>
    </cfRule>
  </conditionalFormatting>
  <conditionalFormatting sqref="BY178:CF183">
    <cfRule type="cellIs" dxfId="5341" priority="6239" operator="equal">
      <formula>"Catastrófico"</formula>
    </cfRule>
    <cfRule type="cellIs" dxfId="5340" priority="6240" operator="equal">
      <formula>"Mayor"</formula>
    </cfRule>
    <cfRule type="cellIs" dxfId="5339" priority="6241" operator="equal">
      <formula>"Moderado"</formula>
    </cfRule>
    <cfRule type="cellIs" dxfId="5338" priority="6242" operator="equal">
      <formula>"Menor"</formula>
    </cfRule>
    <cfRule type="cellIs" dxfId="5337" priority="6243" operator="equal">
      <formula>"Leve"</formula>
    </cfRule>
  </conditionalFormatting>
  <conditionalFormatting sqref="FB118:FI119">
    <cfRule type="cellIs" dxfId="5336" priority="5114" operator="equal">
      <formula>"Catastrófico"</formula>
    </cfRule>
    <cfRule type="cellIs" dxfId="5335" priority="5115" operator="equal">
      <formula>"Mayor"</formula>
    </cfRule>
    <cfRule type="cellIs" dxfId="5334" priority="5116" operator="equal">
      <formula>"Moderado"</formula>
    </cfRule>
    <cfRule type="cellIs" dxfId="5333" priority="5117" operator="equal">
      <formula>"Menor"</formula>
    </cfRule>
    <cfRule type="cellIs" dxfId="5332" priority="5118" operator="equal">
      <formula>"Leve"</formula>
    </cfRule>
  </conditionalFormatting>
  <conditionalFormatting sqref="CJ239">
    <cfRule type="cellIs" dxfId="5331" priority="6624" operator="equal">
      <formula>"Catastrófico"</formula>
    </cfRule>
    <cfRule type="cellIs" dxfId="5330" priority="6625" operator="equal">
      <formula>"Mayor"</formula>
    </cfRule>
    <cfRule type="cellIs" dxfId="5329" priority="6626" operator="equal">
      <formula>"Moderado"</formula>
    </cfRule>
    <cfRule type="cellIs" dxfId="5328" priority="6627" operator="equal">
      <formula>"Menor"</formula>
    </cfRule>
    <cfRule type="cellIs" dxfId="5327" priority="6628" operator="equal">
      <formula>"Leve"</formula>
    </cfRule>
  </conditionalFormatting>
  <conditionalFormatting sqref="CJ239">
    <cfRule type="cellIs" dxfId="5326" priority="6619" operator="equal">
      <formula>"Catastrófico"</formula>
    </cfRule>
    <cfRule type="cellIs" dxfId="5325" priority="6620" operator="equal">
      <formula>"Mayor"</formula>
    </cfRule>
    <cfRule type="cellIs" dxfId="5324" priority="6621" operator="equal">
      <formula>"Moderado"</formula>
    </cfRule>
    <cfRule type="cellIs" dxfId="5323" priority="6622" operator="equal">
      <formula>"Menor"</formula>
    </cfRule>
    <cfRule type="cellIs" dxfId="5322" priority="6623" operator="equal">
      <formula>"Leve"</formula>
    </cfRule>
  </conditionalFormatting>
  <conditionalFormatting sqref="FK46:FL46">
    <cfRule type="cellIs" dxfId="5321" priority="5724" operator="equal">
      <formula>"Catastrófico"</formula>
    </cfRule>
    <cfRule type="cellIs" dxfId="5320" priority="5725" operator="equal">
      <formula>"Mayor"</formula>
    </cfRule>
    <cfRule type="cellIs" dxfId="5319" priority="5726" operator="equal">
      <formula>"Moderado"</formula>
    </cfRule>
    <cfRule type="cellIs" dxfId="5318" priority="5727" operator="equal">
      <formula>"Menor"</formula>
    </cfRule>
    <cfRule type="cellIs" dxfId="5317" priority="5728" operator="equal">
      <formula>"Leve"</formula>
    </cfRule>
  </conditionalFormatting>
  <conditionalFormatting sqref="FM46:FS46">
    <cfRule type="cellIs" dxfId="5316" priority="5714" operator="equal">
      <formula>"Catastrófico"</formula>
    </cfRule>
    <cfRule type="cellIs" dxfId="5315" priority="5715" operator="equal">
      <formula>"Mayor"</formula>
    </cfRule>
    <cfRule type="cellIs" dxfId="5314" priority="5716" operator="equal">
      <formula>"Moderado"</formula>
    </cfRule>
    <cfRule type="cellIs" dxfId="5313" priority="5717" operator="equal">
      <formula>"Menor"</formula>
    </cfRule>
    <cfRule type="cellIs" dxfId="5312" priority="5718" operator="equal">
      <formula>"Leve"</formula>
    </cfRule>
  </conditionalFormatting>
  <conditionalFormatting sqref="FD52:FI52">
    <cfRule type="cellIs" dxfId="5311" priority="5194" operator="equal">
      <formula>"Catastrófico"</formula>
    </cfRule>
    <cfRule type="cellIs" dxfId="5310" priority="5195" operator="equal">
      <formula>"Mayor"</formula>
    </cfRule>
    <cfRule type="cellIs" dxfId="5309" priority="5196" operator="equal">
      <formula>"Moderado"</formula>
    </cfRule>
    <cfRule type="cellIs" dxfId="5308" priority="5197" operator="equal">
      <formula>"Menor"</formula>
    </cfRule>
    <cfRule type="cellIs" dxfId="5307" priority="5198" operator="equal">
      <formula>"Leve"</formula>
    </cfRule>
  </conditionalFormatting>
  <conditionalFormatting sqref="FM52:FS52">
    <cfRule type="cellIs" dxfId="5306" priority="5694" operator="equal">
      <formula>"Catastrófico"</formula>
    </cfRule>
    <cfRule type="cellIs" dxfId="5305" priority="5695" operator="equal">
      <formula>"Mayor"</formula>
    </cfRule>
    <cfRule type="cellIs" dxfId="5304" priority="5696" operator="equal">
      <formula>"Moderado"</formula>
    </cfRule>
    <cfRule type="cellIs" dxfId="5303" priority="5697" operator="equal">
      <formula>"Menor"</formula>
    </cfRule>
    <cfRule type="cellIs" dxfId="5302" priority="5698" operator="equal">
      <formula>"Leve"</formula>
    </cfRule>
  </conditionalFormatting>
  <conditionalFormatting sqref="FM58:FS58">
    <cfRule type="cellIs" dxfId="5301" priority="5679" operator="equal">
      <formula>"Catastrófico"</formula>
    </cfRule>
    <cfRule type="cellIs" dxfId="5300" priority="5680" operator="equal">
      <formula>"Mayor"</formula>
    </cfRule>
    <cfRule type="cellIs" dxfId="5299" priority="5681" operator="equal">
      <formula>"Moderado"</formula>
    </cfRule>
    <cfRule type="cellIs" dxfId="5298" priority="5682" operator="equal">
      <formula>"Menor"</formula>
    </cfRule>
    <cfRule type="cellIs" dxfId="5297" priority="5683" operator="equal">
      <formula>"Leve"</formula>
    </cfRule>
  </conditionalFormatting>
  <conditionalFormatting sqref="CA58:CF58">
    <cfRule type="cellIs" dxfId="5296" priority="6179" operator="equal">
      <formula>"Catastrófico"</formula>
    </cfRule>
    <cfRule type="cellIs" dxfId="5295" priority="6180" operator="equal">
      <formula>"Mayor"</formula>
    </cfRule>
    <cfRule type="cellIs" dxfId="5294" priority="6181" operator="equal">
      <formula>"Moderado"</formula>
    </cfRule>
    <cfRule type="cellIs" dxfId="5293" priority="6182" operator="equal">
      <formula>"Menor"</formula>
    </cfRule>
    <cfRule type="cellIs" dxfId="5292" priority="6183" operator="equal">
      <formula>"Leve"</formula>
    </cfRule>
  </conditionalFormatting>
  <conditionalFormatting sqref="FN83:FS83">
    <cfRule type="cellIs" dxfId="5291" priority="5644" operator="equal">
      <formula>"Catastrófico"</formula>
    </cfRule>
    <cfRule type="cellIs" dxfId="5290" priority="5645" operator="equal">
      <formula>"Mayor"</formula>
    </cfRule>
    <cfRule type="cellIs" dxfId="5289" priority="5646" operator="equal">
      <formula>"Moderado"</formula>
    </cfRule>
    <cfRule type="cellIs" dxfId="5288" priority="5647" operator="equal">
      <formula>"Menor"</formula>
    </cfRule>
    <cfRule type="cellIs" dxfId="5287" priority="5648" operator="equal">
      <formula>"Leve"</formula>
    </cfRule>
  </conditionalFormatting>
  <conditionalFormatting sqref="FK83">
    <cfRule type="cellIs" dxfId="5286" priority="5639" operator="equal">
      <formula>"Catastrófico"</formula>
    </cfRule>
    <cfRule type="cellIs" dxfId="5285" priority="5640" operator="equal">
      <formula>"Mayor"</formula>
    </cfRule>
    <cfRule type="cellIs" dxfId="5284" priority="5641" operator="equal">
      <formula>"Moderado"</formula>
    </cfRule>
    <cfRule type="cellIs" dxfId="5283" priority="5642" operator="equal">
      <formula>"Menor"</formula>
    </cfRule>
    <cfRule type="cellIs" dxfId="5282" priority="5643" operator="equal">
      <formula>"Leve"</formula>
    </cfRule>
  </conditionalFormatting>
  <conditionalFormatting sqref="BY143:CF144">
    <cfRule type="cellIs" dxfId="5281" priority="6134" operator="equal">
      <formula>"Catastrófico"</formula>
    </cfRule>
    <cfRule type="cellIs" dxfId="5280" priority="6135" operator="equal">
      <formula>"Mayor"</formula>
    </cfRule>
    <cfRule type="cellIs" dxfId="5279" priority="6136" operator="equal">
      <formula>"Moderado"</formula>
    </cfRule>
    <cfRule type="cellIs" dxfId="5278" priority="6137" operator="equal">
      <formula>"Menor"</formula>
    </cfRule>
    <cfRule type="cellIs" dxfId="5277" priority="6138" operator="equal">
      <formula>"Leve"</formula>
    </cfRule>
  </conditionalFormatting>
  <conditionalFormatting sqref="BY118:CF119">
    <cfRule type="cellIs" dxfId="5276" priority="6129" operator="equal">
      <formula>"Catastrófico"</formula>
    </cfRule>
    <cfRule type="cellIs" dxfId="5275" priority="6130" operator="equal">
      <formula>"Mayor"</formula>
    </cfRule>
    <cfRule type="cellIs" dxfId="5274" priority="6131" operator="equal">
      <formula>"Moderado"</formula>
    </cfRule>
    <cfRule type="cellIs" dxfId="5273" priority="6132" operator="equal">
      <formula>"Menor"</formula>
    </cfRule>
    <cfRule type="cellIs" dxfId="5272" priority="6133" operator="equal">
      <formula>"Leve"</formula>
    </cfRule>
  </conditionalFormatting>
  <conditionalFormatting sqref="BY239:BZ239">
    <cfRule type="cellIs" dxfId="5271" priority="6109" operator="equal">
      <formula>"Catastrófico"</formula>
    </cfRule>
    <cfRule type="cellIs" dxfId="5270" priority="6110" operator="equal">
      <formula>"Mayor"</formula>
    </cfRule>
    <cfRule type="cellIs" dxfId="5269" priority="6111" operator="equal">
      <formula>"Moderado"</formula>
    </cfRule>
    <cfRule type="cellIs" dxfId="5268" priority="6112" operator="equal">
      <formula>"Menor"</formula>
    </cfRule>
    <cfRule type="cellIs" dxfId="5267" priority="6113" operator="equal">
      <formula>"Leve"</formula>
    </cfRule>
  </conditionalFormatting>
  <conditionalFormatting sqref="FK239:FL239">
    <cfRule type="cellIs" dxfId="5266" priority="5599" operator="equal">
      <formula>"Catastrófico"</formula>
    </cfRule>
    <cfRule type="cellIs" dxfId="5265" priority="5600" operator="equal">
      <formula>"Mayor"</formula>
    </cfRule>
    <cfRule type="cellIs" dxfId="5264" priority="5601" operator="equal">
      <formula>"Moderado"</formula>
    </cfRule>
    <cfRule type="cellIs" dxfId="5263" priority="5602" operator="equal">
      <formula>"Menor"</formula>
    </cfRule>
    <cfRule type="cellIs" dxfId="5262" priority="5603" operator="equal">
      <formula>"Leve"</formula>
    </cfRule>
  </conditionalFormatting>
  <conditionalFormatting sqref="CB239:CF239">
    <cfRule type="cellIs" dxfId="5261" priority="6099" operator="equal">
      <formula>"Catastrófico"</formula>
    </cfRule>
    <cfRule type="cellIs" dxfId="5260" priority="6100" operator="equal">
      <formula>"Mayor"</formula>
    </cfRule>
    <cfRule type="cellIs" dxfId="5259" priority="6101" operator="equal">
      <formula>"Moderado"</formula>
    </cfRule>
    <cfRule type="cellIs" dxfId="5258" priority="6102" operator="equal">
      <formula>"Menor"</formula>
    </cfRule>
    <cfRule type="cellIs" dxfId="5257" priority="6103" operator="equal">
      <formula>"Leve"</formula>
    </cfRule>
  </conditionalFormatting>
  <conditionalFormatting sqref="CK239:CO239">
    <cfRule type="cellIs" dxfId="5256" priority="6599" operator="equal">
      <formula>"Catastrófico"</formula>
    </cfRule>
    <cfRule type="cellIs" dxfId="5255" priority="6600" operator="equal">
      <formula>"Mayor"</formula>
    </cfRule>
    <cfRule type="cellIs" dxfId="5254" priority="6601" operator="equal">
      <formula>"Moderado"</formula>
    </cfRule>
    <cfRule type="cellIs" dxfId="5253" priority="6602" operator="equal">
      <formula>"Menor"</formula>
    </cfRule>
    <cfRule type="cellIs" dxfId="5252" priority="6603" operator="equal">
      <formula>"Leve"</formula>
    </cfRule>
  </conditionalFormatting>
  <conditionalFormatting sqref="CI10">
    <cfRule type="cellIs" dxfId="5251" priority="6594" operator="equal">
      <formula>"Catastrófico"</formula>
    </cfRule>
    <cfRule type="cellIs" dxfId="5250" priority="6595" operator="equal">
      <formula>"Mayor"</formula>
    </cfRule>
    <cfRule type="cellIs" dxfId="5249" priority="6596" operator="equal">
      <formula>"Moderado"</formula>
    </cfRule>
    <cfRule type="cellIs" dxfId="5248" priority="6597" operator="equal">
      <formula>"Menor"</formula>
    </cfRule>
    <cfRule type="cellIs" dxfId="5247" priority="6598" operator="equal">
      <formula>"Leve"</formula>
    </cfRule>
  </conditionalFormatting>
  <conditionalFormatting sqref="FK10:FL10">
    <cfRule type="cellIs" dxfId="5246" priority="5579" operator="equal">
      <formula>"Catastrófico"</formula>
    </cfRule>
    <cfRule type="cellIs" dxfId="5245" priority="5580" operator="equal">
      <formula>"Mayor"</formula>
    </cfRule>
    <cfRule type="cellIs" dxfId="5244" priority="5581" operator="equal">
      <formula>"Moderado"</formula>
    </cfRule>
    <cfRule type="cellIs" dxfId="5243" priority="5582" operator="equal">
      <formula>"Menor"</formula>
    </cfRule>
    <cfRule type="cellIs" dxfId="5242" priority="5583" operator="equal">
      <formula>"Leve"</formula>
    </cfRule>
  </conditionalFormatting>
  <conditionalFormatting sqref="CA11:CF11">
    <cfRule type="cellIs" dxfId="5241" priority="6079" operator="equal">
      <formula>"Catastrófico"</formula>
    </cfRule>
    <cfRule type="cellIs" dxfId="5240" priority="6080" operator="equal">
      <formula>"Mayor"</formula>
    </cfRule>
    <cfRule type="cellIs" dxfId="5239" priority="6081" operator="equal">
      <formula>"Moderado"</formula>
    </cfRule>
    <cfRule type="cellIs" dxfId="5238" priority="6082" operator="equal">
      <formula>"Menor"</formula>
    </cfRule>
    <cfRule type="cellIs" dxfId="5237" priority="6083" operator="equal">
      <formula>"Leve"</formula>
    </cfRule>
  </conditionalFormatting>
  <conditionalFormatting sqref="FM11:FS11">
    <cfRule type="cellIs" dxfId="5236" priority="5569" operator="equal">
      <formula>"Catastrófico"</formula>
    </cfRule>
    <cfRule type="cellIs" dxfId="5235" priority="5570" operator="equal">
      <formula>"Mayor"</formula>
    </cfRule>
    <cfRule type="cellIs" dxfId="5234" priority="5571" operator="equal">
      <formula>"Moderado"</formula>
    </cfRule>
    <cfRule type="cellIs" dxfId="5233" priority="5572" operator="equal">
      <formula>"Menor"</formula>
    </cfRule>
    <cfRule type="cellIs" dxfId="5232" priority="5573" operator="equal">
      <formula>"Leve"</formula>
    </cfRule>
  </conditionalFormatting>
  <conditionalFormatting sqref="CA10:CF10">
    <cfRule type="cellIs" dxfId="5231" priority="6069" operator="equal">
      <formula>"Catastrófico"</formula>
    </cfRule>
    <cfRule type="cellIs" dxfId="5230" priority="6070" operator="equal">
      <formula>"Mayor"</formula>
    </cfRule>
    <cfRule type="cellIs" dxfId="5229" priority="6071" operator="equal">
      <formula>"Moderado"</formula>
    </cfRule>
    <cfRule type="cellIs" dxfId="5228" priority="6072" operator="equal">
      <formula>"Menor"</formula>
    </cfRule>
    <cfRule type="cellIs" dxfId="5227" priority="6073" operator="equal">
      <formula>"Leve"</formula>
    </cfRule>
  </conditionalFormatting>
  <conditionalFormatting sqref="FD10:FI10">
    <cfRule type="cellIs" dxfId="5226" priority="5054" operator="equal">
      <formula>"Catastrófico"</formula>
    </cfRule>
    <cfRule type="cellIs" dxfId="5225" priority="5055" operator="equal">
      <formula>"Mayor"</formula>
    </cfRule>
    <cfRule type="cellIs" dxfId="5224" priority="5056" operator="equal">
      <formula>"Moderado"</formula>
    </cfRule>
    <cfRule type="cellIs" dxfId="5223" priority="5057" operator="equal">
      <formula>"Menor"</formula>
    </cfRule>
    <cfRule type="cellIs" dxfId="5222" priority="5058" operator="equal">
      <formula>"Leve"</formula>
    </cfRule>
  </conditionalFormatting>
  <conditionalFormatting sqref="BY11:BZ11">
    <cfRule type="cellIs" dxfId="5221" priority="6059" operator="equal">
      <formula>"Catastrófico"</formula>
    </cfRule>
    <cfRule type="cellIs" dxfId="5220" priority="6060" operator="equal">
      <formula>"Mayor"</formula>
    </cfRule>
    <cfRule type="cellIs" dxfId="5219" priority="6061" operator="equal">
      <formula>"Moderado"</formula>
    </cfRule>
    <cfRule type="cellIs" dxfId="5218" priority="6062" operator="equal">
      <formula>"Menor"</formula>
    </cfRule>
    <cfRule type="cellIs" dxfId="5217" priority="6063" operator="equal">
      <formula>"Leve"</formula>
    </cfRule>
  </conditionalFormatting>
  <conditionalFormatting sqref="BY11:BZ11">
    <cfRule type="cellIs" dxfId="5216" priority="6054" operator="equal">
      <formula>"Catastrófico"</formula>
    </cfRule>
    <cfRule type="cellIs" dxfId="5215" priority="6055" operator="equal">
      <formula>"Mayor"</formula>
    </cfRule>
    <cfRule type="cellIs" dxfId="5214" priority="6056" operator="equal">
      <formula>"Moderado"</formula>
    </cfRule>
    <cfRule type="cellIs" dxfId="5213" priority="6057" operator="equal">
      <formula>"Menor"</formula>
    </cfRule>
    <cfRule type="cellIs" dxfId="5212" priority="6058" operator="equal">
      <formula>"Leve"</formula>
    </cfRule>
  </conditionalFormatting>
  <conditionalFormatting sqref="BY16:BY17">
    <cfRule type="cellIs" dxfId="5211" priority="6049" operator="equal">
      <formula>"Catastrófico"</formula>
    </cfRule>
    <cfRule type="cellIs" dxfId="5210" priority="6050" operator="equal">
      <formula>"Mayor"</formula>
    </cfRule>
    <cfRule type="cellIs" dxfId="5209" priority="6051" operator="equal">
      <formula>"Moderado"</formula>
    </cfRule>
    <cfRule type="cellIs" dxfId="5208" priority="6052" operator="equal">
      <formula>"Menor"</formula>
    </cfRule>
    <cfRule type="cellIs" dxfId="5207" priority="6053" operator="equal">
      <formula>"Leve"</formula>
    </cfRule>
  </conditionalFormatting>
  <conditionalFormatting sqref="BZ16">
    <cfRule type="cellIs" dxfId="5206" priority="6044" operator="equal">
      <formula>"Catastrófico"</formula>
    </cfRule>
    <cfRule type="cellIs" dxfId="5205" priority="6045" operator="equal">
      <formula>"Mayor"</formula>
    </cfRule>
    <cfRule type="cellIs" dxfId="5204" priority="6046" operator="equal">
      <formula>"Moderado"</formula>
    </cfRule>
    <cfRule type="cellIs" dxfId="5203" priority="6047" operator="equal">
      <formula>"Menor"</formula>
    </cfRule>
    <cfRule type="cellIs" dxfId="5202" priority="6048" operator="equal">
      <formula>"Leve"</formula>
    </cfRule>
  </conditionalFormatting>
  <conditionalFormatting sqref="FL16">
    <cfRule type="cellIs" dxfId="5201" priority="5534" operator="equal">
      <formula>"Catastrófico"</formula>
    </cfRule>
    <cfRule type="cellIs" dxfId="5200" priority="5535" operator="equal">
      <formula>"Mayor"</formula>
    </cfRule>
    <cfRule type="cellIs" dxfId="5199" priority="5536" operator="equal">
      <formula>"Moderado"</formula>
    </cfRule>
    <cfRule type="cellIs" dxfId="5198" priority="5537" operator="equal">
      <formula>"Menor"</formula>
    </cfRule>
    <cfRule type="cellIs" dxfId="5197" priority="5538" operator="equal">
      <formula>"Leve"</formula>
    </cfRule>
  </conditionalFormatting>
  <conditionalFormatting sqref="FB106:FI111">
    <cfRule type="cellIs" dxfId="5196" priority="5239" operator="equal">
      <formula>"Catastrófico"</formula>
    </cfRule>
    <cfRule type="cellIs" dxfId="5195" priority="5240" operator="equal">
      <formula>"Mayor"</formula>
    </cfRule>
    <cfRule type="cellIs" dxfId="5194" priority="5241" operator="equal">
      <formula>"Moderado"</formula>
    </cfRule>
    <cfRule type="cellIs" dxfId="5193" priority="5242" operator="equal">
      <formula>"Menor"</formula>
    </cfRule>
    <cfRule type="cellIs" dxfId="5192" priority="5243" operator="equal">
      <formula>"Leve"</formula>
    </cfRule>
  </conditionalFormatting>
  <conditionalFormatting sqref="FB178:FI183">
    <cfRule type="cellIs" dxfId="5191" priority="5234" operator="equal">
      <formula>"Catastrófico"</formula>
    </cfRule>
    <cfRule type="cellIs" dxfId="5190" priority="5235" operator="equal">
      <formula>"Mayor"</formula>
    </cfRule>
    <cfRule type="cellIs" dxfId="5189" priority="5236" operator="equal">
      <formula>"Moderado"</formula>
    </cfRule>
    <cfRule type="cellIs" dxfId="5188" priority="5237" operator="equal">
      <formula>"Menor"</formula>
    </cfRule>
    <cfRule type="cellIs" dxfId="5187" priority="5238" operator="equal">
      <formula>"Leve"</formula>
    </cfRule>
  </conditionalFormatting>
  <conditionalFormatting sqref="FD16:FI17">
    <cfRule type="cellIs" dxfId="5186" priority="5014" operator="equal">
      <formula>"Catastrófico"</formula>
    </cfRule>
    <cfRule type="cellIs" dxfId="5185" priority="5015" operator="equal">
      <formula>"Mayor"</formula>
    </cfRule>
    <cfRule type="cellIs" dxfId="5184" priority="5016" operator="equal">
      <formula>"Moderado"</formula>
    </cfRule>
    <cfRule type="cellIs" dxfId="5183" priority="5017" operator="equal">
      <formula>"Menor"</formula>
    </cfRule>
    <cfRule type="cellIs" dxfId="5182" priority="5018" operator="equal">
      <formula>"Leve"</formula>
    </cfRule>
  </conditionalFormatting>
  <conditionalFormatting sqref="FB46:FC46">
    <cfRule type="cellIs" dxfId="5181" priority="5224" operator="equal">
      <formula>"Catastrófico"</formula>
    </cfRule>
    <cfRule type="cellIs" dxfId="5180" priority="5225" operator="equal">
      <formula>"Mayor"</formula>
    </cfRule>
    <cfRule type="cellIs" dxfId="5179" priority="5226" operator="equal">
      <formula>"Moderado"</formula>
    </cfRule>
    <cfRule type="cellIs" dxfId="5178" priority="5227" operator="equal">
      <formula>"Menor"</formula>
    </cfRule>
    <cfRule type="cellIs" dxfId="5177" priority="5228" operator="equal">
      <formula>"Leve"</formula>
    </cfRule>
  </conditionalFormatting>
  <conditionalFormatting sqref="FL124:FS124 FL129:FS129 FL125:FL128 FN125:FS128">
    <cfRule type="cellIs" dxfId="5176" priority="5509" operator="equal">
      <formula>"Catastrófico"</formula>
    </cfRule>
    <cfRule type="cellIs" dxfId="5175" priority="5510" operator="equal">
      <formula>"Mayor"</formula>
    </cfRule>
    <cfRule type="cellIs" dxfId="5174" priority="5511" operator="equal">
      <formula>"Moderado"</formula>
    </cfRule>
    <cfRule type="cellIs" dxfId="5173" priority="5512" operator="equal">
      <formula>"Menor"</formula>
    </cfRule>
    <cfRule type="cellIs" dxfId="5172" priority="5513" operator="equal">
      <formula>"Leve"</formula>
    </cfRule>
  </conditionalFormatting>
  <conditionalFormatting sqref="FK41:FS42">
    <cfRule type="cellIs" dxfId="5171" priority="5424" operator="equal">
      <formula>"Catastrófico"</formula>
    </cfRule>
    <cfRule type="cellIs" dxfId="5170" priority="5425" operator="equal">
      <formula>"Mayor"</formula>
    </cfRule>
    <cfRule type="cellIs" dxfId="5169" priority="5426" operator="equal">
      <formula>"Moderado"</formula>
    </cfRule>
    <cfRule type="cellIs" dxfId="5168" priority="5427" operator="equal">
      <formula>"Menor"</formula>
    </cfRule>
    <cfRule type="cellIs" dxfId="5167" priority="5428" operator="equal">
      <formula>"Leve"</formula>
    </cfRule>
  </conditionalFormatting>
  <conditionalFormatting sqref="FJ238">
    <cfRule type="cellIs" dxfId="5166" priority="5899" operator="equal">
      <formula>"Catastrófico"</formula>
    </cfRule>
    <cfRule type="cellIs" dxfId="5165" priority="5900" operator="equal">
      <formula>"Mayor"</formula>
    </cfRule>
    <cfRule type="cellIs" dxfId="5164" priority="5901" operator="equal">
      <formula>"Moderado"</formula>
    </cfRule>
    <cfRule type="cellIs" dxfId="5163" priority="5902" operator="equal">
      <formula>"Menor"</formula>
    </cfRule>
    <cfRule type="cellIs" dxfId="5162" priority="5903" operator="equal">
      <formula>"Leve"</formula>
    </cfRule>
  </conditionalFormatting>
  <conditionalFormatting sqref="FB191:FI195">
    <cfRule type="cellIs" dxfId="5161" priority="5359" operator="equal">
      <formula>"Catastrófico"</formula>
    </cfRule>
    <cfRule type="cellIs" dxfId="5160" priority="5360" operator="equal">
      <formula>"Mayor"</formula>
    </cfRule>
    <cfRule type="cellIs" dxfId="5159" priority="5361" operator="equal">
      <formula>"Moderado"</formula>
    </cfRule>
    <cfRule type="cellIs" dxfId="5158" priority="5362" operator="equal">
      <formula>"Menor"</formula>
    </cfRule>
    <cfRule type="cellIs" dxfId="5157" priority="5363" operator="equal">
      <formula>"Leve"</formula>
    </cfRule>
  </conditionalFormatting>
  <conditionalFormatting sqref="FB197:FI201">
    <cfRule type="cellIs" dxfId="5156" priority="5354" operator="equal">
      <formula>"Catastrófico"</formula>
    </cfRule>
    <cfRule type="cellIs" dxfId="5155" priority="5355" operator="equal">
      <formula>"Mayor"</formula>
    </cfRule>
    <cfRule type="cellIs" dxfId="5154" priority="5356" operator="equal">
      <formula>"Moderado"</formula>
    </cfRule>
    <cfRule type="cellIs" dxfId="5153" priority="5357" operator="equal">
      <formula>"Menor"</formula>
    </cfRule>
    <cfRule type="cellIs" dxfId="5152" priority="5358" operator="equal">
      <formula>"Leve"</formula>
    </cfRule>
  </conditionalFormatting>
  <conditionalFormatting sqref="EU89">
    <cfRule type="cellIs" dxfId="5151" priority="4824" operator="equal">
      <formula>"Catastrófico"</formula>
    </cfRule>
    <cfRule type="cellIs" dxfId="5150" priority="4825" operator="equal">
      <formula>"Mayor"</formula>
    </cfRule>
    <cfRule type="cellIs" dxfId="5149" priority="4826" operator="equal">
      <formula>"Moderado"</formula>
    </cfRule>
    <cfRule type="cellIs" dxfId="5148" priority="4827" operator="equal">
      <formula>"Menor"</formula>
    </cfRule>
    <cfRule type="cellIs" dxfId="5147" priority="4828" operator="equal">
      <formula>"Leve"</formula>
    </cfRule>
  </conditionalFormatting>
  <conditionalFormatting sqref="EV89:EZ89">
    <cfRule type="cellIs" dxfId="5146" priority="4819" operator="equal">
      <formula>"Catastrófico"</formula>
    </cfRule>
    <cfRule type="cellIs" dxfId="5145" priority="4820" operator="equal">
      <formula>"Mayor"</formula>
    </cfRule>
    <cfRule type="cellIs" dxfId="5144" priority="4821" operator="equal">
      <formula>"Moderado"</formula>
    </cfRule>
    <cfRule type="cellIs" dxfId="5143" priority="4822" operator="equal">
      <formula>"Menor"</formula>
    </cfRule>
    <cfRule type="cellIs" dxfId="5142" priority="4823" operator="equal">
      <formula>"Leve"</formula>
    </cfRule>
  </conditionalFormatting>
  <conditionalFormatting sqref="FE89:FI89">
    <cfRule type="cellIs" dxfId="5141" priority="5319" operator="equal">
      <formula>"Catastrófico"</formula>
    </cfRule>
    <cfRule type="cellIs" dxfId="5140" priority="5320" operator="equal">
      <formula>"Mayor"</formula>
    </cfRule>
    <cfRule type="cellIs" dxfId="5139" priority="5321" operator="equal">
      <formula>"Moderado"</formula>
    </cfRule>
    <cfRule type="cellIs" dxfId="5138" priority="5322" operator="equal">
      <formula>"Menor"</formula>
    </cfRule>
    <cfRule type="cellIs" dxfId="5137" priority="5323" operator="equal">
      <formula>"Leve"</formula>
    </cfRule>
  </conditionalFormatting>
  <conditionalFormatting sqref="FB101">
    <cfRule type="cellIs" dxfId="5136" priority="5304" operator="equal">
      <formula>"Catastrófico"</formula>
    </cfRule>
    <cfRule type="cellIs" dxfId="5135" priority="5305" operator="equal">
      <formula>"Mayor"</formula>
    </cfRule>
    <cfRule type="cellIs" dxfId="5134" priority="5306" operator="equal">
      <formula>"Moderado"</formula>
    </cfRule>
    <cfRule type="cellIs" dxfId="5133" priority="5307" operator="equal">
      <formula>"Menor"</formula>
    </cfRule>
    <cfRule type="cellIs" dxfId="5132" priority="5308" operator="equal">
      <formula>"Leve"</formula>
    </cfRule>
  </conditionalFormatting>
  <conditionalFormatting sqref="FD16:FI17">
    <cfRule type="cellIs" dxfId="5131" priority="5009" operator="equal">
      <formula>"Catastrófico"</formula>
    </cfRule>
    <cfRule type="cellIs" dxfId="5130" priority="5010" operator="equal">
      <formula>"Mayor"</formula>
    </cfRule>
    <cfRule type="cellIs" dxfId="5129" priority="5011" operator="equal">
      <formula>"Moderado"</formula>
    </cfRule>
    <cfRule type="cellIs" dxfId="5128" priority="5012" operator="equal">
      <formula>"Menor"</formula>
    </cfRule>
    <cfRule type="cellIs" dxfId="5127" priority="5013" operator="equal">
      <formula>"Leve"</formula>
    </cfRule>
  </conditionalFormatting>
  <conditionalFormatting sqref="FC124:FI124 FC129:FI129 FC125:FC128 FE125:FI128">
    <cfRule type="cellIs" dxfId="5126" priority="5004" operator="equal">
      <formula>"Catastrófico"</formula>
    </cfRule>
    <cfRule type="cellIs" dxfId="5125" priority="5005" operator="equal">
      <formula>"Mayor"</formula>
    </cfRule>
    <cfRule type="cellIs" dxfId="5124" priority="5006" operator="equal">
      <formula>"Moderado"</formula>
    </cfRule>
    <cfRule type="cellIs" dxfId="5123" priority="5007" operator="equal">
      <formula>"Menor"</formula>
    </cfRule>
    <cfRule type="cellIs" dxfId="5122" priority="5008" operator="equal">
      <formula>"Leve"</formula>
    </cfRule>
  </conditionalFormatting>
  <conditionalFormatting sqref="FB125:FB128">
    <cfRule type="cellIs" dxfId="5121" priority="4989" operator="equal">
      <formula>"Catastrófico"</formula>
    </cfRule>
    <cfRule type="cellIs" dxfId="5120" priority="4990" operator="equal">
      <formula>"Mayor"</formula>
    </cfRule>
    <cfRule type="cellIs" dxfId="5119" priority="4991" operator="equal">
      <formula>"Moderado"</formula>
    </cfRule>
    <cfRule type="cellIs" dxfId="5118" priority="4992" operator="equal">
      <formula>"Menor"</formula>
    </cfRule>
    <cfRule type="cellIs" dxfId="5117" priority="4993" operator="equal">
      <formula>"Leve"</formula>
    </cfRule>
  </conditionalFormatting>
  <conditionalFormatting sqref="FB130:FC130">
    <cfRule type="cellIs" dxfId="5116" priority="4984" operator="equal">
      <formula>"Catastrófico"</formula>
    </cfRule>
    <cfRule type="cellIs" dxfId="5115" priority="4985" operator="equal">
      <formula>"Mayor"</formula>
    </cfRule>
    <cfRule type="cellIs" dxfId="5114" priority="4986" operator="equal">
      <formula>"Moderado"</formula>
    </cfRule>
    <cfRule type="cellIs" dxfId="5113" priority="4987" operator="equal">
      <formula>"Menor"</formula>
    </cfRule>
    <cfRule type="cellIs" dxfId="5112" priority="4988" operator="equal">
      <formula>"Leve"</formula>
    </cfRule>
  </conditionalFormatting>
  <conditionalFormatting sqref="FC125:FC128 FB129:FI129 FE125:FI128 FB124:FI124">
    <cfRule type="cellIs" dxfId="5111" priority="4999" operator="equal">
      <formula>"Catastrófico"</formula>
    </cfRule>
    <cfRule type="cellIs" dxfId="5110" priority="5000" operator="equal">
      <formula>"Mayor"</formula>
    </cfRule>
    <cfRule type="cellIs" dxfId="5109" priority="5001" operator="equal">
      <formula>"Moderado"</formula>
    </cfRule>
    <cfRule type="cellIs" dxfId="5108" priority="5002" operator="equal">
      <formula>"Menor"</formula>
    </cfRule>
    <cfRule type="cellIs" dxfId="5107" priority="5003" operator="equal">
      <formula>"Leve"</formula>
    </cfRule>
  </conditionalFormatting>
  <conditionalFormatting sqref="ES125:ES128">
    <cfRule type="cellIs" dxfId="5106" priority="4489" operator="equal">
      <formula>"Catastrófico"</formula>
    </cfRule>
    <cfRule type="cellIs" dxfId="5105" priority="4490" operator="equal">
      <formula>"Mayor"</formula>
    </cfRule>
    <cfRule type="cellIs" dxfId="5104" priority="4491" operator="equal">
      <formula>"Moderado"</formula>
    </cfRule>
    <cfRule type="cellIs" dxfId="5103" priority="4492" operator="equal">
      <formula>"Menor"</formula>
    </cfRule>
    <cfRule type="cellIs" dxfId="5102" priority="4493" operator="equal">
      <formula>"Leve"</formula>
    </cfRule>
  </conditionalFormatting>
  <conditionalFormatting sqref="FB28:FI28">
    <cfRule type="cellIs" dxfId="5101" priority="4944" operator="equal">
      <formula>"Catastrófico"</formula>
    </cfRule>
    <cfRule type="cellIs" dxfId="5100" priority="4945" operator="equal">
      <formula>"Mayor"</formula>
    </cfRule>
    <cfRule type="cellIs" dxfId="5099" priority="4946" operator="equal">
      <formula>"Moderado"</formula>
    </cfRule>
    <cfRule type="cellIs" dxfId="5098" priority="4947" operator="equal">
      <formula>"Menor"</formula>
    </cfRule>
    <cfRule type="cellIs" dxfId="5097" priority="4948" operator="equal">
      <formula>"Leve"</formula>
    </cfRule>
  </conditionalFormatting>
  <conditionalFormatting sqref="FB35:FD35">
    <cfRule type="cellIs" dxfId="5096" priority="4939" operator="equal">
      <formula>"Catastrófico"</formula>
    </cfRule>
    <cfRule type="cellIs" dxfId="5095" priority="4940" operator="equal">
      <formula>"Mayor"</formula>
    </cfRule>
    <cfRule type="cellIs" dxfId="5094" priority="4941" operator="equal">
      <formula>"Moderado"</formula>
    </cfRule>
    <cfRule type="cellIs" dxfId="5093" priority="4942" operator="equal">
      <formula>"Menor"</formula>
    </cfRule>
    <cfRule type="cellIs" dxfId="5092" priority="4943" operator="equal">
      <formula>"Leve"</formula>
    </cfRule>
  </conditionalFormatting>
  <conditionalFormatting sqref="ES112:EZ112">
    <cfRule type="cellIs" dxfId="5091" priority="4779" operator="equal">
      <formula>"Catastrófico"</formula>
    </cfRule>
    <cfRule type="cellIs" dxfId="5090" priority="4780" operator="equal">
      <formula>"Mayor"</formula>
    </cfRule>
    <cfRule type="cellIs" dxfId="5089" priority="4781" operator="equal">
      <formula>"Moderado"</formula>
    </cfRule>
    <cfRule type="cellIs" dxfId="5088" priority="4782" operator="equal">
      <formula>"Menor"</formula>
    </cfRule>
    <cfRule type="cellIs" dxfId="5087" priority="4783" operator="equal">
      <formula>"Leve"</formula>
    </cfRule>
  </conditionalFormatting>
  <conditionalFormatting sqref="FD52:FI52">
    <cfRule type="cellIs" dxfId="5086" priority="5189" operator="equal">
      <formula>"Catastrófico"</formula>
    </cfRule>
    <cfRule type="cellIs" dxfId="5085" priority="5190" operator="equal">
      <formula>"Mayor"</formula>
    </cfRule>
    <cfRule type="cellIs" dxfId="5084" priority="5191" operator="equal">
      <formula>"Moderado"</formula>
    </cfRule>
    <cfRule type="cellIs" dxfId="5083" priority="5192" operator="equal">
      <formula>"Menor"</formula>
    </cfRule>
    <cfRule type="cellIs" dxfId="5082" priority="5193" operator="equal">
      <formula>"Leve"</formula>
    </cfRule>
  </conditionalFormatting>
  <conditionalFormatting sqref="FB58:FC58">
    <cfRule type="cellIs" dxfId="5081" priority="5184" operator="equal">
      <formula>"Catastrófico"</formula>
    </cfRule>
    <cfRule type="cellIs" dxfId="5080" priority="5185" operator="equal">
      <formula>"Mayor"</formula>
    </cfRule>
    <cfRule type="cellIs" dxfId="5079" priority="5186" operator="equal">
      <formula>"Moderado"</formula>
    </cfRule>
    <cfRule type="cellIs" dxfId="5078" priority="5187" operator="equal">
      <formula>"Menor"</formula>
    </cfRule>
    <cfRule type="cellIs" dxfId="5077" priority="5188" operator="equal">
      <formula>"Leve"</formula>
    </cfRule>
  </conditionalFormatting>
  <conditionalFormatting sqref="FB196:FI196">
    <cfRule type="cellIs" dxfId="5076" priority="4964" operator="equal">
      <formula>"Catastrófico"</formula>
    </cfRule>
    <cfRule type="cellIs" dxfId="5075" priority="4965" operator="equal">
      <formula>"Mayor"</formula>
    </cfRule>
    <cfRule type="cellIs" dxfId="5074" priority="4966" operator="equal">
      <formula>"Moderado"</formula>
    </cfRule>
    <cfRule type="cellIs" dxfId="5073" priority="4967" operator="equal">
      <formula>"Menor"</formula>
    </cfRule>
    <cfRule type="cellIs" dxfId="5072" priority="4968" operator="equal">
      <formula>"Leve"</formula>
    </cfRule>
  </conditionalFormatting>
  <conditionalFormatting sqref="FB202:FI202">
    <cfRule type="cellIs" dxfId="5071" priority="4959" operator="equal">
      <formula>"Catastrófico"</formula>
    </cfRule>
    <cfRule type="cellIs" dxfId="5070" priority="4960" operator="equal">
      <formula>"Mayor"</formula>
    </cfRule>
    <cfRule type="cellIs" dxfId="5069" priority="4961" operator="equal">
      <formula>"Moderado"</formula>
    </cfRule>
    <cfRule type="cellIs" dxfId="5068" priority="4962" operator="equal">
      <formula>"Menor"</formula>
    </cfRule>
    <cfRule type="cellIs" dxfId="5067" priority="4963" operator="equal">
      <formula>"Leve"</formula>
    </cfRule>
  </conditionalFormatting>
  <conditionalFormatting sqref="EL58:EQ58">
    <cfRule type="cellIs" dxfId="5066" priority="4159" operator="equal">
      <formula>"Catastrófico"</formula>
    </cfRule>
    <cfRule type="cellIs" dxfId="5065" priority="4160" operator="equal">
      <formula>"Mayor"</formula>
    </cfRule>
    <cfRule type="cellIs" dxfId="5064" priority="4161" operator="equal">
      <formula>"Moderado"</formula>
    </cfRule>
    <cfRule type="cellIs" dxfId="5063" priority="4162" operator="equal">
      <formula>"Menor"</formula>
    </cfRule>
    <cfRule type="cellIs" dxfId="5062" priority="4163" operator="equal">
      <formula>"Leve"</formula>
    </cfRule>
  </conditionalFormatting>
  <conditionalFormatting sqref="ES214:EZ214">
    <cfRule type="cellIs" dxfId="5061" priority="4444" operator="equal">
      <formula>"Catastrófico"</formula>
    </cfRule>
    <cfRule type="cellIs" dxfId="5060" priority="4445" operator="equal">
      <formula>"Mayor"</formula>
    </cfRule>
    <cfRule type="cellIs" dxfId="5059" priority="4446" operator="equal">
      <formula>"Moderado"</formula>
    </cfRule>
    <cfRule type="cellIs" dxfId="5058" priority="4447" operator="equal">
      <formula>"Menor"</formula>
    </cfRule>
    <cfRule type="cellIs" dxfId="5057" priority="4448" operator="equal">
      <formula>"Leve"</formula>
    </cfRule>
  </conditionalFormatting>
  <conditionalFormatting sqref="ET10">
    <cfRule type="cellIs" dxfId="5056" priority="4574" operator="equal">
      <formula>"Catastrófico"</formula>
    </cfRule>
    <cfRule type="cellIs" dxfId="5055" priority="4575" operator="equal">
      <formula>"Mayor"</formula>
    </cfRule>
    <cfRule type="cellIs" dxfId="5054" priority="4576" operator="equal">
      <formula>"Moderado"</formula>
    </cfRule>
    <cfRule type="cellIs" dxfId="5053" priority="4577" operator="equal">
      <formula>"Menor"</formula>
    </cfRule>
    <cfRule type="cellIs" dxfId="5052" priority="4578" operator="equal">
      <formula>"Leve"</formula>
    </cfRule>
  </conditionalFormatting>
  <conditionalFormatting sqref="ES10:ET10">
    <cfRule type="cellIs" dxfId="5051" priority="4569" operator="equal">
      <formula>"Catastrófico"</formula>
    </cfRule>
    <cfRule type="cellIs" dxfId="5050" priority="4570" operator="equal">
      <formula>"Mayor"</formula>
    </cfRule>
    <cfRule type="cellIs" dxfId="5049" priority="4571" operator="equal">
      <formula>"Moderado"</formula>
    </cfRule>
    <cfRule type="cellIs" dxfId="5048" priority="4572" operator="equal">
      <formula>"Menor"</formula>
    </cfRule>
    <cfRule type="cellIs" dxfId="5047" priority="4573" operator="equal">
      <formula>"Leve"</formula>
    </cfRule>
  </conditionalFormatting>
  <conditionalFormatting sqref="FE35:FI35">
    <cfRule type="cellIs" dxfId="5046" priority="4934" operator="equal">
      <formula>"Catastrófico"</formula>
    </cfRule>
    <cfRule type="cellIs" dxfId="5045" priority="4935" operator="equal">
      <formula>"Mayor"</formula>
    </cfRule>
    <cfRule type="cellIs" dxfId="5044" priority="4936" operator="equal">
      <formula>"Moderado"</formula>
    </cfRule>
    <cfRule type="cellIs" dxfId="5043" priority="4937" operator="equal">
      <formula>"Menor"</formula>
    </cfRule>
    <cfRule type="cellIs" dxfId="5042" priority="4938" operator="equal">
      <formula>"Leve"</formula>
    </cfRule>
  </conditionalFormatting>
  <conditionalFormatting sqref="ET83">
    <cfRule type="cellIs" dxfId="5041" priority="4639" operator="equal">
      <formula>"Catastrófico"</formula>
    </cfRule>
    <cfRule type="cellIs" dxfId="5040" priority="4640" operator="equal">
      <formula>"Mayor"</formula>
    </cfRule>
    <cfRule type="cellIs" dxfId="5039" priority="4641" operator="equal">
      <formula>"Moderado"</formula>
    </cfRule>
    <cfRule type="cellIs" dxfId="5038" priority="4642" operator="equal">
      <formula>"Menor"</formula>
    </cfRule>
    <cfRule type="cellIs" dxfId="5037" priority="4643" operator="equal">
      <formula>"Leve"</formula>
    </cfRule>
  </conditionalFormatting>
  <conditionalFormatting sqref="FB40:FI40">
    <cfRule type="cellIs" dxfId="5036" priority="4924" operator="equal">
      <formula>"Catastrófico"</formula>
    </cfRule>
    <cfRule type="cellIs" dxfId="5035" priority="4925" operator="equal">
      <formula>"Mayor"</formula>
    </cfRule>
    <cfRule type="cellIs" dxfId="5034" priority="4926" operator="equal">
      <formula>"Moderado"</formula>
    </cfRule>
    <cfRule type="cellIs" dxfId="5033" priority="4927" operator="equal">
      <formula>"Menor"</formula>
    </cfRule>
    <cfRule type="cellIs" dxfId="5032" priority="4928" operator="equal">
      <formula>"Leve"</formula>
    </cfRule>
  </conditionalFormatting>
  <conditionalFormatting sqref="FK172:FS172 FK131:FS137 FK196:FS196 FK12:FS15 FK90:FS93 FK95:FS99 FK103:FS105 FK186:FS190 FK47:FS51 FK53:FS57 FK36:FS40 FK43:FS45 FK18:FS34 FK88:FS88 FK142:FS142 FK148:FS148 FK154:FS155 FK59:FS69 FK202:FS202 FK208:FS208 FK214:FS238 FK240:FS255">
    <cfRule type="cellIs" dxfId="5031" priority="5924" operator="equal">
      <formula>"Catastrófico"</formula>
    </cfRule>
    <cfRule type="cellIs" dxfId="5030" priority="5925" operator="equal">
      <formula>"Mayor"</formula>
    </cfRule>
    <cfRule type="cellIs" dxfId="5029" priority="5926" operator="equal">
      <formula>"Moderado"</formula>
    </cfRule>
    <cfRule type="cellIs" dxfId="5028" priority="5927" operator="equal">
      <formula>"Menor"</formula>
    </cfRule>
    <cfRule type="cellIs" dxfId="5027" priority="5928" operator="equal">
      <formula>"Leve"</formula>
    </cfRule>
  </conditionalFormatting>
  <conditionalFormatting sqref="BX10 BX16 BX22 BX40 BX64 BX70 BX76 BX82 BX88 BX94 BX100 BX106 BX112 BX118 BX124 BX130 BX136 BX142 BX148 BX154 BX160 BX166 BX172 BX178 BX184 BX190 BX196 BX202 BX208 BX214 BX220">
    <cfRule type="cellIs" dxfId="5026" priority="6424" operator="equal">
      <formula>"Catastrófico"</formula>
    </cfRule>
    <cfRule type="cellIs" dxfId="5025" priority="6425" operator="equal">
      <formula>"Mayor"</formula>
    </cfRule>
    <cfRule type="cellIs" dxfId="5024" priority="6426" operator="equal">
      <formula>"Moderado"</formula>
    </cfRule>
    <cfRule type="cellIs" dxfId="5023" priority="6427" operator="equal">
      <formula>"Menor"</formula>
    </cfRule>
    <cfRule type="cellIs" dxfId="5022" priority="6428" operator="equal">
      <formula>"Leve"</formula>
    </cfRule>
  </conditionalFormatting>
  <conditionalFormatting sqref="FJ46 FJ52 FJ58">
    <cfRule type="cellIs" dxfId="5021" priority="5914" operator="equal">
      <formula>"Catastrófico"</formula>
    </cfRule>
    <cfRule type="cellIs" dxfId="5020" priority="5915" operator="equal">
      <formula>"Mayor"</formula>
    </cfRule>
    <cfRule type="cellIs" dxfId="5019" priority="5916" operator="equal">
      <formula>"Moderado"</formula>
    </cfRule>
    <cfRule type="cellIs" dxfId="5018" priority="5917" operator="equal">
      <formula>"Menor"</formula>
    </cfRule>
    <cfRule type="cellIs" dxfId="5017" priority="5918" operator="equal">
      <formula>"Leve"</formula>
    </cfRule>
  </conditionalFormatting>
  <conditionalFormatting sqref="BX226">
    <cfRule type="cellIs" dxfId="5016" priority="6414" operator="equal">
      <formula>"Catastrófico"</formula>
    </cfRule>
    <cfRule type="cellIs" dxfId="5015" priority="6415" operator="equal">
      <formula>"Mayor"</formula>
    </cfRule>
    <cfRule type="cellIs" dxfId="5014" priority="6416" operator="equal">
      <formula>"Moderado"</formula>
    </cfRule>
    <cfRule type="cellIs" dxfId="5013" priority="6417" operator="equal">
      <formula>"Menor"</formula>
    </cfRule>
    <cfRule type="cellIs" dxfId="5012" priority="6418" operator="equal">
      <formula>"Leve"</formula>
    </cfRule>
  </conditionalFormatting>
  <conditionalFormatting sqref="BX232">
    <cfRule type="cellIs" dxfId="5011" priority="6409" operator="equal">
      <formula>"Catastrófico"</formula>
    </cfRule>
    <cfRule type="cellIs" dxfId="5010" priority="6410" operator="equal">
      <formula>"Mayor"</formula>
    </cfRule>
    <cfRule type="cellIs" dxfId="5009" priority="6411" operator="equal">
      <formula>"Moderado"</formula>
    </cfRule>
    <cfRule type="cellIs" dxfId="5008" priority="6412" operator="equal">
      <formula>"Menor"</formula>
    </cfRule>
    <cfRule type="cellIs" dxfId="5007" priority="6413" operator="equal">
      <formula>"Leve"</formula>
    </cfRule>
  </conditionalFormatting>
  <conditionalFormatting sqref="FJ244">
    <cfRule type="cellIs" dxfId="5006" priority="5894" operator="equal">
      <formula>"Catastrófico"</formula>
    </cfRule>
    <cfRule type="cellIs" dxfId="5005" priority="5895" operator="equal">
      <formula>"Mayor"</formula>
    </cfRule>
    <cfRule type="cellIs" dxfId="5004" priority="5896" operator="equal">
      <formula>"Moderado"</formula>
    </cfRule>
    <cfRule type="cellIs" dxfId="5003" priority="5897" operator="equal">
      <formula>"Menor"</formula>
    </cfRule>
    <cfRule type="cellIs" dxfId="5002" priority="5898" operator="equal">
      <formula>"Leve"</formula>
    </cfRule>
  </conditionalFormatting>
  <conditionalFormatting sqref="FA250">
    <cfRule type="cellIs" dxfId="5001" priority="5384" operator="equal">
      <formula>"Catastrófico"</formula>
    </cfRule>
    <cfRule type="cellIs" dxfId="5000" priority="5385" operator="equal">
      <formula>"Mayor"</formula>
    </cfRule>
    <cfRule type="cellIs" dxfId="4999" priority="5386" operator="equal">
      <formula>"Moderado"</formula>
    </cfRule>
    <cfRule type="cellIs" dxfId="4998" priority="5387" operator="equal">
      <formula>"Menor"</formula>
    </cfRule>
    <cfRule type="cellIs" dxfId="4997" priority="5388" operator="equal">
      <formula>"Leve"</formula>
    </cfRule>
  </conditionalFormatting>
  <conditionalFormatting sqref="FA28">
    <cfRule type="cellIs" dxfId="4996" priority="5379" operator="equal">
      <formula>"Catastrófico"</formula>
    </cfRule>
    <cfRule type="cellIs" dxfId="4995" priority="5380" operator="equal">
      <formula>"Mayor"</formula>
    </cfRule>
    <cfRule type="cellIs" dxfId="4994" priority="5381" operator="equal">
      <formula>"Moderado"</formula>
    </cfRule>
    <cfRule type="cellIs" dxfId="4993" priority="5382" operator="equal">
      <formula>"Menor"</formula>
    </cfRule>
    <cfRule type="cellIs" dxfId="4992" priority="5383" operator="equal">
      <formula>"Leve"</formula>
    </cfRule>
  </conditionalFormatting>
  <conditionalFormatting sqref="FA34">
    <cfRule type="cellIs" dxfId="4991" priority="5374" operator="equal">
      <formula>"Catastrófico"</formula>
    </cfRule>
    <cfRule type="cellIs" dxfId="4990" priority="5375" operator="equal">
      <formula>"Mayor"</formula>
    </cfRule>
    <cfRule type="cellIs" dxfId="4989" priority="5376" operator="equal">
      <formula>"Moderado"</formula>
    </cfRule>
    <cfRule type="cellIs" dxfId="4988" priority="5377" operator="equal">
      <formula>"Menor"</formula>
    </cfRule>
    <cfRule type="cellIs" dxfId="4987" priority="5378" operator="equal">
      <formula>"Leve"</formula>
    </cfRule>
  </conditionalFormatting>
  <conditionalFormatting sqref="FK89:FL89">
    <cfRule type="cellIs" dxfId="4986" priority="5844" operator="equal">
      <formula>"Catastrófico"</formula>
    </cfRule>
    <cfRule type="cellIs" dxfId="4985" priority="5845" operator="equal">
      <formula>"Mayor"</formula>
    </cfRule>
    <cfRule type="cellIs" dxfId="4984" priority="5846" operator="equal">
      <formula>"Moderado"</formula>
    </cfRule>
    <cfRule type="cellIs" dxfId="4983" priority="5847" operator="equal">
      <formula>"Menor"</formula>
    </cfRule>
    <cfRule type="cellIs" dxfId="4982" priority="5848" operator="equal">
      <formula>"Leve"</formula>
    </cfRule>
  </conditionalFormatting>
  <conditionalFormatting sqref="FM89">
    <cfRule type="cellIs" dxfId="4981" priority="5839" operator="equal">
      <formula>"Catastrófico"</formula>
    </cfRule>
    <cfRule type="cellIs" dxfId="4980" priority="5840" operator="equal">
      <formula>"Mayor"</formula>
    </cfRule>
    <cfRule type="cellIs" dxfId="4979" priority="5841" operator="equal">
      <formula>"Moderado"</formula>
    </cfRule>
    <cfRule type="cellIs" dxfId="4978" priority="5842" operator="equal">
      <formula>"Menor"</formula>
    </cfRule>
    <cfRule type="cellIs" dxfId="4977" priority="5843" operator="equal">
      <formula>"Leve"</formula>
    </cfRule>
  </conditionalFormatting>
  <conditionalFormatting sqref="BZ102:CF102 BZ100:CA101">
    <cfRule type="cellIs" dxfId="4976" priority="6324" operator="equal">
      <formula>"Catastrófico"</formula>
    </cfRule>
    <cfRule type="cellIs" dxfId="4975" priority="6325" operator="equal">
      <formula>"Mayor"</formula>
    </cfRule>
    <cfRule type="cellIs" dxfId="4974" priority="6326" operator="equal">
      <formula>"Moderado"</formula>
    </cfRule>
    <cfRule type="cellIs" dxfId="4973" priority="6327" operator="equal">
      <formula>"Menor"</formula>
    </cfRule>
    <cfRule type="cellIs" dxfId="4972" priority="6328" operator="equal">
      <formula>"Leve"</formula>
    </cfRule>
  </conditionalFormatting>
  <conditionalFormatting sqref="BZ101:CA101 BY102:CF102 BY100:CA100">
    <cfRule type="cellIs" dxfId="4971" priority="6319" operator="equal">
      <formula>"Catastrófico"</formula>
    </cfRule>
    <cfRule type="cellIs" dxfId="4970" priority="6320" operator="equal">
      <formula>"Mayor"</formula>
    </cfRule>
    <cfRule type="cellIs" dxfId="4969" priority="6321" operator="equal">
      <formula>"Moderado"</formula>
    </cfRule>
    <cfRule type="cellIs" dxfId="4968" priority="6322" operator="equal">
      <formula>"Menor"</formula>
    </cfRule>
    <cfRule type="cellIs" dxfId="4967" priority="6323" operator="equal">
      <formula>"Leve"</formula>
    </cfRule>
  </conditionalFormatting>
  <conditionalFormatting sqref="FB94:FI94">
    <cfRule type="cellIs" dxfId="4966" priority="5369" operator="equal">
      <formula>"Catastrófico"</formula>
    </cfRule>
    <cfRule type="cellIs" dxfId="4965" priority="5370" operator="equal">
      <formula>"Mayor"</formula>
    </cfRule>
    <cfRule type="cellIs" dxfId="4964" priority="5371" operator="equal">
      <formula>"Moderado"</formula>
    </cfRule>
    <cfRule type="cellIs" dxfId="4963" priority="5372" operator="equal">
      <formula>"Menor"</formula>
    </cfRule>
    <cfRule type="cellIs" dxfId="4962" priority="5373" operator="equal">
      <formula>"Leve"</formula>
    </cfRule>
  </conditionalFormatting>
  <conditionalFormatting sqref="FB94:FI94">
    <cfRule type="cellIs" dxfId="4961" priority="5364" operator="equal">
      <formula>"Catastrófico"</formula>
    </cfRule>
    <cfRule type="cellIs" dxfId="4960" priority="5365" operator="equal">
      <formula>"Mayor"</formula>
    </cfRule>
    <cfRule type="cellIs" dxfId="4959" priority="5366" operator="equal">
      <formula>"Moderado"</formula>
    </cfRule>
    <cfRule type="cellIs" dxfId="4958" priority="5367" operator="equal">
      <formula>"Menor"</formula>
    </cfRule>
    <cfRule type="cellIs" dxfId="4957" priority="5368" operator="equal">
      <formula>"Leve"</formula>
    </cfRule>
  </conditionalFormatting>
  <conditionalFormatting sqref="FK185:FS185">
    <cfRule type="cellIs" dxfId="4956" priority="5754" operator="equal">
      <formula>"Catastrófico"</formula>
    </cfRule>
    <cfRule type="cellIs" dxfId="4955" priority="5755" operator="equal">
      <formula>"Mayor"</formula>
    </cfRule>
    <cfRule type="cellIs" dxfId="4954" priority="5756" operator="equal">
      <formula>"Moderado"</formula>
    </cfRule>
    <cfRule type="cellIs" dxfId="4953" priority="5757" operator="equal">
      <formula>"Menor"</formula>
    </cfRule>
    <cfRule type="cellIs" dxfId="4952" priority="5758" operator="equal">
      <formula>"Leve"</formula>
    </cfRule>
  </conditionalFormatting>
  <conditionalFormatting sqref="FB106:FI111">
    <cfRule type="cellIs" dxfId="4951" priority="5244" operator="equal">
      <formula>"Catastrófico"</formula>
    </cfRule>
    <cfRule type="cellIs" dxfId="4950" priority="5245" operator="equal">
      <formula>"Mayor"</formula>
    </cfRule>
    <cfRule type="cellIs" dxfId="4949" priority="5246" operator="equal">
      <formula>"Moderado"</formula>
    </cfRule>
    <cfRule type="cellIs" dxfId="4948" priority="5247" operator="equal">
      <formula>"Menor"</formula>
    </cfRule>
    <cfRule type="cellIs" dxfId="4947" priority="5248" operator="equal">
      <formula>"Leve"</formula>
    </cfRule>
  </conditionalFormatting>
  <conditionalFormatting sqref="FB203:FI207">
    <cfRule type="cellIs" dxfId="4946" priority="5349" operator="equal">
      <formula>"Catastrófico"</formula>
    </cfRule>
    <cfRule type="cellIs" dxfId="4945" priority="5350" operator="equal">
      <formula>"Mayor"</formula>
    </cfRule>
    <cfRule type="cellIs" dxfId="4944" priority="5351" operator="equal">
      <formula>"Moderado"</formula>
    </cfRule>
    <cfRule type="cellIs" dxfId="4943" priority="5352" operator="equal">
      <formula>"Menor"</formula>
    </cfRule>
    <cfRule type="cellIs" dxfId="4942" priority="5353" operator="equal">
      <formula>"Leve"</formula>
    </cfRule>
  </conditionalFormatting>
  <conditionalFormatting sqref="ET102:EZ102 ET100:EU101">
    <cfRule type="cellIs" dxfId="4941" priority="4809" operator="equal">
      <formula>"Catastrófico"</formula>
    </cfRule>
    <cfRule type="cellIs" dxfId="4940" priority="4810" operator="equal">
      <formula>"Mayor"</formula>
    </cfRule>
    <cfRule type="cellIs" dxfId="4939" priority="4811" operator="equal">
      <formula>"Moderado"</formula>
    </cfRule>
    <cfRule type="cellIs" dxfId="4938" priority="4812" operator="equal">
      <formula>"Menor"</formula>
    </cfRule>
    <cfRule type="cellIs" dxfId="4937" priority="4813" operator="equal">
      <formula>"Leve"</formula>
    </cfRule>
  </conditionalFormatting>
  <conditionalFormatting sqref="FB209:FI213">
    <cfRule type="cellIs" dxfId="4936" priority="5344" operator="equal">
      <formula>"Catastrófico"</formula>
    </cfRule>
    <cfRule type="cellIs" dxfId="4935" priority="5345" operator="equal">
      <formula>"Mayor"</formula>
    </cfRule>
    <cfRule type="cellIs" dxfId="4934" priority="5346" operator="equal">
      <formula>"Moderado"</formula>
    </cfRule>
    <cfRule type="cellIs" dxfId="4933" priority="5347" operator="equal">
      <formula>"Menor"</formula>
    </cfRule>
    <cfRule type="cellIs" dxfId="4932" priority="5348" operator="equal">
      <formula>"Leve"</formula>
    </cfRule>
  </conditionalFormatting>
  <conditionalFormatting sqref="ES101">
    <cfRule type="cellIs" dxfId="4931" priority="4799" operator="equal">
      <formula>"Catastrófico"</formula>
    </cfRule>
    <cfRule type="cellIs" dxfId="4930" priority="4800" operator="equal">
      <formula>"Mayor"</formula>
    </cfRule>
    <cfRule type="cellIs" dxfId="4929" priority="4801" operator="equal">
      <formula>"Moderado"</formula>
    </cfRule>
    <cfRule type="cellIs" dxfId="4928" priority="4802" operator="equal">
      <formula>"Menor"</formula>
    </cfRule>
    <cfRule type="cellIs" dxfId="4927" priority="4803" operator="equal">
      <formula>"Leve"</formula>
    </cfRule>
  </conditionalFormatting>
  <conditionalFormatting sqref="ES162:EZ165 ES168:EZ171 ES113:EZ117 ES173:EZ177 ES145:EZ147 ES120:EZ123 ES138:EZ141 ES149:EZ153 ES156:EZ159">
    <cfRule type="cellIs" dxfId="4926" priority="4789" operator="equal">
      <formula>"Catastrófico"</formula>
    </cfRule>
    <cfRule type="cellIs" dxfId="4925" priority="4790" operator="equal">
      <formula>"Mayor"</formula>
    </cfRule>
    <cfRule type="cellIs" dxfId="4924" priority="4791" operator="equal">
      <formula>"Moderado"</formula>
    </cfRule>
    <cfRule type="cellIs" dxfId="4923" priority="4792" operator="equal">
      <formula>"Menor"</formula>
    </cfRule>
    <cfRule type="cellIs" dxfId="4922" priority="4793" operator="equal">
      <formula>"Leve"</formula>
    </cfRule>
  </conditionalFormatting>
  <conditionalFormatting sqref="ES112:EZ112">
    <cfRule type="cellIs" dxfId="4921" priority="4784" operator="equal">
      <formula>"Catastrófico"</formula>
    </cfRule>
    <cfRule type="cellIs" dxfId="4920" priority="4785" operator="equal">
      <formula>"Mayor"</formula>
    </cfRule>
    <cfRule type="cellIs" dxfId="4919" priority="4786" operator="equal">
      <formula>"Moderado"</formula>
    </cfRule>
    <cfRule type="cellIs" dxfId="4918" priority="4787" operator="equal">
      <formula>"Menor"</formula>
    </cfRule>
    <cfRule type="cellIs" dxfId="4917" priority="4788" operator="equal">
      <formula>"Leve"</formula>
    </cfRule>
  </conditionalFormatting>
  <conditionalFormatting sqref="FK58:FL58">
    <cfRule type="cellIs" dxfId="4916" priority="5689" operator="equal">
      <formula>"Catastrófico"</formula>
    </cfRule>
    <cfRule type="cellIs" dxfId="4915" priority="5690" operator="equal">
      <formula>"Mayor"</formula>
    </cfRule>
    <cfRule type="cellIs" dxfId="4914" priority="5691" operator="equal">
      <formula>"Moderado"</formula>
    </cfRule>
    <cfRule type="cellIs" dxfId="4913" priority="5692" operator="equal">
      <formula>"Menor"</formula>
    </cfRule>
    <cfRule type="cellIs" dxfId="4912" priority="5693" operator="equal">
      <formula>"Leve"</formula>
    </cfRule>
  </conditionalFormatting>
  <conditionalFormatting sqref="FK58:FL58">
    <cfRule type="cellIs" dxfId="4911" priority="5684" operator="equal">
      <formula>"Catastrófico"</formula>
    </cfRule>
    <cfRule type="cellIs" dxfId="4910" priority="5685" operator="equal">
      <formula>"Mayor"</formula>
    </cfRule>
    <cfRule type="cellIs" dxfId="4909" priority="5686" operator="equal">
      <formula>"Moderado"</formula>
    </cfRule>
    <cfRule type="cellIs" dxfId="4908" priority="5687" operator="equal">
      <formula>"Menor"</formula>
    </cfRule>
    <cfRule type="cellIs" dxfId="4907" priority="5688" operator="equal">
      <formula>"Leve"</formula>
    </cfRule>
  </conditionalFormatting>
  <conditionalFormatting sqref="BY82">
    <cfRule type="cellIs" dxfId="4906" priority="6174" operator="equal">
      <formula>"Catastrófico"</formula>
    </cfRule>
    <cfRule type="cellIs" dxfId="4905" priority="6175" operator="equal">
      <formula>"Mayor"</formula>
    </cfRule>
    <cfRule type="cellIs" dxfId="4904" priority="6176" operator="equal">
      <formula>"Moderado"</formula>
    </cfRule>
    <cfRule type="cellIs" dxfId="4903" priority="6177" operator="equal">
      <formula>"Menor"</formula>
    </cfRule>
    <cfRule type="cellIs" dxfId="4902" priority="6178" operator="equal">
      <formula>"Leve"</formula>
    </cfRule>
  </conditionalFormatting>
  <conditionalFormatting sqref="CA82">
    <cfRule type="cellIs" dxfId="4901" priority="6169" operator="equal">
      <formula>"Catastrófico"</formula>
    </cfRule>
    <cfRule type="cellIs" dxfId="4900" priority="6170" operator="equal">
      <formula>"Mayor"</formula>
    </cfRule>
    <cfRule type="cellIs" dxfId="4899" priority="6171" operator="equal">
      <formula>"Moderado"</formula>
    </cfRule>
    <cfRule type="cellIs" dxfId="4898" priority="6172" operator="equal">
      <formula>"Menor"</formula>
    </cfRule>
    <cfRule type="cellIs" dxfId="4897" priority="6173" operator="equal">
      <formula>"Leve"</formula>
    </cfRule>
  </conditionalFormatting>
  <conditionalFormatting sqref="FL82">
    <cfRule type="cellIs" dxfId="4896" priority="5659" operator="equal">
      <formula>"Catastrófico"</formula>
    </cfRule>
    <cfRule type="cellIs" dxfId="4895" priority="5660" operator="equal">
      <formula>"Mayor"</formula>
    </cfRule>
    <cfRule type="cellIs" dxfId="4894" priority="5661" operator="equal">
      <formula>"Moderado"</formula>
    </cfRule>
    <cfRule type="cellIs" dxfId="4893" priority="5662" operator="equal">
      <formula>"Menor"</formula>
    </cfRule>
    <cfRule type="cellIs" dxfId="4892" priority="5663" operator="equal">
      <formula>"Leve"</formula>
    </cfRule>
  </conditionalFormatting>
  <conditionalFormatting sqref="FN82:FS82">
    <cfRule type="cellIs" dxfId="4891" priority="5654" operator="equal">
      <formula>"Catastrófico"</formula>
    </cfRule>
    <cfRule type="cellIs" dxfId="4890" priority="5655" operator="equal">
      <formula>"Mayor"</formula>
    </cfRule>
    <cfRule type="cellIs" dxfId="4889" priority="5656" operator="equal">
      <formula>"Moderado"</formula>
    </cfRule>
    <cfRule type="cellIs" dxfId="4888" priority="5657" operator="equal">
      <formula>"Menor"</formula>
    </cfRule>
    <cfRule type="cellIs" dxfId="4887" priority="5658" operator="equal">
      <formula>"Leve"</formula>
    </cfRule>
  </conditionalFormatting>
  <conditionalFormatting sqref="FL83">
    <cfRule type="cellIs" dxfId="4886" priority="5649" operator="equal">
      <formula>"Catastrófico"</formula>
    </cfRule>
    <cfRule type="cellIs" dxfId="4885" priority="5650" operator="equal">
      <formula>"Mayor"</formula>
    </cfRule>
    <cfRule type="cellIs" dxfId="4884" priority="5651" operator="equal">
      <formula>"Moderado"</formula>
    </cfRule>
    <cfRule type="cellIs" dxfId="4883" priority="5652" operator="equal">
      <formula>"Menor"</formula>
    </cfRule>
    <cfRule type="cellIs" dxfId="4882" priority="5653" operator="equal">
      <formula>"Leve"</formula>
    </cfRule>
  </conditionalFormatting>
  <conditionalFormatting sqref="CA83">
    <cfRule type="cellIs" dxfId="4881" priority="6139" operator="equal">
      <formula>"Catastrófico"</formula>
    </cfRule>
    <cfRule type="cellIs" dxfId="4880" priority="6140" operator="equal">
      <formula>"Mayor"</formula>
    </cfRule>
    <cfRule type="cellIs" dxfId="4879" priority="6141" operator="equal">
      <formula>"Moderado"</formula>
    </cfRule>
    <cfRule type="cellIs" dxfId="4878" priority="6142" operator="equal">
      <formula>"Menor"</formula>
    </cfRule>
    <cfRule type="cellIs" dxfId="4877" priority="6143" operator="equal">
      <formula>"Leve"</formula>
    </cfRule>
  </conditionalFormatting>
  <conditionalFormatting sqref="EV239:EZ239">
    <cfRule type="cellIs" dxfId="4876" priority="4584" operator="equal">
      <formula>"Catastrófico"</formula>
    </cfRule>
    <cfRule type="cellIs" dxfId="4875" priority="4585" operator="equal">
      <formula>"Mayor"</formula>
    </cfRule>
    <cfRule type="cellIs" dxfId="4874" priority="4586" operator="equal">
      <formula>"Moderado"</formula>
    </cfRule>
    <cfRule type="cellIs" dxfId="4873" priority="4587" operator="equal">
      <formula>"Menor"</formula>
    </cfRule>
    <cfRule type="cellIs" dxfId="4872" priority="4588" operator="equal">
      <formula>"Leve"</formula>
    </cfRule>
  </conditionalFormatting>
  <conditionalFormatting sqref="EV239:EZ239">
    <cfRule type="cellIs" dxfId="4871" priority="4579" operator="equal">
      <formula>"Catastrófico"</formula>
    </cfRule>
    <cfRule type="cellIs" dxfId="4870" priority="4580" operator="equal">
      <formula>"Mayor"</formula>
    </cfRule>
    <cfRule type="cellIs" dxfId="4869" priority="4581" operator="equal">
      <formula>"Moderado"</formula>
    </cfRule>
    <cfRule type="cellIs" dxfId="4868" priority="4582" operator="equal">
      <formula>"Menor"</formula>
    </cfRule>
    <cfRule type="cellIs" dxfId="4867" priority="4583" operator="equal">
      <formula>"Leve"</formula>
    </cfRule>
  </conditionalFormatting>
  <conditionalFormatting sqref="FB130:FC130">
    <cfRule type="cellIs" dxfId="4866" priority="4979" operator="equal">
      <formula>"Catastrófico"</formula>
    </cfRule>
    <cfRule type="cellIs" dxfId="4865" priority="4980" operator="equal">
      <formula>"Mayor"</formula>
    </cfRule>
    <cfRule type="cellIs" dxfId="4864" priority="4981" operator="equal">
      <formula>"Moderado"</formula>
    </cfRule>
    <cfRule type="cellIs" dxfId="4863" priority="4982" operator="equal">
      <formula>"Menor"</formula>
    </cfRule>
    <cfRule type="cellIs" dxfId="4862" priority="4983" operator="equal">
      <formula>"Leve"</formula>
    </cfRule>
  </conditionalFormatting>
  <conditionalFormatting sqref="FB167:FI167">
    <cfRule type="cellIs" dxfId="4861" priority="5264" operator="equal">
      <formula>"Catastrófico"</formula>
    </cfRule>
    <cfRule type="cellIs" dxfId="4860" priority="5265" operator="equal">
      <formula>"Mayor"</formula>
    </cfRule>
    <cfRule type="cellIs" dxfId="4859" priority="5266" operator="equal">
      <formula>"Moderado"</formula>
    </cfRule>
    <cfRule type="cellIs" dxfId="4858" priority="5267" operator="equal">
      <formula>"Menor"</formula>
    </cfRule>
    <cfRule type="cellIs" dxfId="4857" priority="5268" operator="equal">
      <formula>"Leve"</formula>
    </cfRule>
  </conditionalFormatting>
  <conditionalFormatting sqref="FK166:FS166">
    <cfRule type="cellIs" dxfId="4856" priority="5764" operator="equal">
      <formula>"Catastrófico"</formula>
    </cfRule>
    <cfRule type="cellIs" dxfId="4855" priority="5765" operator="equal">
      <formula>"Mayor"</formula>
    </cfRule>
    <cfRule type="cellIs" dxfId="4854" priority="5766" operator="equal">
      <formula>"Moderado"</formula>
    </cfRule>
    <cfRule type="cellIs" dxfId="4853" priority="5767" operator="equal">
      <formula>"Menor"</formula>
    </cfRule>
    <cfRule type="cellIs" dxfId="4852" priority="5768" operator="equal">
      <formula>"Leve"</formula>
    </cfRule>
  </conditionalFormatting>
  <conditionalFormatting sqref="FK184:FS185">
    <cfRule type="cellIs" dxfId="4851" priority="5759" operator="equal">
      <formula>"Catastrófico"</formula>
    </cfRule>
    <cfRule type="cellIs" dxfId="4850" priority="5760" operator="equal">
      <formula>"Mayor"</formula>
    </cfRule>
    <cfRule type="cellIs" dxfId="4849" priority="5761" operator="equal">
      <formula>"Moderado"</formula>
    </cfRule>
    <cfRule type="cellIs" dxfId="4848" priority="5762" operator="equal">
      <formula>"Menor"</formula>
    </cfRule>
    <cfRule type="cellIs" dxfId="4847" priority="5763" operator="equal">
      <formula>"Leve"</formula>
    </cfRule>
  </conditionalFormatting>
  <conditionalFormatting sqref="ES202:EZ202">
    <cfRule type="cellIs" dxfId="4846" priority="4454" operator="equal">
      <formula>"Catastrófico"</formula>
    </cfRule>
    <cfRule type="cellIs" dxfId="4845" priority="4455" operator="equal">
      <formula>"Mayor"</formula>
    </cfRule>
    <cfRule type="cellIs" dxfId="4844" priority="4456" operator="equal">
      <formula>"Moderado"</formula>
    </cfRule>
    <cfRule type="cellIs" dxfId="4843" priority="4457" operator="equal">
      <formula>"Menor"</formula>
    </cfRule>
    <cfRule type="cellIs" dxfId="4842" priority="4458" operator="equal">
      <formula>"Leve"</formula>
    </cfRule>
  </conditionalFormatting>
  <conditionalFormatting sqref="FK178:FS183">
    <cfRule type="cellIs" dxfId="4841" priority="5739" operator="equal">
      <formula>"Catastrófico"</formula>
    </cfRule>
    <cfRule type="cellIs" dxfId="4840" priority="5740" operator="equal">
      <formula>"Mayor"</formula>
    </cfRule>
    <cfRule type="cellIs" dxfId="4839" priority="5741" operator="equal">
      <formula>"Moderado"</formula>
    </cfRule>
    <cfRule type="cellIs" dxfId="4838" priority="5742" operator="equal">
      <formula>"Menor"</formula>
    </cfRule>
    <cfRule type="cellIs" dxfId="4837" priority="5743" operator="equal">
      <formula>"Leve"</formula>
    </cfRule>
  </conditionalFormatting>
  <conditionalFormatting sqref="FK178:FS183">
    <cfRule type="cellIs" dxfId="4836" priority="5734" operator="equal">
      <formula>"Catastrófico"</formula>
    </cfRule>
    <cfRule type="cellIs" dxfId="4835" priority="5735" operator="equal">
      <formula>"Mayor"</formula>
    </cfRule>
    <cfRule type="cellIs" dxfId="4834" priority="5736" operator="equal">
      <formula>"Moderado"</formula>
    </cfRule>
    <cfRule type="cellIs" dxfId="4833" priority="5737" operator="equal">
      <formula>"Menor"</formula>
    </cfRule>
    <cfRule type="cellIs" dxfId="4832" priority="5738" operator="equal">
      <formula>"Leve"</formula>
    </cfRule>
  </conditionalFormatting>
  <conditionalFormatting sqref="EJ172:EQ172 EJ131:EQ137 EJ196:EQ196 EJ12:EQ15 EJ90:EQ93 EJ95:EQ99 EJ103:EQ105 EJ186:EQ190 EJ47:EQ51 EJ53:EQ57 EJ36:EQ40 EJ43:EQ45 EJ18:EQ34 EJ88:EQ88 EJ142:EQ142 EJ148:EQ148 EJ154:EQ155 EJ59:EQ69 EJ202:EQ202 EJ208:EQ208 EJ214:EQ238 EJ240:EQ255">
    <cfRule type="cellIs" dxfId="4831" priority="4409" operator="equal">
      <formula>"Catastrófico"</formula>
    </cfRule>
    <cfRule type="cellIs" dxfId="4830" priority="4410" operator="equal">
      <formula>"Mayor"</formula>
    </cfRule>
    <cfRule type="cellIs" dxfId="4829" priority="4411" operator="equal">
      <formula>"Moderado"</formula>
    </cfRule>
    <cfRule type="cellIs" dxfId="4828" priority="4412" operator="equal">
      <formula>"Menor"</formula>
    </cfRule>
    <cfRule type="cellIs" dxfId="4827" priority="4413" operator="equal">
      <formula>"Leve"</formula>
    </cfRule>
  </conditionalFormatting>
  <conditionalFormatting sqref="CA239">
    <cfRule type="cellIs" dxfId="4826" priority="6119" operator="equal">
      <formula>"Catastrófico"</formula>
    </cfRule>
    <cfRule type="cellIs" dxfId="4825" priority="6120" operator="equal">
      <formula>"Mayor"</formula>
    </cfRule>
    <cfRule type="cellIs" dxfId="4824" priority="6121" operator="equal">
      <formula>"Moderado"</formula>
    </cfRule>
    <cfRule type="cellIs" dxfId="4823" priority="6122" operator="equal">
      <formula>"Menor"</formula>
    </cfRule>
    <cfRule type="cellIs" dxfId="4822" priority="6123" operator="equal">
      <formula>"Leve"</formula>
    </cfRule>
  </conditionalFormatting>
  <conditionalFormatting sqref="CA239">
    <cfRule type="cellIs" dxfId="4821" priority="6114" operator="equal">
      <formula>"Catastrófico"</formula>
    </cfRule>
    <cfRule type="cellIs" dxfId="4820" priority="6115" operator="equal">
      <formula>"Mayor"</formula>
    </cfRule>
    <cfRule type="cellIs" dxfId="4819" priority="6116" operator="equal">
      <formula>"Moderado"</formula>
    </cfRule>
    <cfRule type="cellIs" dxfId="4818" priority="6117" operator="equal">
      <formula>"Menor"</formula>
    </cfRule>
    <cfRule type="cellIs" dxfId="4817" priority="6118" operator="equal">
      <formula>"Leve"</formula>
    </cfRule>
  </conditionalFormatting>
  <conditionalFormatting sqref="FB46:FC46">
    <cfRule type="cellIs" dxfId="4816" priority="5219" operator="equal">
      <formula>"Catastrófico"</formula>
    </cfRule>
    <cfRule type="cellIs" dxfId="4815" priority="5220" operator="equal">
      <formula>"Mayor"</formula>
    </cfRule>
    <cfRule type="cellIs" dxfId="4814" priority="5221" operator="equal">
      <formula>"Moderado"</formula>
    </cfRule>
    <cfRule type="cellIs" dxfId="4813" priority="5222" operator="equal">
      <formula>"Menor"</formula>
    </cfRule>
    <cfRule type="cellIs" dxfId="4812" priority="5223" operator="equal">
      <formula>"Leve"</formula>
    </cfRule>
  </conditionalFormatting>
  <conditionalFormatting sqref="ES162:EZ165 ES168:EZ171 ES113:EZ117 ES173:EZ177 ES145:EZ147 ES120:EZ123 ES138:EZ141 ES149:EZ153 ES156:EZ159">
    <cfRule type="cellIs" dxfId="4811" priority="4794" operator="equal">
      <formula>"Catastrófico"</formula>
    </cfRule>
    <cfRule type="cellIs" dxfId="4810" priority="4795" operator="equal">
      <formula>"Mayor"</formula>
    </cfRule>
    <cfRule type="cellIs" dxfId="4809" priority="4796" operator="equal">
      <formula>"Moderado"</formula>
    </cfRule>
    <cfRule type="cellIs" dxfId="4808" priority="4797" operator="equal">
      <formula>"Menor"</formula>
    </cfRule>
    <cfRule type="cellIs" dxfId="4807" priority="4798" operator="equal">
      <formula>"Leve"</formula>
    </cfRule>
  </conditionalFormatting>
  <conditionalFormatting sqref="ER46 ER52 ER58">
    <cfRule type="cellIs" dxfId="4806" priority="4904" operator="equal">
      <formula>"Catastrófico"</formula>
    </cfRule>
    <cfRule type="cellIs" dxfId="4805" priority="4905" operator="equal">
      <formula>"Mayor"</formula>
    </cfRule>
    <cfRule type="cellIs" dxfId="4804" priority="4906" operator="equal">
      <formula>"Moderado"</formula>
    </cfRule>
    <cfRule type="cellIs" dxfId="4803" priority="4907" operator="equal">
      <formula>"Menor"</formula>
    </cfRule>
    <cfRule type="cellIs" dxfId="4802" priority="4908" operator="equal">
      <formula>"Leve"</formula>
    </cfRule>
  </conditionalFormatting>
  <conditionalFormatting sqref="ES160:EZ160">
    <cfRule type="cellIs" dxfId="4801" priority="4774" operator="equal">
      <formula>"Catastrófico"</formula>
    </cfRule>
    <cfRule type="cellIs" dxfId="4800" priority="4775" operator="equal">
      <formula>"Mayor"</formula>
    </cfRule>
    <cfRule type="cellIs" dxfId="4799" priority="4776" operator="equal">
      <formula>"Moderado"</formula>
    </cfRule>
    <cfRule type="cellIs" dxfId="4798" priority="4777" operator="equal">
      <formula>"Menor"</formula>
    </cfRule>
    <cfRule type="cellIs" dxfId="4797" priority="4778" operator="equal">
      <formula>"Leve"</formula>
    </cfRule>
  </conditionalFormatting>
  <conditionalFormatting sqref="FD83">
    <cfRule type="cellIs" dxfId="4796" priority="5129" operator="equal">
      <formula>"Catastrófico"</formula>
    </cfRule>
    <cfRule type="cellIs" dxfId="4795" priority="5130" operator="equal">
      <formula>"Mayor"</formula>
    </cfRule>
    <cfRule type="cellIs" dxfId="4794" priority="5131" operator="equal">
      <formula>"Moderado"</formula>
    </cfRule>
    <cfRule type="cellIs" dxfId="4793" priority="5132" operator="equal">
      <formula>"Menor"</formula>
    </cfRule>
    <cfRule type="cellIs" dxfId="4792" priority="5133" operator="equal">
      <formula>"Leve"</formula>
    </cfRule>
  </conditionalFormatting>
  <conditionalFormatting sqref="FM58:FS58">
    <cfRule type="cellIs" dxfId="4791" priority="5674" operator="equal">
      <formula>"Catastrófico"</formula>
    </cfRule>
    <cfRule type="cellIs" dxfId="4790" priority="5675" operator="equal">
      <formula>"Mayor"</formula>
    </cfRule>
    <cfRule type="cellIs" dxfId="4789" priority="5676" operator="equal">
      <formula>"Moderado"</formula>
    </cfRule>
    <cfRule type="cellIs" dxfId="4788" priority="5677" operator="equal">
      <formula>"Menor"</formula>
    </cfRule>
    <cfRule type="cellIs" dxfId="4787" priority="5678" operator="equal">
      <formula>"Leve"</formula>
    </cfRule>
  </conditionalFormatting>
  <conditionalFormatting sqref="FB239:FC239">
    <cfRule type="cellIs" dxfId="4786" priority="5094" operator="equal">
      <formula>"Catastrófico"</formula>
    </cfRule>
    <cfRule type="cellIs" dxfId="4785" priority="5095" operator="equal">
      <formula>"Mayor"</formula>
    </cfRule>
    <cfRule type="cellIs" dxfId="4784" priority="5096" operator="equal">
      <formula>"Moderado"</formula>
    </cfRule>
    <cfRule type="cellIs" dxfId="4783" priority="5097" operator="equal">
      <formula>"Menor"</formula>
    </cfRule>
    <cfRule type="cellIs" dxfId="4782" priority="5098" operator="equal">
      <formula>"Leve"</formula>
    </cfRule>
  </conditionalFormatting>
  <conditionalFormatting sqref="FB83">
    <cfRule type="cellIs" dxfId="4781" priority="5134" operator="equal">
      <formula>"Catastrófico"</formula>
    </cfRule>
    <cfRule type="cellIs" dxfId="4780" priority="5135" operator="equal">
      <formula>"Mayor"</formula>
    </cfRule>
    <cfRule type="cellIs" dxfId="4779" priority="5136" operator="equal">
      <formula>"Moderado"</formula>
    </cfRule>
    <cfRule type="cellIs" dxfId="4778" priority="5137" operator="equal">
      <formula>"Menor"</formula>
    </cfRule>
    <cfRule type="cellIs" dxfId="4777" priority="5138" operator="equal">
      <formula>"Leve"</formula>
    </cfRule>
  </conditionalFormatting>
  <conditionalFormatting sqref="FK143:FS144">
    <cfRule type="cellIs" dxfId="4776" priority="5629" operator="equal">
      <formula>"Catastrófico"</formula>
    </cfRule>
    <cfRule type="cellIs" dxfId="4775" priority="5630" operator="equal">
      <formula>"Mayor"</formula>
    </cfRule>
    <cfRule type="cellIs" dxfId="4774" priority="5631" operator="equal">
      <formula>"Moderado"</formula>
    </cfRule>
    <cfRule type="cellIs" dxfId="4773" priority="5632" operator="equal">
      <formula>"Menor"</formula>
    </cfRule>
    <cfRule type="cellIs" dxfId="4772" priority="5633" operator="equal">
      <formula>"Leve"</formula>
    </cfRule>
  </conditionalFormatting>
  <conditionalFormatting sqref="FK118:FS119">
    <cfRule type="cellIs" dxfId="4771" priority="5624" operator="equal">
      <formula>"Catastrófico"</formula>
    </cfRule>
    <cfRule type="cellIs" dxfId="4770" priority="5625" operator="equal">
      <formula>"Mayor"</formula>
    </cfRule>
    <cfRule type="cellIs" dxfId="4769" priority="5626" operator="equal">
      <formula>"Moderado"</formula>
    </cfRule>
    <cfRule type="cellIs" dxfId="4768" priority="5627" operator="equal">
      <formula>"Menor"</formula>
    </cfRule>
    <cfRule type="cellIs" dxfId="4767" priority="5628" operator="equal">
      <formula>"Leve"</formula>
    </cfRule>
  </conditionalFormatting>
  <conditionalFormatting sqref="FK239:FL239">
    <cfRule type="cellIs" dxfId="4766" priority="5604" operator="equal">
      <formula>"Catastrófico"</formula>
    </cfRule>
    <cfRule type="cellIs" dxfId="4765" priority="5605" operator="equal">
      <formula>"Mayor"</formula>
    </cfRule>
    <cfRule type="cellIs" dxfId="4764" priority="5606" operator="equal">
      <formula>"Moderado"</formula>
    </cfRule>
    <cfRule type="cellIs" dxfId="4763" priority="5607" operator="equal">
      <formula>"Menor"</formula>
    </cfRule>
    <cfRule type="cellIs" dxfId="4762" priority="5608" operator="equal">
      <formula>"Leve"</formula>
    </cfRule>
  </conditionalFormatting>
  <conditionalFormatting sqref="ES178:EZ183">
    <cfRule type="cellIs" dxfId="4761" priority="4724" operator="equal">
      <formula>"Catastrófico"</formula>
    </cfRule>
    <cfRule type="cellIs" dxfId="4760" priority="4725" operator="equal">
      <formula>"Mayor"</formula>
    </cfRule>
    <cfRule type="cellIs" dxfId="4759" priority="4726" operator="equal">
      <formula>"Moderado"</formula>
    </cfRule>
    <cfRule type="cellIs" dxfId="4758" priority="4727" operator="equal">
      <formula>"Menor"</formula>
    </cfRule>
    <cfRule type="cellIs" dxfId="4757" priority="4728" operator="equal">
      <formula>"Leve"</formula>
    </cfRule>
  </conditionalFormatting>
  <conditionalFormatting sqref="FN239:FS239">
    <cfRule type="cellIs" dxfId="4756" priority="5594" operator="equal">
      <formula>"Catastrófico"</formula>
    </cfRule>
    <cfRule type="cellIs" dxfId="4755" priority="5595" operator="equal">
      <formula>"Mayor"</formula>
    </cfRule>
    <cfRule type="cellIs" dxfId="4754" priority="5596" operator="equal">
      <formula>"Moderado"</formula>
    </cfRule>
    <cfRule type="cellIs" dxfId="4753" priority="5597" operator="equal">
      <formula>"Menor"</formula>
    </cfRule>
    <cfRule type="cellIs" dxfId="4752" priority="5598" operator="equal">
      <formula>"Leve"</formula>
    </cfRule>
  </conditionalFormatting>
  <conditionalFormatting sqref="CB239:CF239">
    <cfRule type="cellIs" dxfId="4751" priority="6094" operator="equal">
      <formula>"Catastrófico"</formula>
    </cfRule>
    <cfRule type="cellIs" dxfId="4750" priority="6095" operator="equal">
      <formula>"Mayor"</formula>
    </cfRule>
    <cfRule type="cellIs" dxfId="4749" priority="6096" operator="equal">
      <formula>"Moderado"</formula>
    </cfRule>
    <cfRule type="cellIs" dxfId="4748" priority="6097" operator="equal">
      <formula>"Menor"</formula>
    </cfRule>
    <cfRule type="cellIs" dxfId="4747" priority="6098" operator="equal">
      <formula>"Leve"</formula>
    </cfRule>
  </conditionalFormatting>
  <conditionalFormatting sqref="BZ10">
    <cfRule type="cellIs" dxfId="4746" priority="6089" operator="equal">
      <formula>"Catastrófico"</formula>
    </cfRule>
    <cfRule type="cellIs" dxfId="4745" priority="6090" operator="equal">
      <formula>"Mayor"</formula>
    </cfRule>
    <cfRule type="cellIs" dxfId="4744" priority="6091" operator="equal">
      <formula>"Moderado"</formula>
    </cfRule>
    <cfRule type="cellIs" dxfId="4743" priority="6092" operator="equal">
      <formula>"Menor"</formula>
    </cfRule>
    <cfRule type="cellIs" dxfId="4742" priority="6093" operator="equal">
      <formula>"Leve"</formula>
    </cfRule>
  </conditionalFormatting>
  <conditionalFormatting sqref="FB10:FC10">
    <cfRule type="cellIs" dxfId="4741" priority="5074" operator="equal">
      <formula>"Catastrófico"</formula>
    </cfRule>
    <cfRule type="cellIs" dxfId="4740" priority="5075" operator="equal">
      <formula>"Mayor"</formula>
    </cfRule>
    <cfRule type="cellIs" dxfId="4739" priority="5076" operator="equal">
      <formula>"Moderado"</formula>
    </cfRule>
    <cfRule type="cellIs" dxfId="4738" priority="5077" operator="equal">
      <formula>"Menor"</formula>
    </cfRule>
    <cfRule type="cellIs" dxfId="4737" priority="5078" operator="equal">
      <formula>"Leve"</formula>
    </cfRule>
  </conditionalFormatting>
  <conditionalFormatting sqref="FM11:FS11">
    <cfRule type="cellIs" dxfId="4736" priority="5574" operator="equal">
      <formula>"Catastrófico"</formula>
    </cfRule>
    <cfRule type="cellIs" dxfId="4735" priority="5575" operator="equal">
      <formula>"Mayor"</formula>
    </cfRule>
    <cfRule type="cellIs" dxfId="4734" priority="5576" operator="equal">
      <formula>"Moderado"</formula>
    </cfRule>
    <cfRule type="cellIs" dxfId="4733" priority="5577" operator="equal">
      <formula>"Menor"</formula>
    </cfRule>
    <cfRule type="cellIs" dxfId="4732" priority="5578" operator="equal">
      <formula>"Leve"</formula>
    </cfRule>
  </conditionalFormatting>
  <conditionalFormatting sqref="FD11:FI11">
    <cfRule type="cellIs" dxfId="4731" priority="5064" operator="equal">
      <formula>"Catastrófico"</formula>
    </cfRule>
    <cfRule type="cellIs" dxfId="4730" priority="5065" operator="equal">
      <formula>"Mayor"</formula>
    </cfRule>
    <cfRule type="cellIs" dxfId="4729" priority="5066" operator="equal">
      <formula>"Moderado"</formula>
    </cfRule>
    <cfRule type="cellIs" dxfId="4728" priority="5067" operator="equal">
      <formula>"Menor"</formula>
    </cfRule>
    <cfRule type="cellIs" dxfId="4727" priority="5068" operator="equal">
      <formula>"Leve"</formula>
    </cfRule>
  </conditionalFormatting>
  <conditionalFormatting sqref="FM10:FS10">
    <cfRule type="cellIs" dxfId="4726" priority="5564" operator="equal">
      <formula>"Catastrófico"</formula>
    </cfRule>
    <cfRule type="cellIs" dxfId="4725" priority="5565" operator="equal">
      <formula>"Mayor"</formula>
    </cfRule>
    <cfRule type="cellIs" dxfId="4724" priority="5566" operator="equal">
      <formula>"Moderado"</formula>
    </cfRule>
    <cfRule type="cellIs" dxfId="4723" priority="5567" operator="equal">
      <formula>"Menor"</formula>
    </cfRule>
    <cfRule type="cellIs" dxfId="4722" priority="5568" operator="equal">
      <formula>"Leve"</formula>
    </cfRule>
  </conditionalFormatting>
  <conditionalFormatting sqref="ES167:EZ167">
    <cfRule type="cellIs" dxfId="4721" priority="4764" operator="equal">
      <formula>"Catastrófico"</formula>
    </cfRule>
    <cfRule type="cellIs" dxfId="4720" priority="4765" operator="equal">
      <formula>"Mayor"</formula>
    </cfRule>
    <cfRule type="cellIs" dxfId="4719" priority="4766" operator="equal">
      <formula>"Moderado"</formula>
    </cfRule>
    <cfRule type="cellIs" dxfId="4718" priority="4767" operator="equal">
      <formula>"Menor"</formula>
    </cfRule>
    <cfRule type="cellIs" dxfId="4717" priority="4768" operator="equal">
      <formula>"Leve"</formula>
    </cfRule>
  </conditionalFormatting>
  <conditionalFormatting sqref="FK11:FL11">
    <cfRule type="cellIs" dxfId="4716" priority="5554" operator="equal">
      <formula>"Catastrófico"</formula>
    </cfRule>
    <cfRule type="cellIs" dxfId="4715" priority="5555" operator="equal">
      <formula>"Mayor"</formula>
    </cfRule>
    <cfRule type="cellIs" dxfId="4714" priority="5556" operator="equal">
      <formula>"Moderado"</formula>
    </cfRule>
    <cfRule type="cellIs" dxfId="4713" priority="5557" operator="equal">
      <formula>"Menor"</formula>
    </cfRule>
    <cfRule type="cellIs" dxfId="4712" priority="5558" operator="equal">
      <formula>"Leve"</formula>
    </cfRule>
  </conditionalFormatting>
  <conditionalFormatting sqref="FK11:FL11">
    <cfRule type="cellIs" dxfId="4711" priority="5549" operator="equal">
      <formula>"Catastrófico"</formula>
    </cfRule>
    <cfRule type="cellIs" dxfId="4710" priority="5550" operator="equal">
      <formula>"Mayor"</formula>
    </cfRule>
    <cfRule type="cellIs" dxfId="4709" priority="5551" operator="equal">
      <formula>"Moderado"</formula>
    </cfRule>
    <cfRule type="cellIs" dxfId="4708" priority="5552" operator="equal">
      <formula>"Menor"</formula>
    </cfRule>
    <cfRule type="cellIs" dxfId="4707" priority="5553" operator="equal">
      <formula>"Leve"</formula>
    </cfRule>
  </conditionalFormatting>
  <conditionalFormatting sqref="FK16:FK17">
    <cfRule type="cellIs" dxfId="4706" priority="5544" operator="equal">
      <formula>"Catastrófico"</formula>
    </cfRule>
    <cfRule type="cellIs" dxfId="4705" priority="5545" operator="equal">
      <formula>"Mayor"</formula>
    </cfRule>
    <cfRule type="cellIs" dxfId="4704" priority="5546" operator="equal">
      <formula>"Moderado"</formula>
    </cfRule>
    <cfRule type="cellIs" dxfId="4703" priority="5547" operator="equal">
      <formula>"Menor"</formula>
    </cfRule>
    <cfRule type="cellIs" dxfId="4702" priority="5548" operator="equal">
      <formula>"Leve"</formula>
    </cfRule>
  </conditionalFormatting>
  <conditionalFormatting sqref="FL16">
    <cfRule type="cellIs" dxfId="4701" priority="5539" operator="equal">
      <formula>"Catastrófico"</formula>
    </cfRule>
    <cfRule type="cellIs" dxfId="4700" priority="5540" operator="equal">
      <formula>"Mayor"</formula>
    </cfRule>
    <cfRule type="cellIs" dxfId="4699" priority="5541" operator="equal">
      <formula>"Moderado"</formula>
    </cfRule>
    <cfRule type="cellIs" dxfId="4698" priority="5542" operator="equal">
      <formula>"Menor"</formula>
    </cfRule>
    <cfRule type="cellIs" dxfId="4697" priority="5543" operator="equal">
      <formula>"Leve"</formula>
    </cfRule>
  </conditionalFormatting>
  <conditionalFormatting sqref="EU89">
    <cfRule type="cellIs" dxfId="4696" priority="4829" operator="equal">
      <formula>"Catastrófico"</formula>
    </cfRule>
    <cfRule type="cellIs" dxfId="4695" priority="4830" operator="equal">
      <formula>"Mayor"</formula>
    </cfRule>
    <cfRule type="cellIs" dxfId="4694" priority="4831" operator="equal">
      <formula>"Moderado"</formula>
    </cfRule>
    <cfRule type="cellIs" dxfId="4693" priority="4832" operator="equal">
      <formula>"Menor"</formula>
    </cfRule>
    <cfRule type="cellIs" dxfId="4692" priority="4833" operator="equal">
      <formula>"Leve"</formula>
    </cfRule>
  </conditionalFormatting>
  <conditionalFormatting sqref="FC17">
    <cfRule type="cellIs" dxfId="4691" priority="5024" operator="equal">
      <formula>"Catastrófico"</formula>
    </cfRule>
    <cfRule type="cellIs" dxfId="4690" priority="5025" operator="equal">
      <formula>"Mayor"</formula>
    </cfRule>
    <cfRule type="cellIs" dxfId="4689" priority="5026" operator="equal">
      <formula>"Moderado"</formula>
    </cfRule>
    <cfRule type="cellIs" dxfId="4688" priority="5027" operator="equal">
      <formula>"Menor"</formula>
    </cfRule>
    <cfRule type="cellIs" dxfId="4687" priority="5028" operator="equal">
      <formula>"Leve"</formula>
    </cfRule>
  </conditionalFormatting>
  <conditionalFormatting sqref="FC17">
    <cfRule type="cellIs" dxfId="4686" priority="5019" operator="equal">
      <formula>"Catastrófico"</formula>
    </cfRule>
    <cfRule type="cellIs" dxfId="4685" priority="5020" operator="equal">
      <formula>"Mayor"</formula>
    </cfRule>
    <cfRule type="cellIs" dxfId="4684" priority="5021" operator="equal">
      <formula>"Moderado"</formula>
    </cfRule>
    <cfRule type="cellIs" dxfId="4683" priority="5022" operator="equal">
      <formula>"Menor"</formula>
    </cfRule>
    <cfRule type="cellIs" dxfId="4682" priority="5023" operator="equal">
      <formula>"Leve"</formula>
    </cfRule>
  </conditionalFormatting>
  <conditionalFormatting sqref="EJ94:EQ94">
    <cfRule type="cellIs" dxfId="4681" priority="4354" operator="equal">
      <formula>"Catastrófico"</formula>
    </cfRule>
    <cfRule type="cellIs" dxfId="4680" priority="4355" operator="equal">
      <formula>"Mayor"</formula>
    </cfRule>
    <cfRule type="cellIs" dxfId="4679" priority="4356" operator="equal">
      <formula>"Moderado"</formula>
    </cfRule>
    <cfRule type="cellIs" dxfId="4678" priority="4357" operator="equal">
      <formula>"Menor"</formula>
    </cfRule>
    <cfRule type="cellIs" dxfId="4677" priority="4358" operator="equal">
      <formula>"Leve"</formula>
    </cfRule>
  </conditionalFormatting>
  <conditionalFormatting sqref="ES239:ET239">
    <cfRule type="cellIs" dxfId="4676" priority="4594" operator="equal">
      <formula>"Catastrófico"</formula>
    </cfRule>
    <cfRule type="cellIs" dxfId="4675" priority="4595" operator="equal">
      <formula>"Mayor"</formula>
    </cfRule>
    <cfRule type="cellIs" dxfId="4674" priority="4596" operator="equal">
      <formula>"Moderado"</formula>
    </cfRule>
    <cfRule type="cellIs" dxfId="4673" priority="4597" operator="equal">
      <formula>"Menor"</formula>
    </cfRule>
    <cfRule type="cellIs" dxfId="4672" priority="4598" operator="equal">
      <formula>"Leve"</formula>
    </cfRule>
  </conditionalFormatting>
  <conditionalFormatting sqref="ET101:EU101 ES102:EZ102 ES100:EU100">
    <cfRule type="cellIs" dxfId="4671" priority="4804" operator="equal">
      <formula>"Catastrófico"</formula>
    </cfRule>
    <cfRule type="cellIs" dxfId="4670" priority="4805" operator="equal">
      <formula>"Mayor"</formula>
    </cfRule>
    <cfRule type="cellIs" dxfId="4669" priority="4806" operator="equal">
      <formula>"Moderado"</formula>
    </cfRule>
    <cfRule type="cellIs" dxfId="4668" priority="4807" operator="equal">
      <formula>"Menor"</formula>
    </cfRule>
    <cfRule type="cellIs" dxfId="4667" priority="4808" operator="equal">
      <formula>"Leve"</formula>
    </cfRule>
  </conditionalFormatting>
  <conditionalFormatting sqref="FE239:FI239">
    <cfRule type="cellIs" dxfId="4666" priority="5089" operator="equal">
      <formula>"Catastrófico"</formula>
    </cfRule>
    <cfRule type="cellIs" dxfId="4665" priority="5090" operator="equal">
      <formula>"Mayor"</formula>
    </cfRule>
    <cfRule type="cellIs" dxfId="4664" priority="5091" operator="equal">
      <formula>"Moderado"</formula>
    </cfRule>
    <cfRule type="cellIs" dxfId="4663" priority="5092" operator="equal">
      <formula>"Menor"</formula>
    </cfRule>
    <cfRule type="cellIs" dxfId="4662" priority="5093" operator="equal">
      <formula>"Leve"</formula>
    </cfRule>
  </conditionalFormatting>
  <conditionalFormatting sqref="FD130:FI130">
    <cfRule type="cellIs" dxfId="4661" priority="4969" operator="equal">
      <formula>"Catastrófico"</formula>
    </cfRule>
    <cfRule type="cellIs" dxfId="4660" priority="4970" operator="equal">
      <formula>"Mayor"</formula>
    </cfRule>
    <cfRule type="cellIs" dxfId="4659" priority="4971" operator="equal">
      <formula>"Moderado"</formula>
    </cfRule>
    <cfRule type="cellIs" dxfId="4658" priority="4972" operator="equal">
      <formula>"Menor"</formula>
    </cfRule>
    <cfRule type="cellIs" dxfId="4657" priority="4973" operator="equal">
      <formula>"Leve"</formula>
    </cfRule>
  </conditionalFormatting>
  <conditionalFormatting sqref="EV35:EZ35">
    <cfRule type="cellIs" dxfId="4656" priority="4424" operator="equal">
      <formula>"Catastrófico"</formula>
    </cfRule>
    <cfRule type="cellIs" dxfId="4655" priority="4425" operator="equal">
      <formula>"Mayor"</formula>
    </cfRule>
    <cfRule type="cellIs" dxfId="4654" priority="4426" operator="equal">
      <formula>"Moderado"</formula>
    </cfRule>
    <cfRule type="cellIs" dxfId="4653" priority="4427" operator="equal">
      <formula>"Menor"</formula>
    </cfRule>
    <cfRule type="cellIs" dxfId="4652" priority="4428" operator="equal">
      <formula>"Leve"</formula>
    </cfRule>
  </conditionalFormatting>
  <conditionalFormatting sqref="ES40:EZ40">
    <cfRule type="cellIs" dxfId="4651" priority="4419" operator="equal">
      <formula>"Catastrófico"</formula>
    </cfRule>
    <cfRule type="cellIs" dxfId="4650" priority="4420" operator="equal">
      <formula>"Mayor"</formula>
    </cfRule>
    <cfRule type="cellIs" dxfId="4649" priority="4421" operator="equal">
      <formula>"Moderado"</formula>
    </cfRule>
    <cfRule type="cellIs" dxfId="4648" priority="4422" operator="equal">
      <formula>"Menor"</formula>
    </cfRule>
    <cfRule type="cellIs" dxfId="4647" priority="4423" operator="equal">
      <formula>"Leve"</formula>
    </cfRule>
  </conditionalFormatting>
  <conditionalFormatting sqref="ES41:EZ42">
    <cfRule type="cellIs" dxfId="4646" priority="4414" operator="equal">
      <formula>"Catastrófico"</formula>
    </cfRule>
    <cfRule type="cellIs" dxfId="4645" priority="4415" operator="equal">
      <formula>"Mayor"</formula>
    </cfRule>
    <cfRule type="cellIs" dxfId="4644" priority="4416" operator="equal">
      <formula>"Moderado"</formula>
    </cfRule>
    <cfRule type="cellIs" dxfId="4643" priority="4417" operator="equal">
      <formula>"Menor"</formula>
    </cfRule>
    <cfRule type="cellIs" dxfId="4642" priority="4418" operator="equal">
      <formula>"Leve"</formula>
    </cfRule>
  </conditionalFormatting>
  <conditionalFormatting sqref="EI10 EI16 EI22 EI40 EI64 EI70 EI76 EI82 EI88 EI94 EI100 EI106 EI112 EI118 EI124 EI130 EI136 EI142 EI148 EI154 EI160 EI166 EI172 EI178 EI184 EI190 EI196 EI202 EI208 EI214 EI220">
    <cfRule type="cellIs" dxfId="4641" priority="4404" operator="equal">
      <formula>"Catastrófico"</formula>
    </cfRule>
    <cfRule type="cellIs" dxfId="4640" priority="4405" operator="equal">
      <formula>"Mayor"</formula>
    </cfRule>
    <cfRule type="cellIs" dxfId="4639" priority="4406" operator="equal">
      <formula>"Moderado"</formula>
    </cfRule>
    <cfRule type="cellIs" dxfId="4638" priority="4407" operator="equal">
      <formula>"Menor"</formula>
    </cfRule>
    <cfRule type="cellIs" dxfId="4637" priority="4408" operator="equal">
      <formula>"Leve"</formula>
    </cfRule>
  </conditionalFormatting>
  <conditionalFormatting sqref="ES161:EZ161">
    <cfRule type="cellIs" dxfId="4636" priority="4769" operator="equal">
      <formula>"Catastrófico"</formula>
    </cfRule>
    <cfRule type="cellIs" dxfId="4635" priority="4770" operator="equal">
      <formula>"Mayor"</formula>
    </cfRule>
    <cfRule type="cellIs" dxfId="4634" priority="4771" operator="equal">
      <formula>"Moderado"</formula>
    </cfRule>
    <cfRule type="cellIs" dxfId="4633" priority="4772" operator="equal">
      <formula>"Menor"</formula>
    </cfRule>
    <cfRule type="cellIs" dxfId="4632" priority="4773" operator="equal">
      <formula>"Leve"</formula>
    </cfRule>
  </conditionalFormatting>
  <conditionalFormatting sqref="ES46:ET46">
    <cfRule type="cellIs" dxfId="4631" priority="4719" operator="equal">
      <formula>"Catastrófico"</formula>
    </cfRule>
    <cfRule type="cellIs" dxfId="4630" priority="4720" operator="equal">
      <formula>"Mayor"</formula>
    </cfRule>
    <cfRule type="cellIs" dxfId="4629" priority="4721" operator="equal">
      <formula>"Moderado"</formula>
    </cfRule>
    <cfRule type="cellIs" dxfId="4628" priority="4722" operator="equal">
      <formula>"Menor"</formula>
    </cfRule>
    <cfRule type="cellIs" dxfId="4627" priority="4723" operator="equal">
      <formula>"Leve"</formula>
    </cfRule>
  </conditionalFormatting>
  <conditionalFormatting sqref="ER28">
    <cfRule type="cellIs" dxfId="4626" priority="4874" operator="equal">
      <formula>"Catastrófico"</formula>
    </cfRule>
    <cfRule type="cellIs" dxfId="4625" priority="4875" operator="equal">
      <formula>"Mayor"</formula>
    </cfRule>
    <cfRule type="cellIs" dxfId="4624" priority="4876" operator="equal">
      <formula>"Moderado"</formula>
    </cfRule>
    <cfRule type="cellIs" dxfId="4623" priority="4877" operator="equal">
      <formula>"Menor"</formula>
    </cfRule>
    <cfRule type="cellIs" dxfId="4622" priority="4878" operator="equal">
      <formula>"Leve"</formula>
    </cfRule>
  </conditionalFormatting>
  <conditionalFormatting sqref="ER34">
    <cfRule type="cellIs" dxfId="4621" priority="4869" operator="equal">
      <formula>"Catastrófico"</formula>
    </cfRule>
    <cfRule type="cellIs" dxfId="4620" priority="4870" operator="equal">
      <formula>"Mayor"</formula>
    </cfRule>
    <cfRule type="cellIs" dxfId="4619" priority="4871" operator="equal">
      <formula>"Moderado"</formula>
    </cfRule>
    <cfRule type="cellIs" dxfId="4618" priority="4872" operator="equal">
      <formula>"Menor"</formula>
    </cfRule>
    <cfRule type="cellIs" dxfId="4617" priority="4873" operator="equal">
      <formula>"Leve"</formula>
    </cfRule>
  </conditionalFormatting>
  <conditionalFormatting sqref="ES94:EZ94">
    <cfRule type="cellIs" dxfId="4616" priority="4864" operator="equal">
      <formula>"Catastrófico"</formula>
    </cfRule>
    <cfRule type="cellIs" dxfId="4615" priority="4865" operator="equal">
      <formula>"Mayor"</formula>
    </cfRule>
    <cfRule type="cellIs" dxfId="4614" priority="4866" operator="equal">
      <formula>"Moderado"</formula>
    </cfRule>
    <cfRule type="cellIs" dxfId="4613" priority="4867" operator="equal">
      <formula>"Menor"</formula>
    </cfRule>
    <cfRule type="cellIs" dxfId="4612" priority="4868" operator="equal">
      <formula>"Leve"</formula>
    </cfRule>
  </conditionalFormatting>
  <conditionalFormatting sqref="ES94:EZ94">
    <cfRule type="cellIs" dxfId="4611" priority="4859" operator="equal">
      <formula>"Catastrófico"</formula>
    </cfRule>
    <cfRule type="cellIs" dxfId="4610" priority="4860" operator="equal">
      <formula>"Mayor"</formula>
    </cfRule>
    <cfRule type="cellIs" dxfId="4609" priority="4861" operator="equal">
      <formula>"Moderado"</formula>
    </cfRule>
    <cfRule type="cellIs" dxfId="4608" priority="4862" operator="equal">
      <formula>"Menor"</formula>
    </cfRule>
    <cfRule type="cellIs" dxfId="4607" priority="4863" operator="equal">
      <formula>"Leve"</formula>
    </cfRule>
  </conditionalFormatting>
  <conditionalFormatting sqref="ES203:EZ207">
    <cfRule type="cellIs" dxfId="4606" priority="4844" operator="equal">
      <formula>"Catastrófico"</formula>
    </cfRule>
    <cfRule type="cellIs" dxfId="4605" priority="4845" operator="equal">
      <formula>"Mayor"</formula>
    </cfRule>
    <cfRule type="cellIs" dxfId="4604" priority="4846" operator="equal">
      <formula>"Moderado"</formula>
    </cfRule>
    <cfRule type="cellIs" dxfId="4603" priority="4847" operator="equal">
      <formula>"Menor"</formula>
    </cfRule>
    <cfRule type="cellIs" dxfId="4602" priority="4848" operator="equal">
      <formula>"Leve"</formula>
    </cfRule>
  </conditionalFormatting>
  <conditionalFormatting sqref="ES167:EZ167">
    <cfRule type="cellIs" dxfId="4601" priority="4759" operator="equal">
      <formula>"Catastrófico"</formula>
    </cfRule>
    <cfRule type="cellIs" dxfId="4600" priority="4760" operator="equal">
      <formula>"Mayor"</formula>
    </cfRule>
    <cfRule type="cellIs" dxfId="4599" priority="4761" operator="equal">
      <formula>"Moderado"</formula>
    </cfRule>
    <cfRule type="cellIs" dxfId="4598" priority="4762" operator="equal">
      <formula>"Menor"</formula>
    </cfRule>
    <cfRule type="cellIs" dxfId="4597" priority="4763" operator="equal">
      <formula>"Leve"</formula>
    </cfRule>
  </conditionalFormatting>
  <conditionalFormatting sqref="ER238">
    <cfRule type="cellIs" dxfId="4596" priority="4889" operator="equal">
      <formula>"Catastrófico"</formula>
    </cfRule>
    <cfRule type="cellIs" dxfId="4595" priority="4890" operator="equal">
      <formula>"Mayor"</formula>
    </cfRule>
    <cfRule type="cellIs" dxfId="4594" priority="4891" operator="equal">
      <formula>"Moderado"</formula>
    </cfRule>
    <cfRule type="cellIs" dxfId="4593" priority="4892" operator="equal">
      <formula>"Menor"</formula>
    </cfRule>
    <cfRule type="cellIs" dxfId="4592" priority="4893" operator="equal">
      <formula>"Leve"</formula>
    </cfRule>
  </conditionalFormatting>
  <conditionalFormatting sqref="ES118:EZ119">
    <cfRule type="cellIs" dxfId="4591" priority="4609" operator="equal">
      <formula>"Catastrófico"</formula>
    </cfRule>
    <cfRule type="cellIs" dxfId="4590" priority="4610" operator="equal">
      <formula>"Mayor"</formula>
    </cfRule>
    <cfRule type="cellIs" dxfId="4589" priority="4611" operator="equal">
      <formula>"Moderado"</formula>
    </cfRule>
    <cfRule type="cellIs" dxfId="4588" priority="4612" operator="equal">
      <formula>"Menor"</formula>
    </cfRule>
    <cfRule type="cellIs" dxfId="4587" priority="4613" operator="equal">
      <formula>"Leve"</formula>
    </cfRule>
  </conditionalFormatting>
  <conditionalFormatting sqref="ES35:EU35">
    <cfRule type="cellIs" dxfId="4586" priority="4434" operator="equal">
      <formula>"Catastrófico"</formula>
    </cfRule>
    <cfRule type="cellIs" dxfId="4585" priority="4435" operator="equal">
      <formula>"Mayor"</formula>
    </cfRule>
    <cfRule type="cellIs" dxfId="4584" priority="4436" operator="equal">
      <formula>"Moderado"</formula>
    </cfRule>
    <cfRule type="cellIs" dxfId="4583" priority="4437" operator="equal">
      <formula>"Menor"</formula>
    </cfRule>
    <cfRule type="cellIs" dxfId="4582" priority="4438" operator="equal">
      <formula>"Leve"</formula>
    </cfRule>
  </conditionalFormatting>
  <conditionalFormatting sqref="EU16:EZ17">
    <cfRule type="cellIs" dxfId="4581" priority="4509" operator="equal">
      <formula>"Catastrófico"</formula>
    </cfRule>
    <cfRule type="cellIs" dxfId="4580" priority="4510" operator="equal">
      <formula>"Mayor"</formula>
    </cfRule>
    <cfRule type="cellIs" dxfId="4579" priority="4511" operator="equal">
      <formula>"Moderado"</formula>
    </cfRule>
    <cfRule type="cellIs" dxfId="4578" priority="4512" operator="equal">
      <formula>"Menor"</formula>
    </cfRule>
    <cfRule type="cellIs" dxfId="4577" priority="4513" operator="equal">
      <formula>"Leve"</formula>
    </cfRule>
  </conditionalFormatting>
  <conditionalFormatting sqref="EJ191:EQ195">
    <cfRule type="cellIs" dxfId="4576" priority="4349" operator="equal">
      <formula>"Catastrófico"</formula>
    </cfRule>
    <cfRule type="cellIs" dxfId="4575" priority="4350" operator="equal">
      <formula>"Mayor"</formula>
    </cfRule>
    <cfRule type="cellIs" dxfId="4574" priority="4351" operator="equal">
      <formula>"Moderado"</formula>
    </cfRule>
    <cfRule type="cellIs" dxfId="4573" priority="4352" operator="equal">
      <formula>"Menor"</formula>
    </cfRule>
    <cfRule type="cellIs" dxfId="4572" priority="4353" operator="equal">
      <formula>"Leve"</formula>
    </cfRule>
  </conditionalFormatting>
  <conditionalFormatting sqref="EU46:EZ46">
    <cfRule type="cellIs" dxfId="4571" priority="4709" operator="equal">
      <formula>"Catastrófico"</formula>
    </cfRule>
    <cfRule type="cellIs" dxfId="4570" priority="4710" operator="equal">
      <formula>"Mayor"</formula>
    </cfRule>
    <cfRule type="cellIs" dxfId="4569" priority="4711" operator="equal">
      <formula>"Moderado"</formula>
    </cfRule>
    <cfRule type="cellIs" dxfId="4568" priority="4712" operator="equal">
      <formula>"Menor"</formula>
    </cfRule>
    <cfRule type="cellIs" dxfId="4567" priority="4713" operator="equal">
      <formula>"Leve"</formula>
    </cfRule>
  </conditionalFormatting>
  <conditionalFormatting sqref="EJ208:EQ208">
    <cfRule type="cellIs" dxfId="4566" priority="3944" operator="equal">
      <formula>"Catastrófico"</formula>
    </cfRule>
    <cfRule type="cellIs" dxfId="4565" priority="3945" operator="equal">
      <formula>"Mayor"</formula>
    </cfRule>
    <cfRule type="cellIs" dxfId="4564" priority="3946" operator="equal">
      <formula>"Moderado"</formula>
    </cfRule>
    <cfRule type="cellIs" dxfId="4563" priority="3947" operator="equal">
      <formula>"Menor"</formula>
    </cfRule>
    <cfRule type="cellIs" dxfId="4562" priority="3948" operator="equal">
      <formula>"Leve"</formula>
    </cfRule>
  </conditionalFormatting>
  <conditionalFormatting sqref="ES28:EZ28">
    <cfRule type="cellIs" dxfId="4561" priority="4439" operator="equal">
      <formula>"Catastrófico"</formula>
    </cfRule>
    <cfRule type="cellIs" dxfId="4560" priority="4440" operator="equal">
      <formula>"Mayor"</formula>
    </cfRule>
    <cfRule type="cellIs" dxfId="4559" priority="4441" operator="equal">
      <formula>"Moderado"</formula>
    </cfRule>
    <cfRule type="cellIs" dxfId="4558" priority="4442" operator="equal">
      <formula>"Menor"</formula>
    </cfRule>
    <cfRule type="cellIs" dxfId="4557" priority="4443" operator="equal">
      <formula>"Leve"</formula>
    </cfRule>
  </conditionalFormatting>
  <conditionalFormatting sqref="EV82:EZ82">
    <cfRule type="cellIs" dxfId="4556" priority="4644" operator="equal">
      <formula>"Catastrófico"</formula>
    </cfRule>
    <cfRule type="cellIs" dxfId="4555" priority="4645" operator="equal">
      <formula>"Mayor"</formula>
    </cfRule>
    <cfRule type="cellIs" dxfId="4554" priority="4646" operator="equal">
      <formula>"Moderado"</formula>
    </cfRule>
    <cfRule type="cellIs" dxfId="4553" priority="4647" operator="equal">
      <formula>"Menor"</formula>
    </cfRule>
    <cfRule type="cellIs" dxfId="4552" priority="4648" operator="equal">
      <formula>"Leve"</formula>
    </cfRule>
  </conditionalFormatting>
  <conditionalFormatting sqref="ER250">
    <cfRule type="cellIs" dxfId="4551" priority="4879" operator="equal">
      <formula>"Catastrófico"</formula>
    </cfRule>
    <cfRule type="cellIs" dxfId="4550" priority="4880" operator="equal">
      <formula>"Mayor"</formula>
    </cfRule>
    <cfRule type="cellIs" dxfId="4549" priority="4881" operator="equal">
      <formula>"Moderado"</formula>
    </cfRule>
    <cfRule type="cellIs" dxfId="4548" priority="4882" operator="equal">
      <formula>"Menor"</formula>
    </cfRule>
    <cfRule type="cellIs" dxfId="4547" priority="4883" operator="equal">
      <formula>"Leve"</formula>
    </cfRule>
  </conditionalFormatting>
  <conditionalFormatting sqref="ES209:EZ213">
    <cfRule type="cellIs" dxfId="4546" priority="4839" operator="equal">
      <formula>"Catastrófico"</formula>
    </cfRule>
    <cfRule type="cellIs" dxfId="4545" priority="4840" operator="equal">
      <formula>"Mayor"</formula>
    </cfRule>
    <cfRule type="cellIs" dxfId="4544" priority="4841" operator="equal">
      <formula>"Moderado"</formula>
    </cfRule>
    <cfRule type="cellIs" dxfId="4543" priority="4842" operator="equal">
      <formula>"Menor"</formula>
    </cfRule>
    <cfRule type="cellIs" dxfId="4542" priority="4843" operator="equal">
      <formula>"Leve"</formula>
    </cfRule>
  </conditionalFormatting>
  <conditionalFormatting sqref="FD89">
    <cfRule type="cellIs" dxfId="4541" priority="5334" operator="equal">
      <formula>"Catastrófico"</formula>
    </cfRule>
    <cfRule type="cellIs" dxfId="4540" priority="5335" operator="equal">
      <formula>"Mayor"</formula>
    </cfRule>
    <cfRule type="cellIs" dxfId="4539" priority="5336" operator="equal">
      <formula>"Moderado"</formula>
    </cfRule>
    <cfRule type="cellIs" dxfId="4538" priority="5337" operator="equal">
      <formula>"Menor"</formula>
    </cfRule>
    <cfRule type="cellIs" dxfId="4537" priority="5338" operator="equal">
      <formula>"Leve"</formula>
    </cfRule>
  </conditionalFormatting>
  <conditionalFormatting sqref="ES16:ES17">
    <cfRule type="cellIs" dxfId="4536" priority="4534" operator="equal">
      <formula>"Catastrófico"</formula>
    </cfRule>
    <cfRule type="cellIs" dxfId="4535" priority="4535" operator="equal">
      <formula>"Mayor"</formula>
    </cfRule>
    <cfRule type="cellIs" dxfId="4534" priority="4536" operator="equal">
      <formula>"Moderado"</formula>
    </cfRule>
    <cfRule type="cellIs" dxfId="4533" priority="4537" operator="equal">
      <formula>"Menor"</formula>
    </cfRule>
    <cfRule type="cellIs" dxfId="4532" priority="4538" operator="equal">
      <formula>"Leve"</formula>
    </cfRule>
  </conditionalFormatting>
  <conditionalFormatting sqref="ET16">
    <cfRule type="cellIs" dxfId="4531" priority="4529" operator="equal">
      <formula>"Catastrófico"</formula>
    </cfRule>
    <cfRule type="cellIs" dxfId="4530" priority="4530" operator="equal">
      <formula>"Mayor"</formula>
    </cfRule>
    <cfRule type="cellIs" dxfId="4529" priority="4531" operator="equal">
      <formula>"Moderado"</formula>
    </cfRule>
    <cfRule type="cellIs" dxfId="4528" priority="4532" operator="equal">
      <formula>"Menor"</formula>
    </cfRule>
    <cfRule type="cellIs" dxfId="4527" priority="4533" operator="equal">
      <formula>"Leve"</formula>
    </cfRule>
  </conditionalFormatting>
  <conditionalFormatting sqref="ER244">
    <cfRule type="cellIs" dxfId="4526" priority="4884" operator="equal">
      <formula>"Catastrófico"</formula>
    </cfRule>
    <cfRule type="cellIs" dxfId="4525" priority="4885" operator="equal">
      <formula>"Mayor"</formula>
    </cfRule>
    <cfRule type="cellIs" dxfId="4524" priority="4886" operator="equal">
      <formula>"Moderado"</formula>
    </cfRule>
    <cfRule type="cellIs" dxfId="4523" priority="4887" operator="equal">
      <formula>"Menor"</formula>
    </cfRule>
    <cfRule type="cellIs" dxfId="4522" priority="4888" operator="equal">
      <formula>"Leve"</formula>
    </cfRule>
  </conditionalFormatting>
  <conditionalFormatting sqref="EU52:EZ52">
    <cfRule type="cellIs" dxfId="4521" priority="4689" operator="equal">
      <formula>"Catastrófico"</formula>
    </cfRule>
    <cfRule type="cellIs" dxfId="4520" priority="4690" operator="equal">
      <formula>"Mayor"</formula>
    </cfRule>
    <cfRule type="cellIs" dxfId="4519" priority="4691" operator="equal">
      <formula>"Moderado"</formula>
    </cfRule>
    <cfRule type="cellIs" dxfId="4518" priority="4692" operator="equal">
      <formula>"Menor"</formula>
    </cfRule>
    <cfRule type="cellIs" dxfId="4517" priority="4693" operator="equal">
      <formula>"Leve"</formula>
    </cfRule>
  </conditionalFormatting>
  <conditionalFormatting sqref="ET17">
    <cfRule type="cellIs" dxfId="4516" priority="4514" operator="equal">
      <formula>"Catastrófico"</formula>
    </cfRule>
    <cfRule type="cellIs" dxfId="4515" priority="4515" operator="equal">
      <formula>"Mayor"</formula>
    </cfRule>
    <cfRule type="cellIs" dxfId="4514" priority="4516" operator="equal">
      <formula>"Moderado"</formula>
    </cfRule>
    <cfRule type="cellIs" dxfId="4513" priority="4517" operator="equal">
      <formula>"Menor"</formula>
    </cfRule>
    <cfRule type="cellIs" dxfId="4512" priority="4518" operator="equal">
      <formula>"Leve"</formula>
    </cfRule>
  </conditionalFormatting>
  <conditionalFormatting sqref="EU10:EZ10">
    <cfRule type="cellIs" dxfId="4511" priority="4549" operator="equal">
      <formula>"Catastrófico"</formula>
    </cfRule>
    <cfRule type="cellIs" dxfId="4510" priority="4550" operator="equal">
      <formula>"Mayor"</formula>
    </cfRule>
    <cfRule type="cellIs" dxfId="4509" priority="4551" operator="equal">
      <formula>"Moderado"</formula>
    </cfRule>
    <cfRule type="cellIs" dxfId="4508" priority="4552" operator="equal">
      <formula>"Menor"</formula>
    </cfRule>
    <cfRule type="cellIs" dxfId="4507" priority="4553" operator="equal">
      <formula>"Leve"</formula>
    </cfRule>
  </conditionalFormatting>
  <conditionalFormatting sqref="EJ125:EJ128">
    <cfRule type="cellIs" dxfId="4506" priority="3984" operator="equal">
      <formula>"Catastrófico"</formula>
    </cfRule>
    <cfRule type="cellIs" dxfId="4505" priority="3985" operator="equal">
      <formula>"Mayor"</formula>
    </cfRule>
    <cfRule type="cellIs" dxfId="4504" priority="3986" operator="equal">
      <formula>"Moderado"</formula>
    </cfRule>
    <cfRule type="cellIs" dxfId="4503" priority="3987" operator="equal">
      <formula>"Menor"</formula>
    </cfRule>
    <cfRule type="cellIs" dxfId="4502" priority="3988" operator="equal">
      <formula>"Leve"</formula>
    </cfRule>
  </conditionalFormatting>
  <conditionalFormatting sqref="ES125:ES128">
    <cfRule type="cellIs" dxfId="4501" priority="4484" operator="equal">
      <formula>"Catastrófico"</formula>
    </cfRule>
    <cfRule type="cellIs" dxfId="4500" priority="4485" operator="equal">
      <formula>"Mayor"</formula>
    </cfRule>
    <cfRule type="cellIs" dxfId="4499" priority="4486" operator="equal">
      <formula>"Moderado"</formula>
    </cfRule>
    <cfRule type="cellIs" dxfId="4498" priority="4487" operator="equal">
      <formula>"Menor"</formula>
    </cfRule>
    <cfRule type="cellIs" dxfId="4497" priority="4488" operator="equal">
      <formula>"Leve"</formula>
    </cfRule>
  </conditionalFormatting>
  <conditionalFormatting sqref="ES196:EZ196">
    <cfRule type="cellIs" dxfId="4496" priority="4459" operator="equal">
      <formula>"Catastrófico"</formula>
    </cfRule>
    <cfRule type="cellIs" dxfId="4495" priority="4460" operator="equal">
      <formula>"Mayor"</formula>
    </cfRule>
    <cfRule type="cellIs" dxfId="4494" priority="4461" operator="equal">
      <formula>"Moderado"</formula>
    </cfRule>
    <cfRule type="cellIs" dxfId="4493" priority="4462" operator="equal">
      <formula>"Menor"</formula>
    </cfRule>
    <cfRule type="cellIs" dxfId="4492" priority="4463" operator="equal">
      <formula>"Leve"</formula>
    </cfRule>
  </conditionalFormatting>
  <conditionalFormatting sqref="EJ82">
    <cfRule type="cellIs" dxfId="4491" priority="4154" operator="equal">
      <formula>"Catastrófico"</formula>
    </cfRule>
    <cfRule type="cellIs" dxfId="4490" priority="4155" operator="equal">
      <formula>"Mayor"</formula>
    </cfRule>
    <cfRule type="cellIs" dxfId="4489" priority="4156" operator="equal">
      <formula>"Moderado"</formula>
    </cfRule>
    <cfRule type="cellIs" dxfId="4488" priority="4157" operator="equal">
      <formula>"Menor"</formula>
    </cfRule>
    <cfRule type="cellIs" dxfId="4487" priority="4158" operator="equal">
      <formula>"Leve"</formula>
    </cfRule>
  </conditionalFormatting>
  <conditionalFormatting sqref="FA46 FA52 FA58">
    <cfRule type="cellIs" dxfId="4486" priority="5409" operator="equal">
      <formula>"Catastrófico"</formula>
    </cfRule>
    <cfRule type="cellIs" dxfId="4485" priority="5410" operator="equal">
      <formula>"Mayor"</formula>
    </cfRule>
    <cfRule type="cellIs" dxfId="4484" priority="5411" operator="equal">
      <formula>"Moderado"</formula>
    </cfRule>
    <cfRule type="cellIs" dxfId="4483" priority="5412" operator="equal">
      <formula>"Menor"</formula>
    </cfRule>
    <cfRule type="cellIs" dxfId="4482" priority="5413" operator="equal">
      <formula>"Leve"</formula>
    </cfRule>
  </conditionalFormatting>
  <conditionalFormatting sqref="ES191:EZ195">
    <cfRule type="cellIs" dxfId="4481" priority="4854" operator="equal">
      <formula>"Catastrófico"</formula>
    </cfRule>
    <cfRule type="cellIs" dxfId="4480" priority="4855" operator="equal">
      <formula>"Mayor"</formula>
    </cfRule>
    <cfRule type="cellIs" dxfId="4479" priority="4856" operator="equal">
      <formula>"Moderado"</formula>
    </cfRule>
    <cfRule type="cellIs" dxfId="4478" priority="4857" operator="equal">
      <formula>"Menor"</formula>
    </cfRule>
    <cfRule type="cellIs" dxfId="4477" priority="4858" operator="equal">
      <formula>"Leve"</formula>
    </cfRule>
  </conditionalFormatting>
  <conditionalFormatting sqref="ES197:EZ201">
    <cfRule type="cellIs" dxfId="4476" priority="4849" operator="equal">
      <formula>"Catastrófico"</formula>
    </cfRule>
    <cfRule type="cellIs" dxfId="4475" priority="4850" operator="equal">
      <formula>"Mayor"</formula>
    </cfRule>
    <cfRule type="cellIs" dxfId="4474" priority="4851" operator="equal">
      <formula>"Moderado"</formula>
    </cfRule>
    <cfRule type="cellIs" dxfId="4473" priority="4852" operator="equal">
      <formula>"Menor"</formula>
    </cfRule>
    <cfRule type="cellIs" dxfId="4472" priority="4853" operator="equal">
      <formula>"Leve"</formula>
    </cfRule>
  </conditionalFormatting>
  <conditionalFormatting sqref="EV89:EZ89">
    <cfRule type="cellIs" dxfId="4471" priority="4814" operator="equal">
      <formula>"Catastrófico"</formula>
    </cfRule>
    <cfRule type="cellIs" dxfId="4470" priority="4815" operator="equal">
      <formula>"Mayor"</formula>
    </cfRule>
    <cfRule type="cellIs" dxfId="4469" priority="4816" operator="equal">
      <formula>"Moderado"</formula>
    </cfRule>
    <cfRule type="cellIs" dxfId="4468" priority="4817" operator="equal">
      <formula>"Menor"</formula>
    </cfRule>
    <cfRule type="cellIs" dxfId="4467" priority="4818" operator="equal">
      <formula>"Leve"</formula>
    </cfRule>
  </conditionalFormatting>
  <conditionalFormatting sqref="ES106:EZ111">
    <cfRule type="cellIs" dxfId="4466" priority="4739" operator="equal">
      <formula>"Catastrófico"</formula>
    </cfRule>
    <cfRule type="cellIs" dxfId="4465" priority="4740" operator="equal">
      <formula>"Mayor"</formula>
    </cfRule>
    <cfRule type="cellIs" dxfId="4464" priority="4741" operator="equal">
      <formula>"Moderado"</formula>
    </cfRule>
    <cfRule type="cellIs" dxfId="4463" priority="4742" operator="equal">
      <formula>"Menor"</formula>
    </cfRule>
    <cfRule type="cellIs" dxfId="4462" priority="4743" operator="equal">
      <formula>"Leve"</formula>
    </cfRule>
  </conditionalFormatting>
  <conditionalFormatting sqref="ES106:EZ111">
    <cfRule type="cellIs" dxfId="4461" priority="4734" operator="equal">
      <formula>"Catastrófico"</formula>
    </cfRule>
    <cfRule type="cellIs" dxfId="4460" priority="4735" operator="equal">
      <formula>"Mayor"</formula>
    </cfRule>
    <cfRule type="cellIs" dxfId="4459" priority="4736" operator="equal">
      <formula>"Moderado"</formula>
    </cfRule>
    <cfRule type="cellIs" dxfId="4458" priority="4737" operator="equal">
      <formula>"Menor"</formula>
    </cfRule>
    <cfRule type="cellIs" dxfId="4457" priority="4738" operator="equal">
      <formula>"Leve"</formula>
    </cfRule>
  </conditionalFormatting>
  <conditionalFormatting sqref="EM82:EQ82">
    <cfRule type="cellIs" dxfId="4456" priority="4139" operator="equal">
      <formula>"Catastrófico"</formula>
    </cfRule>
    <cfRule type="cellIs" dxfId="4455" priority="4140" operator="equal">
      <formula>"Mayor"</formula>
    </cfRule>
    <cfRule type="cellIs" dxfId="4454" priority="4141" operator="equal">
      <formula>"Moderado"</formula>
    </cfRule>
    <cfRule type="cellIs" dxfId="4453" priority="4142" operator="equal">
      <formula>"Menor"</formula>
    </cfRule>
    <cfRule type="cellIs" dxfId="4452" priority="4143" operator="equal">
      <formula>"Leve"</formula>
    </cfRule>
  </conditionalFormatting>
  <conditionalFormatting sqref="FB41:FI42">
    <cfRule type="cellIs" dxfId="4451" priority="4919" operator="equal">
      <formula>"Catastrófico"</formula>
    </cfRule>
    <cfRule type="cellIs" dxfId="4450" priority="4920" operator="equal">
      <formula>"Mayor"</formula>
    </cfRule>
    <cfRule type="cellIs" dxfId="4449" priority="4921" operator="equal">
      <formula>"Moderado"</formula>
    </cfRule>
    <cfRule type="cellIs" dxfId="4448" priority="4922" operator="equal">
      <formula>"Menor"</formula>
    </cfRule>
    <cfRule type="cellIs" dxfId="4447" priority="4923" operator="equal">
      <formula>"Leve"</formula>
    </cfRule>
  </conditionalFormatting>
  <conditionalFormatting sqref="ES172:EZ172 ES131:EZ137 ES196:EZ196 ES12:EZ15 ES90:EZ93 ES95:EZ99 ES103:EZ105 ES186:EZ190 ES47:EZ51 ES53:EZ57 ES36:EZ40 ES43:EZ45 ES18:EZ34 ES88:EZ88 ES142:EZ142 ES148:EZ148 ES154:EZ155 ES59:EZ69 ES202:EZ202 ES208:EZ208 ES214:EZ238 ES240:EZ255">
    <cfRule type="cellIs" dxfId="4446" priority="4914" operator="equal">
      <formula>"Catastrófico"</formula>
    </cfRule>
    <cfRule type="cellIs" dxfId="4445" priority="4915" operator="equal">
      <formula>"Mayor"</formula>
    </cfRule>
    <cfRule type="cellIs" dxfId="4444" priority="4916" operator="equal">
      <formula>"Moderado"</formula>
    </cfRule>
    <cfRule type="cellIs" dxfId="4443" priority="4917" operator="equal">
      <formula>"Menor"</formula>
    </cfRule>
    <cfRule type="cellIs" dxfId="4442" priority="4918" operator="equal">
      <formula>"Leve"</formula>
    </cfRule>
  </conditionalFormatting>
  <conditionalFormatting sqref="ER10 ER16 ER22 ER40 ER64 ER70 ER76 ER82 ER88 ER94 ER100 ER106 ER112 ER118 ER124 ER130 ER136 ER142 ER148 ER154 ER160 ER166 ER172 ER178 ER184 ER190 ER196 ER202 ER208 ER214 ER220">
    <cfRule type="cellIs" dxfId="4441" priority="4909" operator="equal">
      <formula>"Catastrófico"</formula>
    </cfRule>
    <cfRule type="cellIs" dxfId="4440" priority="4910" operator="equal">
      <formula>"Mayor"</formula>
    </cfRule>
    <cfRule type="cellIs" dxfId="4439" priority="4911" operator="equal">
      <formula>"Moderado"</formula>
    </cfRule>
    <cfRule type="cellIs" dxfId="4438" priority="4912" operator="equal">
      <formula>"Menor"</formula>
    </cfRule>
    <cfRule type="cellIs" dxfId="4437" priority="4913" operator="equal">
      <formula>"Leve"</formula>
    </cfRule>
  </conditionalFormatting>
  <conditionalFormatting sqref="EU52:EZ52">
    <cfRule type="cellIs" dxfId="4436" priority="4684" operator="equal">
      <formula>"Catastrófico"</formula>
    </cfRule>
    <cfRule type="cellIs" dxfId="4435" priority="4685" operator="equal">
      <formula>"Mayor"</formula>
    </cfRule>
    <cfRule type="cellIs" dxfId="4434" priority="4686" operator="equal">
      <formula>"Moderado"</formula>
    </cfRule>
    <cfRule type="cellIs" dxfId="4433" priority="4687" operator="equal">
      <formula>"Menor"</formula>
    </cfRule>
    <cfRule type="cellIs" dxfId="4432" priority="4688" operator="equal">
      <formula>"Leve"</formula>
    </cfRule>
  </conditionalFormatting>
  <conditionalFormatting sqref="EV83:EZ83">
    <cfRule type="cellIs" dxfId="4431" priority="4634" operator="equal">
      <formula>"Catastrófico"</formula>
    </cfRule>
    <cfRule type="cellIs" dxfId="4430" priority="4635" operator="equal">
      <formula>"Mayor"</formula>
    </cfRule>
    <cfRule type="cellIs" dxfId="4429" priority="4636" operator="equal">
      <formula>"Moderado"</formula>
    </cfRule>
    <cfRule type="cellIs" dxfId="4428" priority="4637" operator="equal">
      <formula>"Menor"</formula>
    </cfRule>
    <cfRule type="cellIs" dxfId="4427" priority="4638" operator="equal">
      <formula>"Leve"</formula>
    </cfRule>
  </conditionalFormatting>
  <conditionalFormatting sqref="ES83">
    <cfRule type="cellIs" dxfId="4426" priority="4629" operator="equal">
      <formula>"Catastrófico"</formula>
    </cfRule>
    <cfRule type="cellIs" dxfId="4425" priority="4630" operator="equal">
      <formula>"Mayor"</formula>
    </cfRule>
    <cfRule type="cellIs" dxfId="4424" priority="4631" operator="equal">
      <formula>"Moderado"</formula>
    </cfRule>
    <cfRule type="cellIs" dxfId="4423" priority="4632" operator="equal">
      <formula>"Menor"</formula>
    </cfRule>
    <cfRule type="cellIs" dxfId="4422" priority="4633" operator="equal">
      <formula>"Leve"</formula>
    </cfRule>
  </conditionalFormatting>
  <conditionalFormatting sqref="EI28">
    <cfRule type="cellIs" dxfId="4421" priority="4369" operator="equal">
      <formula>"Catastrófico"</formula>
    </cfRule>
    <cfRule type="cellIs" dxfId="4420" priority="4370" operator="equal">
      <formula>"Mayor"</formula>
    </cfRule>
    <cfRule type="cellIs" dxfId="4419" priority="4371" operator="equal">
      <formula>"Moderado"</formula>
    </cfRule>
    <cfRule type="cellIs" dxfId="4418" priority="4372" operator="equal">
      <formula>"Menor"</formula>
    </cfRule>
    <cfRule type="cellIs" dxfId="4417" priority="4373" operator="equal">
      <formula>"Leve"</formula>
    </cfRule>
  </conditionalFormatting>
  <conditionalFormatting sqref="EU11:EZ11">
    <cfRule type="cellIs" dxfId="4416" priority="4559" operator="equal">
      <formula>"Catastrófico"</formula>
    </cfRule>
    <cfRule type="cellIs" dxfId="4415" priority="4560" operator="equal">
      <formula>"Mayor"</formula>
    </cfRule>
    <cfRule type="cellIs" dxfId="4414" priority="4561" operator="equal">
      <formula>"Moderado"</formula>
    </cfRule>
    <cfRule type="cellIs" dxfId="4413" priority="4562" operator="equal">
      <formula>"Menor"</formula>
    </cfRule>
    <cfRule type="cellIs" dxfId="4412" priority="4563" operator="equal">
      <formula>"Leve"</formula>
    </cfRule>
  </conditionalFormatting>
  <conditionalFormatting sqref="EL89">
    <cfRule type="cellIs" dxfId="4411" priority="4319" operator="equal">
      <formula>"Catastrófico"</formula>
    </cfRule>
    <cfRule type="cellIs" dxfId="4410" priority="4320" operator="equal">
      <formula>"Mayor"</formula>
    </cfRule>
    <cfRule type="cellIs" dxfId="4409" priority="4321" operator="equal">
      <formula>"Moderado"</formula>
    </cfRule>
    <cfRule type="cellIs" dxfId="4408" priority="4322" operator="equal">
      <formula>"Menor"</formula>
    </cfRule>
    <cfRule type="cellIs" dxfId="4407" priority="4323" operator="equal">
      <formula>"Leve"</formula>
    </cfRule>
  </conditionalFormatting>
  <conditionalFormatting sqref="ES178:EZ183">
    <cfRule type="cellIs" dxfId="4406" priority="4729" operator="equal">
      <formula>"Catastrófico"</formula>
    </cfRule>
    <cfRule type="cellIs" dxfId="4405" priority="4730" operator="equal">
      <formula>"Mayor"</formula>
    </cfRule>
    <cfRule type="cellIs" dxfId="4404" priority="4731" operator="equal">
      <formula>"Moderado"</formula>
    </cfRule>
    <cfRule type="cellIs" dxfId="4403" priority="4732" operator="equal">
      <formula>"Menor"</formula>
    </cfRule>
    <cfRule type="cellIs" dxfId="4402" priority="4733" operator="equal">
      <formula>"Leve"</formula>
    </cfRule>
  </conditionalFormatting>
  <conditionalFormatting sqref="ES130:ET130">
    <cfRule type="cellIs" dxfId="4401" priority="4479" operator="equal">
      <formula>"Catastrófico"</formula>
    </cfRule>
    <cfRule type="cellIs" dxfId="4400" priority="4480" operator="equal">
      <formula>"Mayor"</formula>
    </cfRule>
    <cfRule type="cellIs" dxfId="4399" priority="4481" operator="equal">
      <formula>"Moderado"</formula>
    </cfRule>
    <cfRule type="cellIs" dxfId="4398" priority="4482" operator="equal">
      <formula>"Menor"</formula>
    </cfRule>
    <cfRule type="cellIs" dxfId="4397" priority="4483" operator="equal">
      <formula>"Leve"</formula>
    </cfRule>
  </conditionalFormatting>
  <conditionalFormatting sqref="FB172:FI172 FB131:FI137 FB196:FI196 FB12:FI15 FB90:FI93 FB95:FI99 FB103:FI105 FB186:FI190 FB47:FI51 FB53:FI57 FB36:FI40 FB43:FI45 FB18:FI34 FB88:FI88 FB142:FI142 FB148:FI148 FB154:FI155 FB59:FI69 FB202:FI202 FB208:FI208 FB214:FI238 FB240:FI255">
    <cfRule type="cellIs" dxfId="4396" priority="5419" operator="equal">
      <formula>"Catastrófico"</formula>
    </cfRule>
    <cfRule type="cellIs" dxfId="4395" priority="5420" operator="equal">
      <formula>"Mayor"</formula>
    </cfRule>
    <cfRule type="cellIs" dxfId="4394" priority="5421" operator="equal">
      <formula>"Moderado"</formula>
    </cfRule>
    <cfRule type="cellIs" dxfId="4393" priority="5422" operator="equal">
      <formula>"Menor"</formula>
    </cfRule>
    <cfRule type="cellIs" dxfId="4392" priority="5423" operator="equal">
      <formula>"Leve"</formula>
    </cfRule>
  </conditionalFormatting>
  <conditionalFormatting sqref="FA238">
    <cfRule type="cellIs" dxfId="4391" priority="5394" operator="equal">
      <formula>"Catastrófico"</formula>
    </cfRule>
    <cfRule type="cellIs" dxfId="4390" priority="5395" operator="equal">
      <formula>"Mayor"</formula>
    </cfRule>
    <cfRule type="cellIs" dxfId="4389" priority="5396" operator="equal">
      <formula>"Moderado"</formula>
    </cfRule>
    <cfRule type="cellIs" dxfId="4388" priority="5397" operator="equal">
      <formula>"Menor"</formula>
    </cfRule>
    <cfRule type="cellIs" dxfId="4387" priority="5398" operator="equal">
      <formula>"Leve"</formula>
    </cfRule>
  </conditionalFormatting>
  <conditionalFormatting sqref="FA244">
    <cfRule type="cellIs" dxfId="4386" priority="5389" operator="equal">
      <formula>"Catastrófico"</formula>
    </cfRule>
    <cfRule type="cellIs" dxfId="4385" priority="5390" operator="equal">
      <formula>"Mayor"</formula>
    </cfRule>
    <cfRule type="cellIs" dxfId="4384" priority="5391" operator="equal">
      <formula>"Moderado"</formula>
    </cfRule>
    <cfRule type="cellIs" dxfId="4383" priority="5392" operator="equal">
      <formula>"Menor"</formula>
    </cfRule>
    <cfRule type="cellIs" dxfId="4382" priority="5393" operator="equal">
      <formula>"Leve"</formula>
    </cfRule>
  </conditionalFormatting>
  <conditionalFormatting sqref="FB89:FC89">
    <cfRule type="cellIs" dxfId="4381" priority="5339" operator="equal">
      <formula>"Catastrófico"</formula>
    </cfRule>
    <cfRule type="cellIs" dxfId="4380" priority="5340" operator="equal">
      <formula>"Mayor"</formula>
    </cfRule>
    <cfRule type="cellIs" dxfId="4379" priority="5341" operator="equal">
      <formula>"Moderado"</formula>
    </cfRule>
    <cfRule type="cellIs" dxfId="4378" priority="5342" operator="equal">
      <formula>"Menor"</formula>
    </cfRule>
    <cfRule type="cellIs" dxfId="4377" priority="5343" operator="equal">
      <formula>"Leve"</formula>
    </cfRule>
  </conditionalFormatting>
  <conditionalFormatting sqref="FB166:FI166">
    <cfRule type="cellIs" dxfId="4376" priority="5259" operator="equal">
      <formula>"Catastrófico"</formula>
    </cfRule>
    <cfRule type="cellIs" dxfId="4375" priority="5260" operator="equal">
      <formula>"Mayor"</formula>
    </cfRule>
    <cfRule type="cellIs" dxfId="4374" priority="5261" operator="equal">
      <formula>"Moderado"</formula>
    </cfRule>
    <cfRule type="cellIs" dxfId="4373" priority="5262" operator="equal">
      <formula>"Menor"</formula>
    </cfRule>
    <cfRule type="cellIs" dxfId="4372" priority="5263" operator="equal">
      <formula>"Leve"</formula>
    </cfRule>
  </conditionalFormatting>
  <conditionalFormatting sqref="FB184:FI185">
    <cfRule type="cellIs" dxfId="4371" priority="5254" operator="equal">
      <formula>"Catastrófico"</formula>
    </cfRule>
    <cfRule type="cellIs" dxfId="4370" priority="5255" operator="equal">
      <formula>"Mayor"</formula>
    </cfRule>
    <cfRule type="cellIs" dxfId="4369" priority="5256" operator="equal">
      <formula>"Moderado"</formula>
    </cfRule>
    <cfRule type="cellIs" dxfId="4368" priority="5257" operator="equal">
      <formula>"Menor"</formula>
    </cfRule>
    <cfRule type="cellIs" dxfId="4367" priority="5258" operator="equal">
      <formula>"Leve"</formula>
    </cfRule>
  </conditionalFormatting>
  <conditionalFormatting sqref="FB185:FI185">
    <cfRule type="cellIs" dxfId="4366" priority="5249" operator="equal">
      <formula>"Catastrófico"</formula>
    </cfRule>
    <cfRule type="cellIs" dxfId="4365" priority="5250" operator="equal">
      <formula>"Mayor"</formula>
    </cfRule>
    <cfRule type="cellIs" dxfId="4364" priority="5251" operator="equal">
      <formula>"Moderado"</formula>
    </cfRule>
    <cfRule type="cellIs" dxfId="4363" priority="5252" operator="equal">
      <formula>"Menor"</formula>
    </cfRule>
    <cfRule type="cellIs" dxfId="4362" priority="5253" operator="equal">
      <formula>"Leve"</formula>
    </cfRule>
  </conditionalFormatting>
  <conditionalFormatting sqref="EI46 EI52 EI58">
    <cfRule type="cellIs" dxfId="4361" priority="4399" operator="equal">
      <formula>"Catastrófico"</formula>
    </cfRule>
    <cfRule type="cellIs" dxfId="4360" priority="4400" operator="equal">
      <formula>"Mayor"</formula>
    </cfRule>
    <cfRule type="cellIs" dxfId="4359" priority="4401" operator="equal">
      <formula>"Moderado"</formula>
    </cfRule>
    <cfRule type="cellIs" dxfId="4358" priority="4402" operator="equal">
      <formula>"Menor"</formula>
    </cfRule>
    <cfRule type="cellIs" dxfId="4357" priority="4403" operator="equal">
      <formula>"Leve"</formula>
    </cfRule>
  </conditionalFormatting>
  <conditionalFormatting sqref="EI226">
    <cfRule type="cellIs" dxfId="4356" priority="4394" operator="equal">
      <formula>"Catastrófico"</formula>
    </cfRule>
    <cfRule type="cellIs" dxfId="4355" priority="4395" operator="equal">
      <formula>"Mayor"</formula>
    </cfRule>
    <cfRule type="cellIs" dxfId="4354" priority="4396" operator="equal">
      <formula>"Moderado"</formula>
    </cfRule>
    <cfRule type="cellIs" dxfId="4353" priority="4397" operator="equal">
      <formula>"Menor"</formula>
    </cfRule>
    <cfRule type="cellIs" dxfId="4352" priority="4398" operator="equal">
      <formula>"Leve"</formula>
    </cfRule>
  </conditionalFormatting>
  <conditionalFormatting sqref="FB143:FI144">
    <cfRule type="cellIs" dxfId="4351" priority="5124" operator="equal">
      <formula>"Catastrófico"</formula>
    </cfRule>
    <cfRule type="cellIs" dxfId="4350" priority="5125" operator="equal">
      <formula>"Mayor"</formula>
    </cfRule>
    <cfRule type="cellIs" dxfId="4349" priority="5126" operator="equal">
      <formula>"Moderado"</formula>
    </cfRule>
    <cfRule type="cellIs" dxfId="4348" priority="5127" operator="equal">
      <formula>"Menor"</formula>
    </cfRule>
    <cfRule type="cellIs" dxfId="4347" priority="5128" operator="equal">
      <formula>"Leve"</formula>
    </cfRule>
  </conditionalFormatting>
  <conditionalFormatting sqref="FD239">
    <cfRule type="cellIs" dxfId="4346" priority="5109" operator="equal">
      <formula>"Catastrófico"</formula>
    </cfRule>
    <cfRule type="cellIs" dxfId="4345" priority="5110" operator="equal">
      <formula>"Mayor"</formula>
    </cfRule>
    <cfRule type="cellIs" dxfId="4344" priority="5111" operator="equal">
      <formula>"Moderado"</formula>
    </cfRule>
    <cfRule type="cellIs" dxfId="4343" priority="5112" operator="equal">
      <formula>"Menor"</formula>
    </cfRule>
    <cfRule type="cellIs" dxfId="4342" priority="5113" operator="equal">
      <formula>"Leve"</formula>
    </cfRule>
  </conditionalFormatting>
  <conditionalFormatting sqref="FD239">
    <cfRule type="cellIs" dxfId="4341" priority="5104" operator="equal">
      <formula>"Catastrófico"</formula>
    </cfRule>
    <cfRule type="cellIs" dxfId="4340" priority="5105" operator="equal">
      <formula>"Mayor"</formula>
    </cfRule>
    <cfRule type="cellIs" dxfId="4339" priority="5106" operator="equal">
      <formula>"Moderado"</formula>
    </cfRule>
    <cfRule type="cellIs" dxfId="4338" priority="5107" operator="equal">
      <formula>"Menor"</formula>
    </cfRule>
    <cfRule type="cellIs" dxfId="4337" priority="5108" operator="equal">
      <formula>"Leve"</formula>
    </cfRule>
  </conditionalFormatting>
  <conditionalFormatting sqref="FB239:FC239">
    <cfRule type="cellIs" dxfId="4336" priority="5099" operator="equal">
      <formula>"Catastrófico"</formula>
    </cfRule>
    <cfRule type="cellIs" dxfId="4335" priority="5100" operator="equal">
      <formula>"Mayor"</formula>
    </cfRule>
    <cfRule type="cellIs" dxfId="4334" priority="5101" operator="equal">
      <formula>"Moderado"</formula>
    </cfRule>
    <cfRule type="cellIs" dxfId="4333" priority="5102" operator="equal">
      <formula>"Menor"</formula>
    </cfRule>
    <cfRule type="cellIs" dxfId="4332" priority="5103" operator="equal">
      <formula>"Leve"</formula>
    </cfRule>
  </conditionalFormatting>
  <conditionalFormatting sqref="ES166:EZ166">
    <cfRule type="cellIs" dxfId="4331" priority="4754" operator="equal">
      <formula>"Catastrófico"</formula>
    </cfRule>
    <cfRule type="cellIs" dxfId="4330" priority="4755" operator="equal">
      <formula>"Mayor"</formula>
    </cfRule>
    <cfRule type="cellIs" dxfId="4329" priority="4756" operator="equal">
      <formula>"Moderado"</formula>
    </cfRule>
    <cfRule type="cellIs" dxfId="4328" priority="4757" operator="equal">
      <formula>"Menor"</formula>
    </cfRule>
    <cfRule type="cellIs" dxfId="4327" priority="4758" operator="equal">
      <formula>"Leve"</formula>
    </cfRule>
  </conditionalFormatting>
  <conditionalFormatting sqref="FB118:FI119">
    <cfRule type="cellIs" dxfId="4326" priority="5119" operator="equal">
      <formula>"Catastrófico"</formula>
    </cfRule>
    <cfRule type="cellIs" dxfId="4325" priority="5120" operator="equal">
      <formula>"Mayor"</formula>
    </cfRule>
    <cfRule type="cellIs" dxfId="4324" priority="5121" operator="equal">
      <formula>"Moderado"</formula>
    </cfRule>
    <cfRule type="cellIs" dxfId="4323" priority="5122" operator="equal">
      <formula>"Menor"</formula>
    </cfRule>
    <cfRule type="cellIs" dxfId="4322" priority="5123" operator="equal">
      <formula>"Leve"</formula>
    </cfRule>
  </conditionalFormatting>
  <conditionalFormatting sqref="EJ94:EQ94">
    <cfRule type="cellIs" dxfId="4321" priority="4359" operator="equal">
      <formula>"Catastrófico"</formula>
    </cfRule>
    <cfRule type="cellIs" dxfId="4320" priority="4360" operator="equal">
      <formula>"Mayor"</formula>
    </cfRule>
    <cfRule type="cellIs" dxfId="4319" priority="4361" operator="equal">
      <formula>"Moderado"</formula>
    </cfRule>
    <cfRule type="cellIs" dxfId="4318" priority="4362" operator="equal">
      <formula>"Menor"</formula>
    </cfRule>
    <cfRule type="cellIs" dxfId="4317" priority="4363" operator="equal">
      <formula>"Leve"</formula>
    </cfRule>
  </conditionalFormatting>
  <conditionalFormatting sqref="FD11:FI11">
    <cfRule type="cellIs" dxfId="4316" priority="5069" operator="equal">
      <formula>"Catastrófico"</formula>
    </cfRule>
    <cfRule type="cellIs" dxfId="4315" priority="5070" operator="equal">
      <formula>"Mayor"</formula>
    </cfRule>
    <cfRule type="cellIs" dxfId="4314" priority="5071" operator="equal">
      <formula>"Moderado"</formula>
    </cfRule>
    <cfRule type="cellIs" dxfId="4313" priority="5072" operator="equal">
      <formula>"Menor"</formula>
    </cfRule>
    <cfRule type="cellIs" dxfId="4312" priority="5073" operator="equal">
      <formula>"Leve"</formula>
    </cfRule>
  </conditionalFormatting>
  <conditionalFormatting sqref="FD10:FI10">
    <cfRule type="cellIs" dxfId="4311" priority="5059" operator="equal">
      <formula>"Catastrófico"</formula>
    </cfRule>
    <cfRule type="cellIs" dxfId="4310" priority="5060" operator="equal">
      <formula>"Mayor"</formula>
    </cfRule>
    <cfRule type="cellIs" dxfId="4309" priority="5061" operator="equal">
      <formula>"Moderado"</formula>
    </cfRule>
    <cfRule type="cellIs" dxfId="4308" priority="5062" operator="equal">
      <formula>"Menor"</formula>
    </cfRule>
    <cfRule type="cellIs" dxfId="4307" priority="5063" operator="equal">
      <formula>"Leve"</formula>
    </cfRule>
  </conditionalFormatting>
  <conditionalFormatting sqref="FB11:FC11">
    <cfRule type="cellIs" dxfId="4306" priority="5049" operator="equal">
      <formula>"Catastrófico"</formula>
    </cfRule>
    <cfRule type="cellIs" dxfId="4305" priority="5050" operator="equal">
      <formula>"Mayor"</formula>
    </cfRule>
    <cfRule type="cellIs" dxfId="4304" priority="5051" operator="equal">
      <formula>"Moderado"</formula>
    </cfRule>
    <cfRule type="cellIs" dxfId="4303" priority="5052" operator="equal">
      <formula>"Menor"</formula>
    </cfRule>
    <cfRule type="cellIs" dxfId="4302" priority="5053" operator="equal">
      <formula>"Leve"</formula>
    </cfRule>
  </conditionalFormatting>
  <conditionalFormatting sqref="FB11:FC11">
    <cfRule type="cellIs" dxfId="4301" priority="5044" operator="equal">
      <formula>"Catastrófico"</formula>
    </cfRule>
    <cfRule type="cellIs" dxfId="4300" priority="5045" operator="equal">
      <formula>"Mayor"</formula>
    </cfRule>
    <cfRule type="cellIs" dxfId="4299" priority="5046" operator="equal">
      <formula>"Moderado"</formula>
    </cfRule>
    <cfRule type="cellIs" dxfId="4298" priority="5047" operator="equal">
      <formula>"Menor"</formula>
    </cfRule>
    <cfRule type="cellIs" dxfId="4297" priority="5048" operator="equal">
      <formula>"Leve"</formula>
    </cfRule>
  </conditionalFormatting>
  <conditionalFormatting sqref="FB16:FB17">
    <cfRule type="cellIs" dxfId="4296" priority="5039" operator="equal">
      <formula>"Catastrófico"</formula>
    </cfRule>
    <cfRule type="cellIs" dxfId="4295" priority="5040" operator="equal">
      <formula>"Mayor"</formula>
    </cfRule>
    <cfRule type="cellIs" dxfId="4294" priority="5041" operator="equal">
      <formula>"Moderado"</formula>
    </cfRule>
    <cfRule type="cellIs" dxfId="4293" priority="5042" operator="equal">
      <formula>"Menor"</formula>
    </cfRule>
    <cfRule type="cellIs" dxfId="4292" priority="5043" operator="equal">
      <formula>"Leve"</formula>
    </cfRule>
  </conditionalFormatting>
  <conditionalFormatting sqref="FC16">
    <cfRule type="cellIs" dxfId="4291" priority="5034" operator="equal">
      <formula>"Catastrófico"</formula>
    </cfRule>
    <cfRule type="cellIs" dxfId="4290" priority="5035" operator="equal">
      <formula>"Mayor"</formula>
    </cfRule>
    <cfRule type="cellIs" dxfId="4289" priority="5036" operator="equal">
      <formula>"Moderado"</formula>
    </cfRule>
    <cfRule type="cellIs" dxfId="4288" priority="5037" operator="equal">
      <formula>"Menor"</formula>
    </cfRule>
    <cfRule type="cellIs" dxfId="4287" priority="5038" operator="equal">
      <formula>"Leve"</formula>
    </cfRule>
  </conditionalFormatting>
  <conditionalFormatting sqref="FC16">
    <cfRule type="cellIs" dxfId="4286" priority="5029" operator="equal">
      <formula>"Catastrófico"</formula>
    </cfRule>
    <cfRule type="cellIs" dxfId="4285" priority="5030" operator="equal">
      <formula>"Mayor"</formula>
    </cfRule>
    <cfRule type="cellIs" dxfId="4284" priority="5031" operator="equal">
      <formula>"Moderado"</formula>
    </cfRule>
    <cfRule type="cellIs" dxfId="4283" priority="5032" operator="equal">
      <formula>"Menor"</formula>
    </cfRule>
    <cfRule type="cellIs" dxfId="4282" priority="5033" operator="equal">
      <formula>"Leve"</formula>
    </cfRule>
  </conditionalFormatting>
  <conditionalFormatting sqref="ES239:ET239">
    <cfRule type="cellIs" dxfId="4281" priority="4589" operator="equal">
      <formula>"Catastrófico"</formula>
    </cfRule>
    <cfRule type="cellIs" dxfId="4280" priority="4590" operator="equal">
      <formula>"Mayor"</formula>
    </cfRule>
    <cfRule type="cellIs" dxfId="4279" priority="4591" operator="equal">
      <formula>"Moderado"</formula>
    </cfRule>
    <cfRule type="cellIs" dxfId="4278" priority="4592" operator="equal">
      <formula>"Menor"</formula>
    </cfRule>
    <cfRule type="cellIs" dxfId="4277" priority="4593" operator="equal">
      <formula>"Leve"</formula>
    </cfRule>
  </conditionalFormatting>
  <conditionalFormatting sqref="EU11:EZ11">
    <cfRule type="cellIs" dxfId="4276" priority="4564" operator="equal">
      <formula>"Catastrófico"</formula>
    </cfRule>
    <cfRule type="cellIs" dxfId="4275" priority="4565" operator="equal">
      <formula>"Mayor"</formula>
    </cfRule>
    <cfRule type="cellIs" dxfId="4274" priority="4566" operator="equal">
      <formula>"Moderado"</formula>
    </cfRule>
    <cfRule type="cellIs" dxfId="4273" priority="4567" operator="equal">
      <formula>"Menor"</formula>
    </cfRule>
    <cfRule type="cellIs" dxfId="4272" priority="4568" operator="equal">
      <formula>"Leve"</formula>
    </cfRule>
  </conditionalFormatting>
  <conditionalFormatting sqref="FD130:FI130">
    <cfRule type="cellIs" dxfId="4271" priority="4974" operator="equal">
      <formula>"Catastrófico"</formula>
    </cfRule>
    <cfRule type="cellIs" dxfId="4270" priority="4975" operator="equal">
      <formula>"Mayor"</formula>
    </cfRule>
    <cfRule type="cellIs" dxfId="4269" priority="4976" operator="equal">
      <formula>"Moderado"</formula>
    </cfRule>
    <cfRule type="cellIs" dxfId="4268" priority="4977" operator="equal">
      <formula>"Menor"</formula>
    </cfRule>
    <cfRule type="cellIs" dxfId="4267" priority="4978" operator="equal">
      <formula>"Leve"</formula>
    </cfRule>
  </conditionalFormatting>
  <conditionalFormatting sqref="EU239">
    <cfRule type="cellIs" dxfId="4266" priority="4599" operator="equal">
      <formula>"Catastrófico"</formula>
    </cfRule>
    <cfRule type="cellIs" dxfId="4265" priority="4600" operator="equal">
      <formula>"Mayor"</formula>
    </cfRule>
    <cfRule type="cellIs" dxfId="4264" priority="4601" operator="equal">
      <formula>"Moderado"</formula>
    </cfRule>
    <cfRule type="cellIs" dxfId="4263" priority="4602" operator="equal">
      <formula>"Menor"</formula>
    </cfRule>
    <cfRule type="cellIs" dxfId="4262" priority="4603" operator="equal">
      <formula>"Leve"</formula>
    </cfRule>
  </conditionalFormatting>
  <conditionalFormatting sqref="EU16:EZ17">
    <cfRule type="cellIs" dxfId="4261" priority="4504" operator="equal">
      <formula>"Catastrófico"</formula>
    </cfRule>
    <cfRule type="cellIs" dxfId="4260" priority="4505" operator="equal">
      <formula>"Mayor"</formula>
    </cfRule>
    <cfRule type="cellIs" dxfId="4259" priority="4506" operator="equal">
      <formula>"Moderado"</formula>
    </cfRule>
    <cfRule type="cellIs" dxfId="4258" priority="4507" operator="equal">
      <formula>"Menor"</formula>
    </cfRule>
    <cfRule type="cellIs" dxfId="4257" priority="4508" operator="equal">
      <formula>"Leve"</formula>
    </cfRule>
  </conditionalFormatting>
  <conditionalFormatting sqref="FJ10 FJ16 FJ22 FJ40 FJ64 FJ70 FJ76 FJ82 FJ88 FJ94 FJ100 FJ106 FJ112 FJ118 FJ124 FJ130 FJ136 FJ142 FJ148 FJ154 FJ160 FJ166 FJ172 FJ178 FJ184 FJ190 FJ196 FJ202 FJ208 FJ214 FJ220">
    <cfRule type="cellIs" dxfId="4256" priority="5919" operator="equal">
      <formula>"Catastrófico"</formula>
    </cfRule>
    <cfRule type="cellIs" dxfId="4255" priority="5920" operator="equal">
      <formula>"Mayor"</formula>
    </cfRule>
    <cfRule type="cellIs" dxfId="4254" priority="5921" operator="equal">
      <formula>"Moderado"</formula>
    </cfRule>
    <cfRule type="cellIs" dxfId="4253" priority="5922" operator="equal">
      <formula>"Menor"</formula>
    </cfRule>
    <cfRule type="cellIs" dxfId="4252" priority="5923" operator="equal">
      <formula>"Leve"</formula>
    </cfRule>
  </conditionalFormatting>
  <conditionalFormatting sqref="FJ226">
    <cfRule type="cellIs" dxfId="4251" priority="5909" operator="equal">
      <formula>"Catastrófico"</formula>
    </cfRule>
    <cfRule type="cellIs" dxfId="4250" priority="5910" operator="equal">
      <formula>"Mayor"</formula>
    </cfRule>
    <cfRule type="cellIs" dxfId="4249" priority="5911" operator="equal">
      <formula>"Moderado"</formula>
    </cfRule>
    <cfRule type="cellIs" dxfId="4248" priority="5912" operator="equal">
      <formula>"Menor"</formula>
    </cfRule>
    <cfRule type="cellIs" dxfId="4247" priority="5913" operator="equal">
      <formula>"Leve"</formula>
    </cfRule>
  </conditionalFormatting>
  <conditionalFormatting sqref="FL102:FS102 FL100:FM101">
    <cfRule type="cellIs" dxfId="4246" priority="5819" operator="equal">
      <formula>"Catastrófico"</formula>
    </cfRule>
    <cfRule type="cellIs" dxfId="4245" priority="5820" operator="equal">
      <formula>"Mayor"</formula>
    </cfRule>
    <cfRule type="cellIs" dxfId="4244" priority="5821" operator="equal">
      <formula>"Moderado"</formula>
    </cfRule>
    <cfRule type="cellIs" dxfId="4243" priority="5822" operator="equal">
      <formula>"Menor"</formula>
    </cfRule>
    <cfRule type="cellIs" dxfId="4242" priority="5823" operator="equal">
      <formula>"Leve"</formula>
    </cfRule>
  </conditionalFormatting>
  <conditionalFormatting sqref="FL101:FM101 FK102:FS102 FK100:FM100">
    <cfRule type="cellIs" dxfId="4241" priority="5814" operator="equal">
      <formula>"Catastrófico"</formula>
    </cfRule>
    <cfRule type="cellIs" dxfId="4240" priority="5815" operator="equal">
      <formula>"Mayor"</formula>
    </cfRule>
    <cfRule type="cellIs" dxfId="4239" priority="5816" operator="equal">
      <formula>"Moderado"</formula>
    </cfRule>
    <cfRule type="cellIs" dxfId="4238" priority="5817" operator="equal">
      <formula>"Menor"</formula>
    </cfRule>
    <cfRule type="cellIs" dxfId="4237" priority="5818" operator="equal">
      <formula>"Leve"</formula>
    </cfRule>
  </conditionalFormatting>
  <conditionalFormatting sqref="FK82">
    <cfRule type="cellIs" dxfId="4236" priority="5669" operator="equal">
      <formula>"Catastrófico"</formula>
    </cfRule>
    <cfRule type="cellIs" dxfId="4235" priority="5670" operator="equal">
      <formula>"Mayor"</formula>
    </cfRule>
    <cfRule type="cellIs" dxfId="4234" priority="5671" operator="equal">
      <formula>"Moderado"</formula>
    </cfRule>
    <cfRule type="cellIs" dxfId="4233" priority="5672" operator="equal">
      <formula>"Menor"</formula>
    </cfRule>
    <cfRule type="cellIs" dxfId="4232" priority="5673" operator="equal">
      <formula>"Leve"</formula>
    </cfRule>
  </conditionalFormatting>
  <conditionalFormatting sqref="FM82">
    <cfRule type="cellIs" dxfId="4231" priority="5664" operator="equal">
      <formula>"Catastrófico"</formula>
    </cfRule>
    <cfRule type="cellIs" dxfId="4230" priority="5665" operator="equal">
      <formula>"Mayor"</formula>
    </cfRule>
    <cfRule type="cellIs" dxfId="4229" priority="5666" operator="equal">
      <formula>"Moderado"</formula>
    </cfRule>
    <cfRule type="cellIs" dxfId="4228" priority="5667" operator="equal">
      <formula>"Menor"</formula>
    </cfRule>
    <cfRule type="cellIs" dxfId="4227" priority="5668" operator="equal">
      <formula>"Leve"</formula>
    </cfRule>
  </conditionalFormatting>
  <conditionalFormatting sqref="FM83">
    <cfRule type="cellIs" dxfId="4226" priority="5634" operator="equal">
      <formula>"Catastrófico"</formula>
    </cfRule>
    <cfRule type="cellIs" dxfId="4225" priority="5635" operator="equal">
      <formula>"Mayor"</formula>
    </cfRule>
    <cfRule type="cellIs" dxfId="4224" priority="5636" operator="equal">
      <formula>"Moderado"</formula>
    </cfRule>
    <cfRule type="cellIs" dxfId="4223" priority="5637" operator="equal">
      <formula>"Menor"</formula>
    </cfRule>
    <cfRule type="cellIs" dxfId="4222" priority="5638" operator="equal">
      <formula>"Leve"</formula>
    </cfRule>
  </conditionalFormatting>
  <conditionalFormatting sqref="FM239">
    <cfRule type="cellIs" dxfId="4221" priority="5614" operator="equal">
      <formula>"Catastrófico"</formula>
    </cfRule>
    <cfRule type="cellIs" dxfId="4220" priority="5615" operator="equal">
      <formula>"Mayor"</formula>
    </cfRule>
    <cfRule type="cellIs" dxfId="4219" priority="5616" operator="equal">
      <formula>"Moderado"</formula>
    </cfRule>
    <cfRule type="cellIs" dxfId="4218" priority="5617" operator="equal">
      <formula>"Menor"</formula>
    </cfRule>
    <cfRule type="cellIs" dxfId="4217" priority="5618" operator="equal">
      <formula>"Leve"</formula>
    </cfRule>
  </conditionalFormatting>
  <conditionalFormatting sqref="FM239">
    <cfRule type="cellIs" dxfId="4216" priority="5609" operator="equal">
      <formula>"Catastrófico"</formula>
    </cfRule>
    <cfRule type="cellIs" dxfId="4215" priority="5610" operator="equal">
      <formula>"Mayor"</formula>
    </cfRule>
    <cfRule type="cellIs" dxfId="4214" priority="5611" operator="equal">
      <formula>"Moderado"</formula>
    </cfRule>
    <cfRule type="cellIs" dxfId="4213" priority="5612" operator="equal">
      <formula>"Menor"</formula>
    </cfRule>
    <cfRule type="cellIs" dxfId="4212" priority="5613" operator="equal">
      <formula>"Leve"</formula>
    </cfRule>
  </conditionalFormatting>
  <conditionalFormatting sqref="FN239:FS239">
    <cfRule type="cellIs" dxfId="4211" priority="5589" operator="equal">
      <formula>"Catastrófico"</formula>
    </cfRule>
    <cfRule type="cellIs" dxfId="4210" priority="5590" operator="equal">
      <formula>"Mayor"</formula>
    </cfRule>
    <cfRule type="cellIs" dxfId="4209" priority="5591" operator="equal">
      <formula>"Moderado"</formula>
    </cfRule>
    <cfRule type="cellIs" dxfId="4208" priority="5592" operator="equal">
      <formula>"Menor"</formula>
    </cfRule>
    <cfRule type="cellIs" dxfId="4207" priority="5593" operator="equal">
      <formula>"Leve"</formula>
    </cfRule>
  </conditionalFormatting>
  <conditionalFormatting sqref="FL10">
    <cfRule type="cellIs" dxfId="4206" priority="5584" operator="equal">
      <formula>"Catastrófico"</formula>
    </cfRule>
    <cfRule type="cellIs" dxfId="4205" priority="5585" operator="equal">
      <formula>"Mayor"</formula>
    </cfRule>
    <cfRule type="cellIs" dxfId="4204" priority="5586" operator="equal">
      <formula>"Moderado"</formula>
    </cfRule>
    <cfRule type="cellIs" dxfId="4203" priority="5587" operator="equal">
      <formula>"Menor"</formula>
    </cfRule>
    <cfRule type="cellIs" dxfId="4202" priority="5588" operator="equal">
      <formula>"Leve"</formula>
    </cfRule>
  </conditionalFormatting>
  <conditionalFormatting sqref="EJ196:EQ196">
    <cfRule type="cellIs" dxfId="4201" priority="3954" operator="equal">
      <formula>"Catastrófico"</formula>
    </cfRule>
    <cfRule type="cellIs" dxfId="4200" priority="3955" operator="equal">
      <formula>"Mayor"</formula>
    </cfRule>
    <cfRule type="cellIs" dxfId="4199" priority="3956" operator="equal">
      <formula>"Moderado"</formula>
    </cfRule>
    <cfRule type="cellIs" dxfId="4198" priority="3957" operator="equal">
      <formula>"Menor"</formula>
    </cfRule>
    <cfRule type="cellIs" dxfId="4197" priority="3958" operator="equal">
      <formula>"Leve"</formula>
    </cfRule>
  </conditionalFormatting>
  <conditionalFormatting sqref="EJ202:EQ202">
    <cfRule type="cellIs" dxfId="4196" priority="3949" operator="equal">
      <formula>"Catastrófico"</formula>
    </cfRule>
    <cfRule type="cellIs" dxfId="4195" priority="3950" operator="equal">
      <formula>"Mayor"</formula>
    </cfRule>
    <cfRule type="cellIs" dxfId="4194" priority="3951" operator="equal">
      <formula>"Moderado"</formula>
    </cfRule>
    <cfRule type="cellIs" dxfId="4193" priority="3952" operator="equal">
      <formula>"Menor"</formula>
    </cfRule>
    <cfRule type="cellIs" dxfId="4192" priority="3953" operator="equal">
      <formula>"Leve"</formula>
    </cfRule>
  </conditionalFormatting>
  <conditionalFormatting sqref="EC58:EH58">
    <cfRule type="cellIs" dxfId="4191" priority="3654" operator="equal">
      <formula>"Catastrófico"</formula>
    </cfRule>
    <cfRule type="cellIs" dxfId="4190" priority="3655" operator="equal">
      <formula>"Mayor"</formula>
    </cfRule>
    <cfRule type="cellIs" dxfId="4189" priority="3656" operator="equal">
      <formula>"Moderado"</formula>
    </cfRule>
    <cfRule type="cellIs" dxfId="4188" priority="3657" operator="equal">
      <formula>"Menor"</formula>
    </cfRule>
    <cfRule type="cellIs" dxfId="4187" priority="3658" operator="equal">
      <formula>"Leve"</formula>
    </cfRule>
  </conditionalFormatting>
  <conditionalFormatting sqref="EL82">
    <cfRule type="cellIs" dxfId="4186" priority="4149" operator="equal">
      <formula>"Catastrófico"</formula>
    </cfRule>
    <cfRule type="cellIs" dxfId="4185" priority="4150" operator="equal">
      <formula>"Mayor"</formula>
    </cfRule>
    <cfRule type="cellIs" dxfId="4184" priority="4151" operator="equal">
      <formula>"Moderado"</formula>
    </cfRule>
    <cfRule type="cellIs" dxfId="4183" priority="4152" operator="equal">
      <formula>"Menor"</formula>
    </cfRule>
    <cfRule type="cellIs" dxfId="4182" priority="4153" operator="equal">
      <formula>"Leve"</formula>
    </cfRule>
  </conditionalFormatting>
  <conditionalFormatting sqref="EK82">
    <cfRule type="cellIs" dxfId="4181" priority="4144" operator="equal">
      <formula>"Catastrófico"</formula>
    </cfRule>
    <cfRule type="cellIs" dxfId="4180" priority="4145" operator="equal">
      <formula>"Mayor"</formula>
    </cfRule>
    <cfRule type="cellIs" dxfId="4179" priority="4146" operator="equal">
      <formula>"Moderado"</formula>
    </cfRule>
    <cfRule type="cellIs" dxfId="4178" priority="4147" operator="equal">
      <formula>"Menor"</formula>
    </cfRule>
    <cfRule type="cellIs" dxfId="4177" priority="4148" operator="equal">
      <formula>"Leve"</formula>
    </cfRule>
  </conditionalFormatting>
  <conditionalFormatting sqref="EV35:EZ35">
    <cfRule type="cellIs" dxfId="4176" priority="4429" operator="equal">
      <formula>"Catastrófico"</formula>
    </cfRule>
    <cfRule type="cellIs" dxfId="4175" priority="4430" operator="equal">
      <formula>"Mayor"</formula>
    </cfRule>
    <cfRule type="cellIs" dxfId="4174" priority="4431" operator="equal">
      <formula>"Moderado"</formula>
    </cfRule>
    <cfRule type="cellIs" dxfId="4173" priority="4432" operator="equal">
      <formula>"Menor"</formula>
    </cfRule>
    <cfRule type="cellIs" dxfId="4172" priority="4433" operator="equal">
      <formula>"Leve"</formula>
    </cfRule>
  </conditionalFormatting>
  <conditionalFormatting sqref="EK83">
    <cfRule type="cellIs" dxfId="4171" priority="4134" operator="equal">
      <formula>"Catastrófico"</formula>
    </cfRule>
    <cfRule type="cellIs" dxfId="4170" priority="4135" operator="equal">
      <formula>"Mayor"</formula>
    </cfRule>
    <cfRule type="cellIs" dxfId="4169" priority="4136" operator="equal">
      <formula>"Moderado"</formula>
    </cfRule>
    <cfRule type="cellIs" dxfId="4168" priority="4137" operator="equal">
      <formula>"Menor"</formula>
    </cfRule>
    <cfRule type="cellIs" dxfId="4167" priority="4138" operator="equal">
      <formula>"Leve"</formula>
    </cfRule>
  </conditionalFormatting>
  <conditionalFormatting sqref="ET124:EZ124 ET129:EZ129 ET125:ET128 EV125:EZ128">
    <cfRule type="cellIs" dxfId="4166" priority="4499" operator="equal">
      <formula>"Catastrófico"</formula>
    </cfRule>
    <cfRule type="cellIs" dxfId="4165" priority="4500" operator="equal">
      <formula>"Mayor"</formula>
    </cfRule>
    <cfRule type="cellIs" dxfId="4164" priority="4501" operator="equal">
      <formula>"Moderado"</formula>
    </cfRule>
    <cfRule type="cellIs" dxfId="4163" priority="4502" operator="equal">
      <formula>"Menor"</formula>
    </cfRule>
    <cfRule type="cellIs" dxfId="4162" priority="4503" operator="equal">
      <formula>"Leve"</formula>
    </cfRule>
  </conditionalFormatting>
  <conditionalFormatting sqref="ET125:ET128 ES129:EZ129 EV125:EZ128 ES124:EZ124">
    <cfRule type="cellIs" dxfId="4161" priority="4494" operator="equal">
      <formula>"Catastrófico"</formula>
    </cfRule>
    <cfRule type="cellIs" dxfId="4160" priority="4495" operator="equal">
      <formula>"Mayor"</formula>
    </cfRule>
    <cfRule type="cellIs" dxfId="4159" priority="4496" operator="equal">
      <formula>"Moderado"</formula>
    </cfRule>
    <cfRule type="cellIs" dxfId="4158" priority="4497" operator="equal">
      <formula>"Menor"</formula>
    </cfRule>
    <cfRule type="cellIs" dxfId="4157" priority="4498" operator="equal">
      <formula>"Leve"</formula>
    </cfRule>
  </conditionalFormatting>
  <conditionalFormatting sqref="EM239:EQ239">
    <cfRule type="cellIs" dxfId="4156" priority="4074" operator="equal">
      <formula>"Catastrófico"</formula>
    </cfRule>
    <cfRule type="cellIs" dxfId="4155" priority="4075" operator="equal">
      <formula>"Mayor"</formula>
    </cfRule>
    <cfRule type="cellIs" dxfId="4154" priority="4076" operator="equal">
      <formula>"Moderado"</formula>
    </cfRule>
    <cfRule type="cellIs" dxfId="4153" priority="4077" operator="equal">
      <formula>"Menor"</formula>
    </cfRule>
    <cfRule type="cellIs" dxfId="4152" priority="4078" operator="equal">
      <formula>"Leve"</formula>
    </cfRule>
  </conditionalFormatting>
  <conditionalFormatting sqref="EK10">
    <cfRule type="cellIs" dxfId="4151" priority="4069" operator="equal">
      <formula>"Catastrófico"</formula>
    </cfRule>
    <cfRule type="cellIs" dxfId="4150" priority="4070" operator="equal">
      <formula>"Mayor"</formula>
    </cfRule>
    <cfRule type="cellIs" dxfId="4149" priority="4071" operator="equal">
      <formula>"Moderado"</formula>
    </cfRule>
    <cfRule type="cellIs" dxfId="4148" priority="4072" operator="equal">
      <formula>"Menor"</formula>
    </cfRule>
    <cfRule type="cellIs" dxfId="4147" priority="4073" operator="equal">
      <formula>"Leve"</formula>
    </cfRule>
  </conditionalFormatting>
  <conditionalFormatting sqref="EJ10:EK10">
    <cfRule type="cellIs" dxfId="4146" priority="4064" operator="equal">
      <formula>"Catastrófico"</formula>
    </cfRule>
    <cfRule type="cellIs" dxfId="4145" priority="4065" operator="equal">
      <formula>"Mayor"</formula>
    </cfRule>
    <cfRule type="cellIs" dxfId="4144" priority="4066" operator="equal">
      <formula>"Moderado"</formula>
    </cfRule>
    <cfRule type="cellIs" dxfId="4143" priority="4067" operator="equal">
      <formula>"Menor"</formula>
    </cfRule>
    <cfRule type="cellIs" dxfId="4142" priority="4068" operator="equal">
      <formula>"Leve"</formula>
    </cfRule>
  </conditionalFormatting>
  <conditionalFormatting sqref="ES130:ET130">
    <cfRule type="cellIs" dxfId="4141" priority="4474" operator="equal">
      <formula>"Catastrófico"</formula>
    </cfRule>
    <cfRule type="cellIs" dxfId="4140" priority="4475" operator="equal">
      <formula>"Mayor"</formula>
    </cfRule>
    <cfRule type="cellIs" dxfId="4139" priority="4476" operator="equal">
      <formula>"Moderado"</formula>
    </cfRule>
    <cfRule type="cellIs" dxfId="4138" priority="4477" operator="equal">
      <formula>"Menor"</formula>
    </cfRule>
    <cfRule type="cellIs" dxfId="4137" priority="4478" operator="equal">
      <formula>"Leve"</formula>
    </cfRule>
  </conditionalFormatting>
  <conditionalFormatting sqref="EJ178:EQ183">
    <cfRule type="cellIs" dxfId="4136" priority="4219" operator="equal">
      <formula>"Catastrófico"</formula>
    </cfRule>
    <cfRule type="cellIs" dxfId="4135" priority="4220" operator="equal">
      <formula>"Mayor"</formula>
    </cfRule>
    <cfRule type="cellIs" dxfId="4134" priority="4221" operator="equal">
      <formula>"Moderado"</formula>
    </cfRule>
    <cfRule type="cellIs" dxfId="4133" priority="4222" operator="equal">
      <formula>"Menor"</formula>
    </cfRule>
    <cfRule type="cellIs" dxfId="4132" priority="4223" operator="equal">
      <formula>"Leve"</formula>
    </cfRule>
  </conditionalFormatting>
  <conditionalFormatting sqref="EJ239:EK239">
    <cfRule type="cellIs" dxfId="4131" priority="4089" operator="equal">
      <formula>"Catastrófico"</formula>
    </cfRule>
    <cfRule type="cellIs" dxfId="4130" priority="4090" operator="equal">
      <formula>"Mayor"</formula>
    </cfRule>
    <cfRule type="cellIs" dxfId="4129" priority="4091" operator="equal">
      <formula>"Moderado"</formula>
    </cfRule>
    <cfRule type="cellIs" dxfId="4128" priority="4092" operator="equal">
      <formula>"Menor"</formula>
    </cfRule>
    <cfRule type="cellIs" dxfId="4127" priority="4093" operator="equal">
      <formula>"Leve"</formula>
    </cfRule>
  </conditionalFormatting>
  <conditionalFormatting sqref="EM239:EQ239">
    <cfRule type="cellIs" dxfId="4126" priority="4079" operator="equal">
      <formula>"Catastrófico"</formula>
    </cfRule>
    <cfRule type="cellIs" dxfId="4125" priority="4080" operator="equal">
      <formula>"Mayor"</formula>
    </cfRule>
    <cfRule type="cellIs" dxfId="4124" priority="4081" operator="equal">
      <formula>"Moderado"</formula>
    </cfRule>
    <cfRule type="cellIs" dxfId="4123" priority="4082" operator="equal">
      <formula>"Menor"</formula>
    </cfRule>
    <cfRule type="cellIs" dxfId="4122" priority="4083" operator="equal">
      <formula>"Leve"</formula>
    </cfRule>
  </conditionalFormatting>
  <conditionalFormatting sqref="EM35:EQ35">
    <cfRule type="cellIs" dxfId="4121" priority="3919" operator="equal">
      <formula>"Catastrófico"</formula>
    </cfRule>
    <cfRule type="cellIs" dxfId="4120" priority="3920" operator="equal">
      <formula>"Mayor"</formula>
    </cfRule>
    <cfRule type="cellIs" dxfId="4119" priority="3921" operator="equal">
      <formula>"Moderado"</formula>
    </cfRule>
    <cfRule type="cellIs" dxfId="4118" priority="3922" operator="equal">
      <formula>"Menor"</formula>
    </cfRule>
    <cfRule type="cellIs" dxfId="4117" priority="3923" operator="equal">
      <formula>"Leve"</formula>
    </cfRule>
  </conditionalFormatting>
  <conditionalFormatting sqref="EJ46:EK46">
    <cfRule type="cellIs" dxfId="4116" priority="4214" operator="equal">
      <formula>"Catastrófico"</formula>
    </cfRule>
    <cfRule type="cellIs" dxfId="4115" priority="4215" operator="equal">
      <formula>"Mayor"</formula>
    </cfRule>
    <cfRule type="cellIs" dxfId="4114" priority="4216" operator="equal">
      <formula>"Moderado"</formula>
    </cfRule>
    <cfRule type="cellIs" dxfId="4113" priority="4217" operator="equal">
      <formula>"Menor"</formula>
    </cfRule>
    <cfRule type="cellIs" dxfId="4112" priority="4218" operator="equal">
      <formula>"Leve"</formula>
    </cfRule>
  </conditionalFormatting>
  <conditionalFormatting sqref="EJ46:EK46">
    <cfRule type="cellIs" dxfId="4111" priority="4209" operator="equal">
      <formula>"Catastrófico"</formula>
    </cfRule>
    <cfRule type="cellIs" dxfId="4110" priority="4210" operator="equal">
      <formula>"Mayor"</formula>
    </cfRule>
    <cfRule type="cellIs" dxfId="4109" priority="4211" operator="equal">
      <formula>"Moderado"</formula>
    </cfRule>
    <cfRule type="cellIs" dxfId="4108" priority="4212" operator="equal">
      <formula>"Menor"</formula>
    </cfRule>
    <cfRule type="cellIs" dxfId="4107" priority="4213" operator="equal">
      <formula>"Leve"</formula>
    </cfRule>
  </conditionalFormatting>
  <conditionalFormatting sqref="EL46:EQ46">
    <cfRule type="cellIs" dxfId="4106" priority="4204" operator="equal">
      <formula>"Catastrófico"</formula>
    </cfRule>
    <cfRule type="cellIs" dxfId="4105" priority="4205" operator="equal">
      <formula>"Mayor"</formula>
    </cfRule>
    <cfRule type="cellIs" dxfId="4104" priority="4206" operator="equal">
      <formula>"Moderado"</formula>
    </cfRule>
    <cfRule type="cellIs" dxfId="4103" priority="4207" operator="equal">
      <formula>"Menor"</formula>
    </cfRule>
    <cfRule type="cellIs" dxfId="4102" priority="4208" operator="equal">
      <formula>"Leve"</formula>
    </cfRule>
  </conditionalFormatting>
  <conditionalFormatting sqref="EL46:EQ46">
    <cfRule type="cellIs" dxfId="4101" priority="4199" operator="equal">
      <formula>"Catastrófico"</formula>
    </cfRule>
    <cfRule type="cellIs" dxfId="4100" priority="4200" operator="equal">
      <formula>"Mayor"</formula>
    </cfRule>
    <cfRule type="cellIs" dxfId="4099" priority="4201" operator="equal">
      <formula>"Moderado"</formula>
    </cfRule>
    <cfRule type="cellIs" dxfId="4098" priority="4202" operator="equal">
      <formula>"Menor"</formula>
    </cfRule>
    <cfRule type="cellIs" dxfId="4097" priority="4203" operator="equal">
      <formula>"Leve"</formula>
    </cfRule>
  </conditionalFormatting>
  <conditionalFormatting sqref="EU10:EZ10">
    <cfRule type="cellIs" dxfId="4096" priority="4554" operator="equal">
      <formula>"Catastrófico"</formula>
    </cfRule>
    <cfRule type="cellIs" dxfId="4095" priority="4555" operator="equal">
      <formula>"Mayor"</formula>
    </cfRule>
    <cfRule type="cellIs" dxfId="4094" priority="4556" operator="equal">
      <formula>"Moderado"</formula>
    </cfRule>
    <cfRule type="cellIs" dxfId="4093" priority="4557" operator="equal">
      <formula>"Menor"</formula>
    </cfRule>
    <cfRule type="cellIs" dxfId="4092" priority="4558" operator="equal">
      <formula>"Leve"</formula>
    </cfRule>
  </conditionalFormatting>
  <conditionalFormatting sqref="EU130:EZ130">
    <cfRule type="cellIs" dxfId="4091" priority="4469" operator="equal">
      <formula>"Catastrófico"</formula>
    </cfRule>
    <cfRule type="cellIs" dxfId="4090" priority="4470" operator="equal">
      <formula>"Mayor"</formula>
    </cfRule>
    <cfRule type="cellIs" dxfId="4089" priority="4471" operator="equal">
      <formula>"Moderado"</formula>
    </cfRule>
    <cfRule type="cellIs" dxfId="4088" priority="4472" operator="equal">
      <formula>"Menor"</formula>
    </cfRule>
    <cfRule type="cellIs" dxfId="4087" priority="4473" operator="equal">
      <formula>"Leve"</formula>
    </cfRule>
  </conditionalFormatting>
  <conditionalFormatting sqref="ES58:ET58">
    <cfRule type="cellIs" dxfId="4086" priority="4674" operator="equal">
      <formula>"Catastrófico"</formula>
    </cfRule>
    <cfRule type="cellIs" dxfId="4085" priority="4675" operator="equal">
      <formula>"Mayor"</formula>
    </cfRule>
    <cfRule type="cellIs" dxfId="4084" priority="4676" operator="equal">
      <formula>"Moderado"</formula>
    </cfRule>
    <cfRule type="cellIs" dxfId="4083" priority="4677" operator="equal">
      <formula>"Menor"</formula>
    </cfRule>
    <cfRule type="cellIs" dxfId="4082" priority="4678" operator="equal">
      <formula>"Leve"</formula>
    </cfRule>
  </conditionalFormatting>
  <conditionalFormatting sqref="EC46:EH46">
    <cfRule type="cellIs" dxfId="4081" priority="3694" operator="equal">
      <formula>"Catastrófico"</formula>
    </cfRule>
    <cfRule type="cellIs" dxfId="4080" priority="3695" operator="equal">
      <formula>"Mayor"</formula>
    </cfRule>
    <cfRule type="cellIs" dxfId="4079" priority="3696" operator="equal">
      <formula>"Moderado"</formula>
    </cfRule>
    <cfRule type="cellIs" dxfId="4078" priority="3697" operator="equal">
      <formula>"Menor"</formula>
    </cfRule>
    <cfRule type="cellIs" dxfId="4077" priority="3698" operator="equal">
      <formula>"Leve"</formula>
    </cfRule>
  </conditionalFormatting>
  <conditionalFormatting sqref="EJ125:EJ128">
    <cfRule type="cellIs" dxfId="4076" priority="3979" operator="equal">
      <formula>"Catastrófico"</formula>
    </cfRule>
    <cfRule type="cellIs" dxfId="4075" priority="3980" operator="equal">
      <formula>"Mayor"</formula>
    </cfRule>
    <cfRule type="cellIs" dxfId="4074" priority="3981" operator="equal">
      <formula>"Moderado"</formula>
    </cfRule>
    <cfRule type="cellIs" dxfId="4073" priority="3982" operator="equal">
      <formula>"Menor"</formula>
    </cfRule>
    <cfRule type="cellIs" dxfId="4072" priority="3983" operator="equal">
      <formula>"Leve"</formula>
    </cfRule>
  </conditionalFormatting>
  <conditionalFormatting sqref="EJ214:EQ214">
    <cfRule type="cellIs" dxfId="4071" priority="3939" operator="equal">
      <formula>"Catastrófico"</formula>
    </cfRule>
    <cfRule type="cellIs" dxfId="4070" priority="3940" operator="equal">
      <formula>"Mayor"</formula>
    </cfRule>
    <cfRule type="cellIs" dxfId="4069" priority="3941" operator="equal">
      <formula>"Moderado"</formula>
    </cfRule>
    <cfRule type="cellIs" dxfId="4068" priority="3942" operator="equal">
      <formula>"Menor"</formula>
    </cfRule>
    <cfRule type="cellIs" dxfId="4067" priority="3943" operator="equal">
      <formula>"Leve"</formula>
    </cfRule>
  </conditionalFormatting>
  <conditionalFormatting sqref="ES11:ET11">
    <cfRule type="cellIs" dxfId="4066" priority="4544" operator="equal">
      <formula>"Catastrófico"</formula>
    </cfRule>
    <cfRule type="cellIs" dxfId="4065" priority="4545" operator="equal">
      <formula>"Mayor"</formula>
    </cfRule>
    <cfRule type="cellIs" dxfId="4064" priority="4546" operator="equal">
      <formula>"Moderado"</formula>
    </cfRule>
    <cfRule type="cellIs" dxfId="4063" priority="4547" operator="equal">
      <formula>"Menor"</formula>
    </cfRule>
    <cfRule type="cellIs" dxfId="4062" priority="4548" operator="equal">
      <formula>"Leve"</formula>
    </cfRule>
  </conditionalFormatting>
  <conditionalFormatting sqref="EJ112:EQ112">
    <cfRule type="cellIs" dxfId="4061" priority="4274" operator="equal">
      <formula>"Catastrófico"</formula>
    </cfRule>
    <cfRule type="cellIs" dxfId="4060" priority="4275" operator="equal">
      <formula>"Mayor"</formula>
    </cfRule>
    <cfRule type="cellIs" dxfId="4059" priority="4276" operator="equal">
      <formula>"Moderado"</formula>
    </cfRule>
    <cfRule type="cellIs" dxfId="4058" priority="4277" operator="equal">
      <formula>"Menor"</formula>
    </cfRule>
    <cfRule type="cellIs" dxfId="4057" priority="4278" operator="equal">
      <formula>"Leve"</formula>
    </cfRule>
  </conditionalFormatting>
  <conditionalFormatting sqref="EM89:EQ89">
    <cfRule type="cellIs" dxfId="4056" priority="4314" operator="equal">
      <formula>"Catastrófico"</formula>
    </cfRule>
    <cfRule type="cellIs" dxfId="4055" priority="4315" operator="equal">
      <formula>"Mayor"</formula>
    </cfRule>
    <cfRule type="cellIs" dxfId="4054" priority="4316" operator="equal">
      <formula>"Moderado"</formula>
    </cfRule>
    <cfRule type="cellIs" dxfId="4053" priority="4317" operator="equal">
      <formula>"Menor"</formula>
    </cfRule>
    <cfRule type="cellIs" dxfId="4052" priority="4318" operator="equal">
      <formula>"Leve"</formula>
    </cfRule>
  </conditionalFormatting>
  <conditionalFormatting sqref="ES46:ET46">
    <cfRule type="cellIs" dxfId="4051" priority="4714" operator="equal">
      <formula>"Catastrófico"</formula>
    </cfRule>
    <cfRule type="cellIs" dxfId="4050" priority="4715" operator="equal">
      <formula>"Mayor"</formula>
    </cfRule>
    <cfRule type="cellIs" dxfId="4049" priority="4716" operator="equal">
      <formula>"Moderado"</formula>
    </cfRule>
    <cfRule type="cellIs" dxfId="4048" priority="4717" operator="equal">
      <formula>"Menor"</formula>
    </cfRule>
    <cfRule type="cellIs" dxfId="4047" priority="4718" operator="equal">
      <formula>"Leve"</formula>
    </cfRule>
  </conditionalFormatting>
  <conditionalFormatting sqref="EL52:EQ52">
    <cfRule type="cellIs" dxfId="4046" priority="4184" operator="equal">
      <formula>"Catastrófico"</formula>
    </cfRule>
    <cfRule type="cellIs" dxfId="4045" priority="4185" operator="equal">
      <formula>"Mayor"</formula>
    </cfRule>
    <cfRule type="cellIs" dxfId="4044" priority="4186" operator="equal">
      <formula>"Moderado"</formula>
    </cfRule>
    <cfRule type="cellIs" dxfId="4043" priority="4187" operator="equal">
      <formula>"Menor"</formula>
    </cfRule>
    <cfRule type="cellIs" dxfId="4042" priority="4188" operator="equal">
      <formula>"Leve"</formula>
    </cfRule>
  </conditionalFormatting>
  <conditionalFormatting sqref="EU58:EZ58">
    <cfRule type="cellIs" dxfId="4041" priority="4669" operator="equal">
      <formula>"Catastrófico"</formula>
    </cfRule>
    <cfRule type="cellIs" dxfId="4040" priority="4670" operator="equal">
      <formula>"Mayor"</formula>
    </cfRule>
    <cfRule type="cellIs" dxfId="4039" priority="4671" operator="equal">
      <formula>"Moderado"</formula>
    </cfRule>
    <cfRule type="cellIs" dxfId="4038" priority="4672" operator="equal">
      <formula>"Menor"</formula>
    </cfRule>
    <cfRule type="cellIs" dxfId="4037" priority="4673" operator="equal">
      <formula>"Leve"</formula>
    </cfRule>
  </conditionalFormatting>
  <conditionalFormatting sqref="EL10:EQ10">
    <cfRule type="cellIs" dxfId="4036" priority="4044" operator="equal">
      <formula>"Catastrófico"</formula>
    </cfRule>
    <cfRule type="cellIs" dxfId="4035" priority="4045" operator="equal">
      <formula>"Mayor"</formula>
    </cfRule>
    <cfRule type="cellIs" dxfId="4034" priority="4046" operator="equal">
      <formula>"Moderado"</formula>
    </cfRule>
    <cfRule type="cellIs" dxfId="4033" priority="4047" operator="equal">
      <formula>"Menor"</formula>
    </cfRule>
    <cfRule type="cellIs" dxfId="4032" priority="4048" operator="equal">
      <formula>"Leve"</formula>
    </cfRule>
  </conditionalFormatting>
  <conditionalFormatting sqref="ET17">
    <cfRule type="cellIs" dxfId="4031" priority="4519" operator="equal">
      <formula>"Catastrófico"</formula>
    </cfRule>
    <cfRule type="cellIs" dxfId="4030" priority="4520" operator="equal">
      <formula>"Mayor"</formula>
    </cfRule>
    <cfRule type="cellIs" dxfId="4029" priority="4521" operator="equal">
      <formula>"Moderado"</formula>
    </cfRule>
    <cfRule type="cellIs" dxfId="4028" priority="4522" operator="equal">
      <formula>"Menor"</formula>
    </cfRule>
    <cfRule type="cellIs" dxfId="4027" priority="4523" operator="equal">
      <formula>"Leve"</formula>
    </cfRule>
  </conditionalFormatting>
  <conditionalFormatting sqref="EJ130:EK130">
    <cfRule type="cellIs" dxfId="4026" priority="3974" operator="equal">
      <formula>"Catastrófico"</formula>
    </cfRule>
    <cfRule type="cellIs" dxfId="4025" priority="3975" operator="equal">
      <formula>"Mayor"</formula>
    </cfRule>
    <cfRule type="cellIs" dxfId="4024" priority="3976" operator="equal">
      <formula>"Moderado"</formula>
    </cfRule>
    <cfRule type="cellIs" dxfId="4023" priority="3977" operator="equal">
      <formula>"Menor"</formula>
    </cfRule>
    <cfRule type="cellIs" dxfId="4022" priority="3978" operator="equal">
      <formula>"Leve"</formula>
    </cfRule>
  </conditionalFormatting>
  <conditionalFormatting sqref="EL11:EQ11">
    <cfRule type="cellIs" dxfId="4021" priority="4059" operator="equal">
      <formula>"Catastrófico"</formula>
    </cfRule>
    <cfRule type="cellIs" dxfId="4020" priority="4060" operator="equal">
      <formula>"Mayor"</formula>
    </cfRule>
    <cfRule type="cellIs" dxfId="4019" priority="4061" operator="equal">
      <formula>"Moderado"</formula>
    </cfRule>
    <cfRule type="cellIs" dxfId="4018" priority="4062" operator="equal">
      <formula>"Menor"</formula>
    </cfRule>
    <cfRule type="cellIs" dxfId="4017" priority="4063" operator="equal">
      <formula>"Leve"</formula>
    </cfRule>
  </conditionalFormatting>
  <conditionalFormatting sqref="EL11:EQ11">
    <cfRule type="cellIs" dxfId="4016" priority="4054" operator="equal">
      <formula>"Catastrófico"</formula>
    </cfRule>
    <cfRule type="cellIs" dxfId="4015" priority="4055" operator="equal">
      <formula>"Mayor"</formula>
    </cfRule>
    <cfRule type="cellIs" dxfId="4014" priority="4056" operator="equal">
      <formula>"Moderado"</formula>
    </cfRule>
    <cfRule type="cellIs" dxfId="4013" priority="4057" operator="equal">
      <formula>"Menor"</formula>
    </cfRule>
    <cfRule type="cellIs" dxfId="4012" priority="4058" operator="equal">
      <formula>"Leve"</formula>
    </cfRule>
  </conditionalFormatting>
  <conditionalFormatting sqref="EU130:EZ130">
    <cfRule type="cellIs" dxfId="4011" priority="4464" operator="equal">
      <formula>"Catastrófico"</formula>
    </cfRule>
    <cfRule type="cellIs" dxfId="4010" priority="4465" operator="equal">
      <formula>"Mayor"</formula>
    </cfRule>
    <cfRule type="cellIs" dxfId="4009" priority="4466" operator="equal">
      <formula>"Moderado"</formula>
    </cfRule>
    <cfRule type="cellIs" dxfId="4008" priority="4467" operator="equal">
      <formula>"Menor"</formula>
    </cfRule>
    <cfRule type="cellIs" dxfId="4007" priority="4468" operator="equal">
      <formula>"Leve"</formula>
    </cfRule>
  </conditionalFormatting>
  <conditionalFormatting sqref="EJ40:EQ40">
    <cfRule type="cellIs" dxfId="4006" priority="3914" operator="equal">
      <formula>"Catastrófico"</formula>
    </cfRule>
    <cfRule type="cellIs" dxfId="4005" priority="3915" operator="equal">
      <formula>"Mayor"</formula>
    </cfRule>
    <cfRule type="cellIs" dxfId="4004" priority="3916" operator="equal">
      <formula>"Moderado"</formula>
    </cfRule>
    <cfRule type="cellIs" dxfId="4003" priority="3917" operator="equal">
      <formula>"Menor"</formula>
    </cfRule>
    <cfRule type="cellIs" dxfId="4002" priority="3918" operator="equal">
      <formula>"Leve"</formula>
    </cfRule>
  </conditionalFormatting>
  <conditionalFormatting sqref="EL83">
    <cfRule type="cellIs" dxfId="4001" priority="4119" operator="equal">
      <formula>"Catastrófico"</formula>
    </cfRule>
    <cfRule type="cellIs" dxfId="4000" priority="4120" operator="equal">
      <formula>"Mayor"</formula>
    </cfRule>
    <cfRule type="cellIs" dxfId="3999" priority="4121" operator="equal">
      <formula>"Moderado"</formula>
    </cfRule>
    <cfRule type="cellIs" dxfId="3998" priority="4122" operator="equal">
      <formula>"Menor"</formula>
    </cfRule>
    <cfRule type="cellIs" dxfId="3997" priority="4123" operator="equal">
      <formula>"Leve"</formula>
    </cfRule>
  </conditionalFormatting>
  <conditionalFormatting sqref="EJ52:EK52">
    <cfRule type="cellIs" dxfId="3996" priority="4194" operator="equal">
      <formula>"Catastrófico"</formula>
    </cfRule>
    <cfRule type="cellIs" dxfId="3995" priority="4195" operator="equal">
      <formula>"Mayor"</formula>
    </cfRule>
    <cfRule type="cellIs" dxfId="3994" priority="4196" operator="equal">
      <formula>"Moderado"</formula>
    </cfRule>
    <cfRule type="cellIs" dxfId="3993" priority="4197" operator="equal">
      <formula>"Menor"</formula>
    </cfRule>
    <cfRule type="cellIs" dxfId="3992" priority="4198" operator="equal">
      <formula>"Leve"</formula>
    </cfRule>
  </conditionalFormatting>
  <conditionalFormatting sqref="EA112:EH112">
    <cfRule type="cellIs" dxfId="3991" priority="3774" operator="equal">
      <formula>"Catastrófico"</formula>
    </cfRule>
    <cfRule type="cellIs" dxfId="3990" priority="3775" operator="equal">
      <formula>"Mayor"</formula>
    </cfRule>
    <cfRule type="cellIs" dxfId="3989" priority="3776" operator="equal">
      <formula>"Moderado"</formula>
    </cfRule>
    <cfRule type="cellIs" dxfId="3988" priority="3777" operator="equal">
      <formula>"Menor"</formula>
    </cfRule>
    <cfRule type="cellIs" dxfId="3987" priority="3778" operator="equal">
      <formula>"Leve"</formula>
    </cfRule>
  </conditionalFormatting>
  <conditionalFormatting sqref="ET16">
    <cfRule type="cellIs" dxfId="3986" priority="4524" operator="equal">
      <formula>"Catastrófico"</formula>
    </cfRule>
    <cfRule type="cellIs" dxfId="3985" priority="4525" operator="equal">
      <formula>"Mayor"</formula>
    </cfRule>
    <cfRule type="cellIs" dxfId="3984" priority="4526" operator="equal">
      <formula>"Moderado"</formula>
    </cfRule>
    <cfRule type="cellIs" dxfId="3983" priority="4527" operator="equal">
      <formula>"Menor"</formula>
    </cfRule>
    <cfRule type="cellIs" dxfId="3982" priority="4528" operator="equal">
      <formula>"Leve"</formula>
    </cfRule>
  </conditionalFormatting>
  <conditionalFormatting sqref="EU58:EZ58">
    <cfRule type="cellIs" dxfId="3981" priority="4664" operator="equal">
      <formula>"Catastrófico"</formula>
    </cfRule>
    <cfRule type="cellIs" dxfId="3980" priority="4665" operator="equal">
      <formula>"Mayor"</formula>
    </cfRule>
    <cfRule type="cellIs" dxfId="3979" priority="4666" operator="equal">
      <formula>"Moderado"</formula>
    </cfRule>
    <cfRule type="cellIs" dxfId="3978" priority="4667" operator="equal">
      <formula>"Menor"</formula>
    </cfRule>
    <cfRule type="cellIs" dxfId="3977" priority="4668" operator="equal">
      <formula>"Leve"</formula>
    </cfRule>
  </conditionalFormatting>
  <conditionalFormatting sqref="EU46:EZ46">
    <cfRule type="cellIs" dxfId="3976" priority="4704" operator="equal">
      <formula>"Catastrófico"</formula>
    </cfRule>
    <cfRule type="cellIs" dxfId="3975" priority="4705" operator="equal">
      <formula>"Mayor"</formula>
    </cfRule>
    <cfRule type="cellIs" dxfId="3974" priority="4706" operator="equal">
      <formula>"Moderado"</formula>
    </cfRule>
    <cfRule type="cellIs" dxfId="3973" priority="4707" operator="equal">
      <formula>"Menor"</formula>
    </cfRule>
    <cfRule type="cellIs" dxfId="3972" priority="4708" operator="equal">
      <formula>"Leve"</formula>
    </cfRule>
  </conditionalFormatting>
  <conditionalFormatting sqref="ES52:ET52">
    <cfRule type="cellIs" dxfId="3971" priority="4699" operator="equal">
      <formula>"Catastrófico"</formula>
    </cfRule>
    <cfRule type="cellIs" dxfId="3970" priority="4700" operator="equal">
      <formula>"Mayor"</formula>
    </cfRule>
    <cfRule type="cellIs" dxfId="3969" priority="4701" operator="equal">
      <formula>"Moderado"</formula>
    </cfRule>
    <cfRule type="cellIs" dxfId="3968" priority="4702" operator="equal">
      <formula>"Menor"</formula>
    </cfRule>
    <cfRule type="cellIs" dxfId="3967" priority="4703" operator="equal">
      <formula>"Leve"</formula>
    </cfRule>
  </conditionalFormatting>
  <conditionalFormatting sqref="ES52:ET52">
    <cfRule type="cellIs" dxfId="3966" priority="4694" operator="equal">
      <formula>"Catastrófico"</formula>
    </cfRule>
    <cfRule type="cellIs" dxfId="3965" priority="4695" operator="equal">
      <formula>"Mayor"</formula>
    </cfRule>
    <cfRule type="cellIs" dxfId="3964" priority="4696" operator="equal">
      <formula>"Moderado"</formula>
    </cfRule>
    <cfRule type="cellIs" dxfId="3963" priority="4697" operator="equal">
      <formula>"Menor"</formula>
    </cfRule>
    <cfRule type="cellIs" dxfId="3962" priority="4698" operator="equal">
      <formula>"Leve"</formula>
    </cfRule>
  </conditionalFormatting>
  <conditionalFormatting sqref="EL52:EQ52">
    <cfRule type="cellIs" dxfId="3961" priority="4179" operator="equal">
      <formula>"Catastrófico"</formula>
    </cfRule>
    <cfRule type="cellIs" dxfId="3960" priority="4180" operator="equal">
      <formula>"Mayor"</formula>
    </cfRule>
    <cfRule type="cellIs" dxfId="3959" priority="4181" operator="equal">
      <formula>"Moderado"</formula>
    </cfRule>
    <cfRule type="cellIs" dxfId="3958" priority="4182" operator="equal">
      <formula>"Menor"</formula>
    </cfRule>
    <cfRule type="cellIs" dxfId="3957" priority="4183" operator="equal">
      <formula>"Leve"</formula>
    </cfRule>
  </conditionalFormatting>
  <conditionalFormatting sqref="EM83:EQ83">
    <cfRule type="cellIs" dxfId="3956" priority="4129" operator="equal">
      <formula>"Catastrófico"</formula>
    </cfRule>
    <cfRule type="cellIs" dxfId="3955" priority="4130" operator="equal">
      <formula>"Mayor"</formula>
    </cfRule>
    <cfRule type="cellIs" dxfId="3954" priority="4131" operator="equal">
      <formula>"Moderado"</formula>
    </cfRule>
    <cfRule type="cellIs" dxfId="3953" priority="4132" operator="equal">
      <formula>"Menor"</formula>
    </cfRule>
    <cfRule type="cellIs" dxfId="3952" priority="4133" operator="equal">
      <formula>"Leve"</formula>
    </cfRule>
  </conditionalFormatting>
  <conditionalFormatting sqref="EJ83">
    <cfRule type="cellIs" dxfId="3951" priority="4124" operator="equal">
      <formula>"Catastrófico"</formula>
    </cfRule>
    <cfRule type="cellIs" dxfId="3950" priority="4125" operator="equal">
      <formula>"Mayor"</formula>
    </cfRule>
    <cfRule type="cellIs" dxfId="3949" priority="4126" operator="equal">
      <formula>"Moderado"</formula>
    </cfRule>
    <cfRule type="cellIs" dxfId="3948" priority="4127" operator="equal">
      <formula>"Menor"</formula>
    </cfRule>
    <cfRule type="cellIs" dxfId="3947" priority="4128" operator="equal">
      <formula>"Leve"</formula>
    </cfRule>
  </conditionalFormatting>
  <conditionalFormatting sqref="EA162:EH165 EA168:EH171 EA113:EH117 EA173:EH177 EA145:EH147 EA120:EH123 EA138:EH141 EA149:EH153 EA156:EH159">
    <cfRule type="cellIs" dxfId="3946" priority="3784" operator="equal">
      <formula>"Catastrófico"</formula>
    </cfRule>
    <cfRule type="cellIs" dxfId="3945" priority="3785" operator="equal">
      <formula>"Mayor"</formula>
    </cfRule>
    <cfRule type="cellIs" dxfId="3944" priority="3786" operator="equal">
      <formula>"Moderado"</formula>
    </cfRule>
    <cfRule type="cellIs" dxfId="3943" priority="3787" operator="equal">
      <formula>"Menor"</formula>
    </cfRule>
    <cfRule type="cellIs" dxfId="3942" priority="3788" operator="equal">
      <formula>"Leve"</formula>
    </cfRule>
  </conditionalFormatting>
  <conditionalFormatting sqref="EJ160:EQ160">
    <cfRule type="cellIs" dxfId="3941" priority="4269" operator="equal">
      <formula>"Catastrófico"</formula>
    </cfRule>
    <cfRule type="cellIs" dxfId="3940" priority="4270" operator="equal">
      <formula>"Mayor"</formula>
    </cfRule>
    <cfRule type="cellIs" dxfId="3939" priority="4271" operator="equal">
      <formula>"Moderado"</formula>
    </cfRule>
    <cfRule type="cellIs" dxfId="3938" priority="4272" operator="equal">
      <formula>"Menor"</formula>
    </cfRule>
    <cfRule type="cellIs" dxfId="3937" priority="4273" operator="equal">
      <formula>"Leve"</formula>
    </cfRule>
  </conditionalFormatting>
  <conditionalFormatting sqref="EJ118:EQ119">
    <cfRule type="cellIs" dxfId="3936" priority="4109" operator="equal">
      <formula>"Catastrófico"</formula>
    </cfRule>
    <cfRule type="cellIs" dxfId="3935" priority="4110" operator="equal">
      <formula>"Mayor"</formula>
    </cfRule>
    <cfRule type="cellIs" dxfId="3934" priority="4111" operator="equal">
      <formula>"Moderado"</formula>
    </cfRule>
    <cfRule type="cellIs" dxfId="3933" priority="4112" operator="equal">
      <formula>"Menor"</formula>
    </cfRule>
    <cfRule type="cellIs" dxfId="3932" priority="4113" operator="equal">
      <formula>"Leve"</formula>
    </cfRule>
  </conditionalFormatting>
  <conditionalFormatting sqref="EK101:EL101 EJ102:EQ102 EJ100:EL100">
    <cfRule type="cellIs" dxfId="3931" priority="4299" operator="equal">
      <formula>"Catastrófico"</formula>
    </cfRule>
    <cfRule type="cellIs" dxfId="3930" priority="4300" operator="equal">
      <formula>"Mayor"</formula>
    </cfRule>
    <cfRule type="cellIs" dxfId="3929" priority="4301" operator="equal">
      <formula>"Moderado"</formula>
    </cfRule>
    <cfRule type="cellIs" dxfId="3928" priority="4302" operator="equal">
      <formula>"Menor"</formula>
    </cfRule>
    <cfRule type="cellIs" dxfId="3927" priority="4303" operator="equal">
      <formula>"Leve"</formula>
    </cfRule>
  </conditionalFormatting>
  <conditionalFormatting sqref="EI232">
    <cfRule type="cellIs" dxfId="3926" priority="4389" operator="equal">
      <formula>"Catastrófico"</formula>
    </cfRule>
    <cfRule type="cellIs" dxfId="3925" priority="4390" operator="equal">
      <formula>"Mayor"</formula>
    </cfRule>
    <cfRule type="cellIs" dxfId="3924" priority="4391" operator="equal">
      <formula>"Moderado"</formula>
    </cfRule>
    <cfRule type="cellIs" dxfId="3923" priority="4392" operator="equal">
      <formula>"Menor"</formula>
    </cfRule>
    <cfRule type="cellIs" dxfId="3922" priority="4393" operator="equal">
      <formula>"Leve"</formula>
    </cfRule>
  </conditionalFormatting>
  <conditionalFormatting sqref="EL239">
    <cfRule type="cellIs" dxfId="3921" priority="4099" operator="equal">
      <formula>"Catastrófico"</formula>
    </cfRule>
    <cfRule type="cellIs" dxfId="3920" priority="4100" operator="equal">
      <formula>"Mayor"</formula>
    </cfRule>
    <cfRule type="cellIs" dxfId="3919" priority="4101" operator="equal">
      <formula>"Moderado"</formula>
    </cfRule>
    <cfRule type="cellIs" dxfId="3918" priority="4102" operator="equal">
      <formula>"Menor"</formula>
    </cfRule>
    <cfRule type="cellIs" dxfId="3917" priority="4103" operator="equal">
      <formula>"Leve"</formula>
    </cfRule>
  </conditionalFormatting>
  <conditionalFormatting sqref="ES89:ET89">
    <cfRule type="cellIs" dxfId="3916" priority="4834" operator="equal">
      <formula>"Catastrófico"</formula>
    </cfRule>
    <cfRule type="cellIs" dxfId="3915" priority="4835" operator="equal">
      <formula>"Mayor"</formula>
    </cfRule>
    <cfRule type="cellIs" dxfId="3914" priority="4836" operator="equal">
      <formula>"Moderado"</formula>
    </cfRule>
    <cfRule type="cellIs" dxfId="3913" priority="4837" operator="equal">
      <formula>"Menor"</formula>
    </cfRule>
    <cfRule type="cellIs" dxfId="3912" priority="4838" operator="equal">
      <formula>"Leve"</formula>
    </cfRule>
  </conditionalFormatting>
  <conditionalFormatting sqref="EI238">
    <cfRule type="cellIs" dxfId="3911" priority="4384" operator="equal">
      <formula>"Catastrófico"</formula>
    </cfRule>
    <cfRule type="cellIs" dxfId="3910" priority="4385" operator="equal">
      <formula>"Mayor"</formula>
    </cfRule>
    <cfRule type="cellIs" dxfId="3909" priority="4386" operator="equal">
      <formula>"Moderado"</formula>
    </cfRule>
    <cfRule type="cellIs" dxfId="3908" priority="4387" operator="equal">
      <formula>"Menor"</formula>
    </cfRule>
    <cfRule type="cellIs" dxfId="3907" priority="4388" operator="equal">
      <formula>"Leve"</formula>
    </cfRule>
  </conditionalFormatting>
  <conditionalFormatting sqref="ES184:EZ185">
    <cfRule type="cellIs" dxfId="3906" priority="4749" operator="equal">
      <formula>"Catastrófico"</formula>
    </cfRule>
    <cfRule type="cellIs" dxfId="3905" priority="4750" operator="equal">
      <formula>"Mayor"</formula>
    </cfRule>
    <cfRule type="cellIs" dxfId="3904" priority="4751" operator="equal">
      <formula>"Moderado"</formula>
    </cfRule>
    <cfRule type="cellIs" dxfId="3903" priority="4752" operator="equal">
      <formula>"Menor"</formula>
    </cfRule>
    <cfRule type="cellIs" dxfId="3902" priority="4753" operator="equal">
      <formula>"Leve"</formula>
    </cfRule>
  </conditionalFormatting>
  <conditionalFormatting sqref="ES185:EZ185">
    <cfRule type="cellIs" dxfId="3901" priority="4744" operator="equal">
      <formula>"Catastrófico"</formula>
    </cfRule>
    <cfRule type="cellIs" dxfId="3900" priority="4745" operator="equal">
      <formula>"Mayor"</formula>
    </cfRule>
    <cfRule type="cellIs" dxfId="3899" priority="4746" operator="equal">
      <formula>"Moderado"</formula>
    </cfRule>
    <cfRule type="cellIs" dxfId="3898" priority="4747" operator="equal">
      <formula>"Menor"</formula>
    </cfRule>
    <cfRule type="cellIs" dxfId="3897" priority="4748" operator="equal">
      <formula>"Leve"</formula>
    </cfRule>
  </conditionalFormatting>
  <conditionalFormatting sqref="ES58:ET58">
    <cfRule type="cellIs" dxfId="3896" priority="4679" operator="equal">
      <formula>"Catastrófico"</formula>
    </cfRule>
    <cfRule type="cellIs" dxfId="3895" priority="4680" operator="equal">
      <formula>"Mayor"</formula>
    </cfRule>
    <cfRule type="cellIs" dxfId="3894" priority="4681" operator="equal">
      <formula>"Moderado"</formula>
    </cfRule>
    <cfRule type="cellIs" dxfId="3893" priority="4682" operator="equal">
      <formula>"Menor"</formula>
    </cfRule>
    <cfRule type="cellIs" dxfId="3892" priority="4683" operator="equal">
      <formula>"Leve"</formula>
    </cfRule>
  </conditionalFormatting>
  <conditionalFormatting sqref="EM89:EQ89">
    <cfRule type="cellIs" dxfId="3891" priority="4309" operator="equal">
      <formula>"Catastrófico"</formula>
    </cfRule>
    <cfRule type="cellIs" dxfId="3890" priority="4310" operator="equal">
      <formula>"Mayor"</formula>
    </cfRule>
    <cfRule type="cellIs" dxfId="3889" priority="4311" operator="equal">
      <formula>"Moderado"</formula>
    </cfRule>
    <cfRule type="cellIs" dxfId="3888" priority="4312" operator="equal">
      <formula>"Menor"</formula>
    </cfRule>
    <cfRule type="cellIs" dxfId="3887" priority="4313" operator="equal">
      <formula>"Leve"</formula>
    </cfRule>
  </conditionalFormatting>
  <conditionalFormatting sqref="EJ118:EQ119">
    <cfRule type="cellIs" dxfId="3886" priority="4104" operator="equal">
      <formula>"Catastrófico"</formula>
    </cfRule>
    <cfRule type="cellIs" dxfId="3885" priority="4105" operator="equal">
      <formula>"Mayor"</formula>
    </cfRule>
    <cfRule type="cellIs" dxfId="3884" priority="4106" operator="equal">
      <formula>"Moderado"</formula>
    </cfRule>
    <cfRule type="cellIs" dxfId="3883" priority="4107" operator="equal">
      <formula>"Menor"</formula>
    </cfRule>
    <cfRule type="cellIs" dxfId="3882" priority="4108" operator="equal">
      <formula>"Leve"</formula>
    </cfRule>
  </conditionalFormatting>
  <conditionalFormatting sqref="EJ101">
    <cfRule type="cellIs" dxfId="3881" priority="4294" operator="equal">
      <formula>"Catastrófico"</formula>
    </cfRule>
    <cfRule type="cellIs" dxfId="3880" priority="4295" operator="equal">
      <formula>"Mayor"</formula>
    </cfRule>
    <cfRule type="cellIs" dxfId="3879" priority="4296" operator="equal">
      <formula>"Moderado"</formula>
    </cfRule>
    <cfRule type="cellIs" dxfId="3878" priority="4297" operator="equal">
      <formula>"Menor"</formula>
    </cfRule>
    <cfRule type="cellIs" dxfId="3877" priority="4298" operator="equal">
      <formula>"Leve"</formula>
    </cfRule>
  </conditionalFormatting>
  <conditionalFormatting sqref="ET82">
    <cfRule type="cellIs" dxfId="3876" priority="4649" operator="equal">
      <formula>"Catastrófico"</formula>
    </cfRule>
    <cfRule type="cellIs" dxfId="3875" priority="4650" operator="equal">
      <formula>"Mayor"</formula>
    </cfRule>
    <cfRule type="cellIs" dxfId="3874" priority="4651" operator="equal">
      <formula>"Moderado"</formula>
    </cfRule>
    <cfRule type="cellIs" dxfId="3873" priority="4652" operator="equal">
      <formula>"Menor"</formula>
    </cfRule>
    <cfRule type="cellIs" dxfId="3872" priority="4653" operator="equal">
      <formula>"Leve"</formula>
    </cfRule>
  </conditionalFormatting>
  <conditionalFormatting sqref="ES143:EZ144">
    <cfRule type="cellIs" dxfId="3871" priority="4619" operator="equal">
      <formula>"Catastrófico"</formula>
    </cfRule>
    <cfRule type="cellIs" dxfId="3870" priority="4620" operator="equal">
      <formula>"Mayor"</formula>
    </cfRule>
    <cfRule type="cellIs" dxfId="3869" priority="4621" operator="equal">
      <formula>"Moderado"</formula>
    </cfRule>
    <cfRule type="cellIs" dxfId="3868" priority="4622" operator="equal">
      <formula>"Menor"</formula>
    </cfRule>
    <cfRule type="cellIs" dxfId="3867" priority="4623" operator="equal">
      <formula>"Leve"</formula>
    </cfRule>
  </conditionalFormatting>
  <conditionalFormatting sqref="EJ178:EQ183">
    <cfRule type="cellIs" dxfId="3866" priority="4224" operator="equal">
      <formula>"Catastrófico"</formula>
    </cfRule>
    <cfRule type="cellIs" dxfId="3865" priority="4225" operator="equal">
      <formula>"Mayor"</formula>
    </cfRule>
    <cfRule type="cellIs" dxfId="3864" priority="4226" operator="equal">
      <formula>"Moderado"</formula>
    </cfRule>
    <cfRule type="cellIs" dxfId="3863" priority="4227" operator="equal">
      <formula>"Menor"</formula>
    </cfRule>
    <cfRule type="cellIs" dxfId="3862" priority="4228" operator="equal">
      <formula>"Leve"</formula>
    </cfRule>
  </conditionalFormatting>
  <conditionalFormatting sqref="ES11:ET11">
    <cfRule type="cellIs" dxfId="3861" priority="4539" operator="equal">
      <formula>"Catastrófico"</formula>
    </cfRule>
    <cfRule type="cellIs" dxfId="3860" priority="4540" operator="equal">
      <formula>"Mayor"</formula>
    </cfRule>
    <cfRule type="cellIs" dxfId="3859" priority="4541" operator="equal">
      <formula>"Moderado"</formula>
    </cfRule>
    <cfRule type="cellIs" dxfId="3858" priority="4542" operator="equal">
      <formula>"Menor"</formula>
    </cfRule>
    <cfRule type="cellIs" dxfId="3857" priority="4543" operator="equal">
      <formula>"Leve"</formula>
    </cfRule>
  </conditionalFormatting>
  <conditionalFormatting sqref="EA162:EH165 EA168:EH171 EA113:EH117 EA173:EH177 EA145:EH147 EA120:EH123 EA138:EH141 EA149:EH153 EA156:EH159">
    <cfRule type="cellIs" dxfId="3856" priority="3779" operator="equal">
      <formula>"Catastrófico"</formula>
    </cfRule>
    <cfRule type="cellIs" dxfId="3855" priority="3780" operator="equal">
      <formula>"Mayor"</formula>
    </cfRule>
    <cfRule type="cellIs" dxfId="3854" priority="3781" operator="equal">
      <formula>"Moderado"</formula>
    </cfRule>
    <cfRule type="cellIs" dxfId="3853" priority="3782" operator="equal">
      <formula>"Menor"</formula>
    </cfRule>
    <cfRule type="cellIs" dxfId="3852" priority="3783" operator="equal">
      <formula>"Leve"</formula>
    </cfRule>
  </conditionalFormatting>
  <conditionalFormatting sqref="EJ58:EK58">
    <cfRule type="cellIs" dxfId="3851" priority="4174" operator="equal">
      <formula>"Catastrófico"</formula>
    </cfRule>
    <cfRule type="cellIs" dxfId="3850" priority="4175" operator="equal">
      <formula>"Mayor"</formula>
    </cfRule>
    <cfRule type="cellIs" dxfId="3849" priority="4176" operator="equal">
      <formula>"Moderado"</formula>
    </cfRule>
    <cfRule type="cellIs" dxfId="3848" priority="4177" operator="equal">
      <formula>"Menor"</formula>
    </cfRule>
    <cfRule type="cellIs" dxfId="3847" priority="4178" operator="equal">
      <formula>"Leve"</formula>
    </cfRule>
  </conditionalFormatting>
  <conditionalFormatting sqref="EJ58:EK58">
    <cfRule type="cellIs" dxfId="3846" priority="4169" operator="equal">
      <formula>"Catastrófico"</formula>
    </cfRule>
    <cfRule type="cellIs" dxfId="3845" priority="4170" operator="equal">
      <formula>"Mayor"</formula>
    </cfRule>
    <cfRule type="cellIs" dxfId="3844" priority="4171" operator="equal">
      <formula>"Moderado"</formula>
    </cfRule>
    <cfRule type="cellIs" dxfId="3843" priority="4172" operator="equal">
      <formula>"Menor"</formula>
    </cfRule>
    <cfRule type="cellIs" dxfId="3842" priority="4173" operator="equal">
      <formula>"Leve"</formula>
    </cfRule>
  </conditionalFormatting>
  <conditionalFormatting sqref="EJ89:EK89">
    <cfRule type="cellIs" dxfId="3841" priority="4329" operator="equal">
      <formula>"Catastrófico"</formula>
    </cfRule>
    <cfRule type="cellIs" dxfId="3840" priority="4330" operator="equal">
      <formula>"Mayor"</formula>
    </cfRule>
    <cfRule type="cellIs" dxfId="3839" priority="4331" operator="equal">
      <formula>"Moderado"</formula>
    </cfRule>
    <cfRule type="cellIs" dxfId="3838" priority="4332" operator="equal">
      <formula>"Menor"</formula>
    </cfRule>
    <cfRule type="cellIs" dxfId="3837" priority="4333" operator="equal">
      <formula>"Leve"</formula>
    </cfRule>
  </conditionalFormatting>
  <conditionalFormatting sqref="FA10 FA16 FA22 FA40 FA64 FA70 FA76 FA82 FA88 FA94 FA100 FA106 FA112 FA118 FA124 FA130 FA136 FA142 FA148 FA154 FA160 FA166 FA172 FA178 FA184 FA190 FA196 FA202 FA208 FA214 FA220">
    <cfRule type="cellIs" dxfId="3836" priority="5414" operator="equal">
      <formula>"Catastrófico"</formula>
    </cfRule>
    <cfRule type="cellIs" dxfId="3835" priority="5415" operator="equal">
      <formula>"Mayor"</formula>
    </cfRule>
    <cfRule type="cellIs" dxfId="3834" priority="5416" operator="equal">
      <formula>"Moderado"</formula>
    </cfRule>
    <cfRule type="cellIs" dxfId="3833" priority="5417" operator="equal">
      <formula>"Menor"</formula>
    </cfRule>
    <cfRule type="cellIs" dxfId="3832" priority="5418" operator="equal">
      <formula>"Leve"</formula>
    </cfRule>
  </conditionalFormatting>
  <conditionalFormatting sqref="FA226">
    <cfRule type="cellIs" dxfId="3831" priority="5404" operator="equal">
      <formula>"Catastrófico"</formula>
    </cfRule>
    <cfRule type="cellIs" dxfId="3830" priority="5405" operator="equal">
      <formula>"Mayor"</formula>
    </cfRule>
    <cfRule type="cellIs" dxfId="3829" priority="5406" operator="equal">
      <formula>"Moderado"</formula>
    </cfRule>
    <cfRule type="cellIs" dxfId="3828" priority="5407" operator="equal">
      <formula>"Menor"</formula>
    </cfRule>
    <cfRule type="cellIs" dxfId="3827" priority="5408" operator="equal">
      <formula>"Leve"</formula>
    </cfRule>
  </conditionalFormatting>
  <conditionalFormatting sqref="FA232">
    <cfRule type="cellIs" dxfId="3826" priority="5399" operator="equal">
      <formula>"Catastrófico"</formula>
    </cfRule>
    <cfRule type="cellIs" dxfId="3825" priority="5400" operator="equal">
      <formula>"Mayor"</formula>
    </cfRule>
    <cfRule type="cellIs" dxfId="3824" priority="5401" operator="equal">
      <formula>"Moderado"</formula>
    </cfRule>
    <cfRule type="cellIs" dxfId="3823" priority="5402" operator="equal">
      <formula>"Menor"</formula>
    </cfRule>
    <cfRule type="cellIs" dxfId="3822" priority="5403" operator="equal">
      <formula>"Leve"</formula>
    </cfRule>
  </conditionalFormatting>
  <conditionalFormatting sqref="FC102:FI102 FC100:FD101">
    <cfRule type="cellIs" dxfId="3821" priority="5314" operator="equal">
      <formula>"Catastrófico"</formula>
    </cfRule>
    <cfRule type="cellIs" dxfId="3820" priority="5315" operator="equal">
      <formula>"Mayor"</formula>
    </cfRule>
    <cfRule type="cellIs" dxfId="3819" priority="5316" operator="equal">
      <formula>"Moderado"</formula>
    </cfRule>
    <cfRule type="cellIs" dxfId="3818" priority="5317" operator="equal">
      <formula>"Menor"</formula>
    </cfRule>
    <cfRule type="cellIs" dxfId="3817" priority="5318" operator="equal">
      <formula>"Leve"</formula>
    </cfRule>
  </conditionalFormatting>
  <conditionalFormatting sqref="FC101:FD101 FB102:FI102 FB100:FD100">
    <cfRule type="cellIs" dxfId="3816" priority="5309" operator="equal">
      <formula>"Catastrófico"</formula>
    </cfRule>
    <cfRule type="cellIs" dxfId="3815" priority="5310" operator="equal">
      <formula>"Mayor"</formula>
    </cfRule>
    <cfRule type="cellIs" dxfId="3814" priority="5311" operator="equal">
      <formula>"Moderado"</formula>
    </cfRule>
    <cfRule type="cellIs" dxfId="3813" priority="5312" operator="equal">
      <formula>"Menor"</formula>
    </cfRule>
    <cfRule type="cellIs" dxfId="3812" priority="5313" operator="equal">
      <formula>"Leve"</formula>
    </cfRule>
  </conditionalFormatting>
  <conditionalFormatting sqref="EI244">
    <cfRule type="cellIs" dxfId="3811" priority="4379" operator="equal">
      <formula>"Catastrófico"</formula>
    </cfRule>
    <cfRule type="cellIs" dxfId="3810" priority="4380" operator="equal">
      <formula>"Mayor"</formula>
    </cfRule>
    <cfRule type="cellIs" dxfId="3809" priority="4381" operator="equal">
      <formula>"Moderado"</formula>
    </cfRule>
    <cfRule type="cellIs" dxfId="3808" priority="4382" operator="equal">
      <formula>"Menor"</formula>
    </cfRule>
    <cfRule type="cellIs" dxfId="3807" priority="4383" operator="equal">
      <formula>"Leve"</formula>
    </cfRule>
  </conditionalFormatting>
  <conditionalFormatting sqref="EI250">
    <cfRule type="cellIs" dxfId="3806" priority="4374" operator="equal">
      <formula>"Catastrófico"</formula>
    </cfRule>
    <cfRule type="cellIs" dxfId="3805" priority="4375" operator="equal">
      <formula>"Mayor"</formula>
    </cfRule>
    <cfRule type="cellIs" dxfId="3804" priority="4376" operator="equal">
      <formula>"Moderado"</formula>
    </cfRule>
    <cfRule type="cellIs" dxfId="3803" priority="4377" operator="equal">
      <formula>"Menor"</formula>
    </cfRule>
    <cfRule type="cellIs" dxfId="3802" priority="4378" operator="equal">
      <formula>"Leve"</formula>
    </cfRule>
  </conditionalFormatting>
  <conditionalFormatting sqref="FE239:FI239">
    <cfRule type="cellIs" dxfId="3801" priority="5084" operator="equal">
      <formula>"Catastrófico"</formula>
    </cfRule>
    <cfRule type="cellIs" dxfId="3800" priority="5085" operator="equal">
      <formula>"Mayor"</formula>
    </cfRule>
    <cfRule type="cellIs" dxfId="3799" priority="5086" operator="equal">
      <formula>"Moderado"</formula>
    </cfRule>
    <cfRule type="cellIs" dxfId="3798" priority="5087" operator="equal">
      <formula>"Menor"</formula>
    </cfRule>
    <cfRule type="cellIs" dxfId="3797" priority="5088" operator="equal">
      <formula>"Leve"</formula>
    </cfRule>
  </conditionalFormatting>
  <conditionalFormatting sqref="EI34">
    <cfRule type="cellIs" dxfId="3796" priority="4364" operator="equal">
      <formula>"Catastrófico"</formula>
    </cfRule>
    <cfRule type="cellIs" dxfId="3795" priority="4365" operator="equal">
      <formula>"Mayor"</formula>
    </cfRule>
    <cfRule type="cellIs" dxfId="3794" priority="4366" operator="equal">
      <formula>"Moderado"</formula>
    </cfRule>
    <cfRule type="cellIs" dxfId="3793" priority="4367" operator="equal">
      <formula>"Menor"</formula>
    </cfRule>
    <cfRule type="cellIs" dxfId="3792" priority="4368" operator="equal">
      <formula>"Leve"</formula>
    </cfRule>
  </conditionalFormatting>
  <conditionalFormatting sqref="EJ197:EQ201">
    <cfRule type="cellIs" dxfId="3791" priority="4344" operator="equal">
      <formula>"Catastrófico"</formula>
    </cfRule>
    <cfRule type="cellIs" dxfId="3790" priority="4345" operator="equal">
      <formula>"Mayor"</formula>
    </cfRule>
    <cfRule type="cellIs" dxfId="3789" priority="4346" operator="equal">
      <formula>"Moderado"</formula>
    </cfRule>
    <cfRule type="cellIs" dxfId="3788" priority="4347" operator="equal">
      <formula>"Menor"</formula>
    </cfRule>
    <cfRule type="cellIs" dxfId="3787" priority="4348" operator="equal">
      <formula>"Leve"</formula>
    </cfRule>
  </conditionalFormatting>
  <conditionalFormatting sqref="FC10">
    <cfRule type="cellIs" dxfId="3786" priority="5079" operator="equal">
      <formula>"Catastrófico"</formula>
    </cfRule>
    <cfRule type="cellIs" dxfId="3785" priority="5080" operator="equal">
      <formula>"Mayor"</formula>
    </cfRule>
    <cfRule type="cellIs" dxfId="3784" priority="5081" operator="equal">
      <formula>"Moderado"</formula>
    </cfRule>
    <cfRule type="cellIs" dxfId="3783" priority="5082" operator="equal">
      <formula>"Menor"</formula>
    </cfRule>
    <cfRule type="cellIs" dxfId="3782" priority="5083" operator="equal">
      <formula>"Leve"</formula>
    </cfRule>
  </conditionalFormatting>
  <conditionalFormatting sqref="EA58:EB58">
    <cfRule type="cellIs" dxfId="3781" priority="3664" operator="equal">
      <formula>"Catastrófico"</formula>
    </cfRule>
    <cfRule type="cellIs" dxfId="3780" priority="3665" operator="equal">
      <formula>"Mayor"</formula>
    </cfRule>
    <cfRule type="cellIs" dxfId="3779" priority="3666" operator="equal">
      <formula>"Moderado"</formula>
    </cfRule>
    <cfRule type="cellIs" dxfId="3778" priority="3667" operator="equal">
      <formula>"Menor"</formula>
    </cfRule>
    <cfRule type="cellIs" dxfId="3777" priority="3668" operator="equal">
      <formula>"Leve"</formula>
    </cfRule>
  </conditionalFormatting>
  <conditionalFormatting sqref="EC58:EH58">
    <cfRule type="cellIs" dxfId="3776" priority="3659" operator="equal">
      <formula>"Catastrófico"</formula>
    </cfRule>
    <cfRule type="cellIs" dxfId="3775" priority="3660" operator="equal">
      <formula>"Mayor"</formula>
    </cfRule>
    <cfRule type="cellIs" dxfId="3774" priority="3661" operator="equal">
      <formula>"Moderado"</formula>
    </cfRule>
    <cfRule type="cellIs" dxfId="3773" priority="3662" operator="equal">
      <formula>"Menor"</formula>
    </cfRule>
    <cfRule type="cellIs" dxfId="3772" priority="3663" operator="equal">
      <formula>"Leve"</formula>
    </cfRule>
  </conditionalFormatting>
  <conditionalFormatting sqref="EA208:EH208">
    <cfRule type="cellIs" dxfId="3771" priority="3439" operator="equal">
      <formula>"Catastrófico"</formula>
    </cfRule>
    <cfRule type="cellIs" dxfId="3770" priority="3440" operator="equal">
      <formula>"Mayor"</formula>
    </cfRule>
    <cfRule type="cellIs" dxfId="3769" priority="3441" operator="equal">
      <formula>"Moderado"</formula>
    </cfRule>
    <cfRule type="cellIs" dxfId="3768" priority="3442" operator="equal">
      <formula>"Menor"</formula>
    </cfRule>
    <cfRule type="cellIs" dxfId="3767" priority="3443" operator="equal">
      <formula>"Leve"</formula>
    </cfRule>
  </conditionalFormatting>
  <conditionalFormatting sqref="EJ28:EQ28">
    <cfRule type="cellIs" dxfId="3766" priority="3934" operator="equal">
      <formula>"Catastrófico"</formula>
    </cfRule>
    <cfRule type="cellIs" dxfId="3765" priority="3935" operator="equal">
      <formula>"Mayor"</formula>
    </cfRule>
    <cfRule type="cellIs" dxfId="3764" priority="3936" operator="equal">
      <formula>"Moderado"</formula>
    </cfRule>
    <cfRule type="cellIs" dxfId="3763" priority="3937" operator="equal">
      <formula>"Menor"</formula>
    </cfRule>
    <cfRule type="cellIs" dxfId="3762" priority="3938" operator="equal">
      <formula>"Leve"</formula>
    </cfRule>
  </conditionalFormatting>
  <conditionalFormatting sqref="EJ35:EL35">
    <cfRule type="cellIs" dxfId="3761" priority="3929" operator="equal">
      <formula>"Catastrófico"</formula>
    </cfRule>
    <cfRule type="cellIs" dxfId="3760" priority="3930" operator="equal">
      <formula>"Mayor"</formula>
    </cfRule>
    <cfRule type="cellIs" dxfId="3759" priority="3931" operator="equal">
      <formula>"Moderado"</formula>
    </cfRule>
    <cfRule type="cellIs" dxfId="3758" priority="3932" operator="equal">
      <formula>"Menor"</formula>
    </cfRule>
    <cfRule type="cellIs" dxfId="3757" priority="3933" operator="equal">
      <formula>"Leve"</formula>
    </cfRule>
  </conditionalFormatting>
  <conditionalFormatting sqref="EM35:EQ35">
    <cfRule type="cellIs" dxfId="3756" priority="3924" operator="equal">
      <formula>"Catastrófico"</formula>
    </cfRule>
    <cfRule type="cellIs" dxfId="3755" priority="3925" operator="equal">
      <formula>"Mayor"</formula>
    </cfRule>
    <cfRule type="cellIs" dxfId="3754" priority="3926" operator="equal">
      <formula>"Moderado"</formula>
    </cfRule>
    <cfRule type="cellIs" dxfId="3753" priority="3927" operator="equal">
      <formula>"Menor"</formula>
    </cfRule>
    <cfRule type="cellIs" dxfId="3752" priority="3928" operator="equal">
      <formula>"Leve"</formula>
    </cfRule>
  </conditionalFormatting>
  <conditionalFormatting sqref="EJ162:EQ165 EJ168:EQ171 EJ113:EQ117 EJ173:EQ177 EJ145:EQ147 EJ120:EQ123 EJ138:EQ141 EJ149:EQ153 EJ156:EQ159">
    <cfRule type="cellIs" dxfId="3751" priority="4289" operator="equal">
      <formula>"Catastrófico"</formula>
    </cfRule>
    <cfRule type="cellIs" dxfId="3750" priority="4290" operator="equal">
      <formula>"Mayor"</formula>
    </cfRule>
    <cfRule type="cellIs" dxfId="3749" priority="4291" operator="equal">
      <formula>"Moderado"</formula>
    </cfRule>
    <cfRule type="cellIs" dxfId="3748" priority="4292" operator="equal">
      <formula>"Menor"</formula>
    </cfRule>
    <cfRule type="cellIs" dxfId="3747" priority="4293" operator="equal">
      <formula>"Leve"</formula>
    </cfRule>
  </conditionalFormatting>
  <conditionalFormatting sqref="EJ162:EQ165 EJ168:EQ171 EJ113:EQ117 EJ173:EQ177 EJ145:EQ147 EJ120:EQ123 EJ138:EQ141 EJ149:EQ153 EJ156:EQ159">
    <cfRule type="cellIs" dxfId="3746" priority="4284" operator="equal">
      <formula>"Catastrófico"</formula>
    </cfRule>
    <cfRule type="cellIs" dxfId="3745" priority="4285" operator="equal">
      <formula>"Mayor"</formula>
    </cfRule>
    <cfRule type="cellIs" dxfId="3744" priority="4286" operator="equal">
      <formula>"Moderado"</formula>
    </cfRule>
    <cfRule type="cellIs" dxfId="3743" priority="4287" operator="equal">
      <formula>"Menor"</formula>
    </cfRule>
    <cfRule type="cellIs" dxfId="3742" priority="4288" operator="equal">
      <formula>"Leve"</formula>
    </cfRule>
  </conditionalFormatting>
  <conditionalFormatting sqref="EJ112:EQ112">
    <cfRule type="cellIs" dxfId="3741" priority="4279" operator="equal">
      <formula>"Catastrófico"</formula>
    </cfRule>
    <cfRule type="cellIs" dxfId="3740" priority="4280" operator="equal">
      <formula>"Mayor"</formula>
    </cfRule>
    <cfRule type="cellIs" dxfId="3739" priority="4281" operator="equal">
      <formula>"Moderado"</formula>
    </cfRule>
    <cfRule type="cellIs" dxfId="3738" priority="4282" operator="equal">
      <formula>"Menor"</formula>
    </cfRule>
    <cfRule type="cellIs" dxfId="3737" priority="4283" operator="equal">
      <formula>"Leve"</formula>
    </cfRule>
  </conditionalFormatting>
  <conditionalFormatting sqref="EA172:EH172 EA131:EH137 EA196:EH196 EA12:EH15 EA90:EH93 EA95:EH99 EA103:EH105 EA186:EH190 EA47:EH51 EA53:EH57 EA36:EH40 EA43:EH45 EA18:EH34 EA88:EH88 EA142:EH142 EA148:EH148 EA154:EH155 EA59:EH69 EA202:EH202 EA208:EH208 EA214:EH238 EA240:EH255">
    <cfRule type="cellIs" dxfId="3736" priority="3904" operator="equal">
      <formula>"Catastrófico"</formula>
    </cfRule>
    <cfRule type="cellIs" dxfId="3735" priority="3905" operator="equal">
      <formula>"Mayor"</formula>
    </cfRule>
    <cfRule type="cellIs" dxfId="3734" priority="3906" operator="equal">
      <formula>"Moderado"</formula>
    </cfRule>
    <cfRule type="cellIs" dxfId="3733" priority="3907" operator="equal">
      <formula>"Menor"</formula>
    </cfRule>
    <cfRule type="cellIs" dxfId="3732" priority="3908" operator="equal">
      <formula>"Leve"</formula>
    </cfRule>
  </conditionalFormatting>
  <conditionalFormatting sqref="EJ161:EQ161">
    <cfRule type="cellIs" dxfId="3731" priority="4264" operator="equal">
      <formula>"Catastrófico"</formula>
    </cfRule>
    <cfRule type="cellIs" dxfId="3730" priority="4265" operator="equal">
      <formula>"Mayor"</formula>
    </cfRule>
    <cfRule type="cellIs" dxfId="3729" priority="4266" operator="equal">
      <formula>"Moderado"</formula>
    </cfRule>
    <cfRule type="cellIs" dxfId="3728" priority="4267" operator="equal">
      <formula>"Menor"</formula>
    </cfRule>
    <cfRule type="cellIs" dxfId="3727" priority="4268" operator="equal">
      <formula>"Leve"</formula>
    </cfRule>
  </conditionalFormatting>
  <conditionalFormatting sqref="EJ167:EQ167">
    <cfRule type="cellIs" dxfId="3726" priority="4259" operator="equal">
      <formula>"Catastrófico"</formula>
    </cfRule>
    <cfRule type="cellIs" dxfId="3725" priority="4260" operator="equal">
      <formula>"Mayor"</formula>
    </cfRule>
    <cfRule type="cellIs" dxfId="3724" priority="4261" operator="equal">
      <formula>"Moderado"</formula>
    </cfRule>
    <cfRule type="cellIs" dxfId="3723" priority="4262" operator="equal">
      <formula>"Menor"</formula>
    </cfRule>
    <cfRule type="cellIs" dxfId="3722" priority="4263" operator="equal">
      <formula>"Leve"</formula>
    </cfRule>
  </conditionalFormatting>
  <conditionalFormatting sqref="EL16:EQ17">
    <cfRule type="cellIs" dxfId="3721" priority="4004" operator="equal">
      <formula>"Catastrófico"</formula>
    </cfRule>
    <cfRule type="cellIs" dxfId="3720" priority="4005" operator="equal">
      <formula>"Mayor"</formula>
    </cfRule>
    <cfRule type="cellIs" dxfId="3719" priority="4006" operator="equal">
      <formula>"Moderado"</formula>
    </cfRule>
    <cfRule type="cellIs" dxfId="3718" priority="4007" operator="equal">
      <formula>"Menor"</formula>
    </cfRule>
    <cfRule type="cellIs" dxfId="3717" priority="4008" operator="equal">
      <formula>"Leve"</formula>
    </cfRule>
  </conditionalFormatting>
  <conditionalFormatting sqref="EK125:EK128 EJ129:EQ129 EM125:EQ128 EJ124:EQ124">
    <cfRule type="cellIs" dxfId="3716" priority="3989" operator="equal">
      <formula>"Catastrófico"</formula>
    </cfRule>
    <cfRule type="cellIs" dxfId="3715" priority="3990" operator="equal">
      <formula>"Mayor"</formula>
    </cfRule>
    <cfRule type="cellIs" dxfId="3714" priority="3991" operator="equal">
      <formula>"Moderado"</formula>
    </cfRule>
    <cfRule type="cellIs" dxfId="3713" priority="3992" operator="equal">
      <formula>"Menor"</formula>
    </cfRule>
    <cfRule type="cellIs" dxfId="3712" priority="3993" operator="equal">
      <formula>"Leve"</formula>
    </cfRule>
  </conditionalFormatting>
  <conditionalFormatting sqref="ED35:EH35">
    <cfRule type="cellIs" dxfId="3711" priority="3414" operator="equal">
      <formula>"Catastrófico"</formula>
    </cfRule>
    <cfRule type="cellIs" dxfId="3710" priority="3415" operator="equal">
      <formula>"Mayor"</formula>
    </cfRule>
    <cfRule type="cellIs" dxfId="3709" priority="3416" operator="equal">
      <formula>"Moderado"</formula>
    </cfRule>
    <cfRule type="cellIs" dxfId="3708" priority="3417" operator="equal">
      <formula>"Menor"</formula>
    </cfRule>
    <cfRule type="cellIs" dxfId="3707" priority="3418" operator="equal">
      <formula>"Leve"</formula>
    </cfRule>
  </conditionalFormatting>
  <conditionalFormatting sqref="EL16:EQ17">
    <cfRule type="cellIs" dxfId="3706" priority="3999" operator="equal">
      <formula>"Catastrófico"</formula>
    </cfRule>
    <cfRule type="cellIs" dxfId="3705" priority="4000" operator="equal">
      <formula>"Mayor"</formula>
    </cfRule>
    <cfRule type="cellIs" dxfId="3704" priority="4001" operator="equal">
      <formula>"Moderado"</formula>
    </cfRule>
    <cfRule type="cellIs" dxfId="3703" priority="4002" operator="equal">
      <formula>"Menor"</formula>
    </cfRule>
    <cfRule type="cellIs" dxfId="3702" priority="4003" operator="equal">
      <formula>"Leve"</formula>
    </cfRule>
  </conditionalFormatting>
  <conditionalFormatting sqref="EJ203:EQ207">
    <cfRule type="cellIs" dxfId="3701" priority="4339" operator="equal">
      <formula>"Catastrófico"</formula>
    </cfRule>
    <cfRule type="cellIs" dxfId="3700" priority="4340" operator="equal">
      <formula>"Mayor"</formula>
    </cfRule>
    <cfRule type="cellIs" dxfId="3699" priority="4341" operator="equal">
      <formula>"Moderado"</formula>
    </cfRule>
    <cfRule type="cellIs" dxfId="3698" priority="4342" operator="equal">
      <formula>"Menor"</formula>
    </cfRule>
    <cfRule type="cellIs" dxfId="3697" priority="4343" operator="equal">
      <formula>"Leve"</formula>
    </cfRule>
  </conditionalFormatting>
  <conditionalFormatting sqref="EJ167:EQ167">
    <cfRule type="cellIs" dxfId="3696" priority="4254" operator="equal">
      <formula>"Catastrófico"</formula>
    </cfRule>
    <cfRule type="cellIs" dxfId="3695" priority="4255" operator="equal">
      <formula>"Mayor"</formula>
    </cfRule>
    <cfRule type="cellIs" dxfId="3694" priority="4256" operator="equal">
      <formula>"Moderado"</formula>
    </cfRule>
    <cfRule type="cellIs" dxfId="3693" priority="4257" operator="equal">
      <formula>"Menor"</formula>
    </cfRule>
    <cfRule type="cellIs" dxfId="3692" priority="4258" operator="equal">
      <formula>"Leve"</formula>
    </cfRule>
  </conditionalFormatting>
  <conditionalFormatting sqref="EA125:EA128">
    <cfRule type="cellIs" dxfId="3691" priority="3479" operator="equal">
      <formula>"Catastrófico"</formula>
    </cfRule>
    <cfRule type="cellIs" dxfId="3690" priority="3480" operator="equal">
      <formula>"Mayor"</formula>
    </cfRule>
    <cfRule type="cellIs" dxfId="3689" priority="3481" operator="equal">
      <formula>"Moderado"</formula>
    </cfRule>
    <cfRule type="cellIs" dxfId="3688" priority="3482" operator="equal">
      <formula>"Menor"</formula>
    </cfRule>
    <cfRule type="cellIs" dxfId="3687" priority="3483" operator="equal">
      <formula>"Leve"</formula>
    </cfRule>
  </conditionalFormatting>
  <conditionalFormatting sqref="EA52:EB52">
    <cfRule type="cellIs" dxfId="3686" priority="3689" operator="equal">
      <formula>"Catastrófico"</formula>
    </cfRule>
    <cfRule type="cellIs" dxfId="3685" priority="3690" operator="equal">
      <formula>"Mayor"</formula>
    </cfRule>
    <cfRule type="cellIs" dxfId="3684" priority="3691" operator="equal">
      <formula>"Moderado"</formula>
    </cfRule>
    <cfRule type="cellIs" dxfId="3683" priority="3692" operator="equal">
      <formula>"Menor"</formula>
    </cfRule>
    <cfRule type="cellIs" dxfId="3682" priority="3693" operator="equal">
      <formula>"Leve"</formula>
    </cfRule>
  </conditionalFormatting>
  <conditionalFormatting sqref="EA82">
    <cfRule type="cellIs" dxfId="3681" priority="3649" operator="equal">
      <formula>"Catastrófico"</formula>
    </cfRule>
    <cfRule type="cellIs" dxfId="3680" priority="3650" operator="equal">
      <formula>"Mayor"</formula>
    </cfRule>
    <cfRule type="cellIs" dxfId="3679" priority="3651" operator="equal">
      <formula>"Moderado"</formula>
    </cfRule>
    <cfRule type="cellIs" dxfId="3678" priority="3652" operator="equal">
      <formula>"Menor"</formula>
    </cfRule>
    <cfRule type="cellIs" dxfId="3677" priority="3653" operator="equal">
      <formula>"Leve"</formula>
    </cfRule>
  </conditionalFormatting>
  <conditionalFormatting sqref="EJ209:EQ213">
    <cfRule type="cellIs" dxfId="3676" priority="4334" operator="equal">
      <formula>"Catastrófico"</formula>
    </cfRule>
    <cfRule type="cellIs" dxfId="3675" priority="4335" operator="equal">
      <formula>"Mayor"</formula>
    </cfRule>
    <cfRule type="cellIs" dxfId="3674" priority="4336" operator="equal">
      <formula>"Moderado"</formula>
    </cfRule>
    <cfRule type="cellIs" dxfId="3673" priority="4337" operator="equal">
      <formula>"Menor"</formula>
    </cfRule>
    <cfRule type="cellIs" dxfId="3672" priority="4338" operator="equal">
      <formula>"Leve"</formula>
    </cfRule>
  </conditionalFormatting>
  <conditionalFormatting sqref="EA167:EH167">
    <cfRule type="cellIs" dxfId="3671" priority="3754" operator="equal">
      <formula>"Catastrófico"</formula>
    </cfRule>
    <cfRule type="cellIs" dxfId="3670" priority="3755" operator="equal">
      <formula>"Mayor"</formula>
    </cfRule>
    <cfRule type="cellIs" dxfId="3669" priority="3756" operator="equal">
      <formula>"Moderado"</formula>
    </cfRule>
    <cfRule type="cellIs" dxfId="3668" priority="3757" operator="equal">
      <formula>"Menor"</formula>
    </cfRule>
    <cfRule type="cellIs" dxfId="3667" priority="3758" operator="equal">
      <formula>"Leve"</formula>
    </cfRule>
  </conditionalFormatting>
  <conditionalFormatting sqref="EC89">
    <cfRule type="cellIs" dxfId="3666" priority="3814" operator="equal">
      <formula>"Catastrófico"</formula>
    </cfRule>
    <cfRule type="cellIs" dxfId="3665" priority="3815" operator="equal">
      <formula>"Mayor"</formula>
    </cfRule>
    <cfRule type="cellIs" dxfId="3664" priority="3816" operator="equal">
      <formula>"Moderado"</formula>
    </cfRule>
    <cfRule type="cellIs" dxfId="3663" priority="3817" operator="equal">
      <formula>"Menor"</formula>
    </cfRule>
    <cfRule type="cellIs" dxfId="3662" priority="3818" operator="equal">
      <formula>"Leve"</formula>
    </cfRule>
  </conditionalFormatting>
  <conditionalFormatting sqref="ED89:EH89">
    <cfRule type="cellIs" dxfId="3661" priority="3809" operator="equal">
      <formula>"Catastrófico"</formula>
    </cfRule>
    <cfRule type="cellIs" dxfId="3660" priority="3810" operator="equal">
      <formula>"Mayor"</formula>
    </cfRule>
    <cfRule type="cellIs" dxfId="3659" priority="3811" operator="equal">
      <formula>"Moderado"</formula>
    </cfRule>
    <cfRule type="cellIs" dxfId="3658" priority="3812" operator="equal">
      <formula>"Menor"</formula>
    </cfRule>
    <cfRule type="cellIs" dxfId="3657" priority="3813" operator="equal">
      <formula>"Leve"</formula>
    </cfRule>
  </conditionalFormatting>
  <conditionalFormatting sqref="DZ46 DZ52 DZ58">
    <cfRule type="cellIs" dxfId="3656" priority="3894" operator="equal">
      <formula>"Catastrófico"</formula>
    </cfRule>
    <cfRule type="cellIs" dxfId="3655" priority="3895" operator="equal">
      <formula>"Mayor"</formula>
    </cfRule>
    <cfRule type="cellIs" dxfId="3654" priority="3896" operator="equal">
      <formula>"Moderado"</formula>
    </cfRule>
    <cfRule type="cellIs" dxfId="3653" priority="3897" operator="equal">
      <formula>"Menor"</formula>
    </cfRule>
    <cfRule type="cellIs" dxfId="3652" priority="3898" operator="equal">
      <formula>"Leve"</formula>
    </cfRule>
  </conditionalFormatting>
  <conditionalFormatting sqref="EL58:EQ58">
    <cfRule type="cellIs" dxfId="3651" priority="4164" operator="equal">
      <formula>"Catastrófico"</formula>
    </cfRule>
    <cfRule type="cellIs" dxfId="3650" priority="4165" operator="equal">
      <formula>"Mayor"</formula>
    </cfRule>
    <cfRule type="cellIs" dxfId="3649" priority="4166" operator="equal">
      <formula>"Moderado"</formula>
    </cfRule>
    <cfRule type="cellIs" dxfId="3648" priority="4167" operator="equal">
      <formula>"Menor"</formula>
    </cfRule>
    <cfRule type="cellIs" dxfId="3647" priority="4168" operator="equal">
      <formula>"Leve"</formula>
    </cfRule>
  </conditionalFormatting>
  <conditionalFormatting sqref="EK17">
    <cfRule type="cellIs" dxfId="3646" priority="4014" operator="equal">
      <formula>"Catastrófico"</formula>
    </cfRule>
    <cfRule type="cellIs" dxfId="3645" priority="4015" operator="equal">
      <formula>"Mayor"</formula>
    </cfRule>
    <cfRule type="cellIs" dxfId="3644" priority="4016" operator="equal">
      <formula>"Moderado"</formula>
    </cfRule>
    <cfRule type="cellIs" dxfId="3643" priority="4017" operator="equal">
      <formula>"Menor"</formula>
    </cfRule>
    <cfRule type="cellIs" dxfId="3642" priority="4018" operator="equal">
      <formula>"Leve"</formula>
    </cfRule>
  </conditionalFormatting>
  <conditionalFormatting sqref="EK17">
    <cfRule type="cellIs" dxfId="3641" priority="4009" operator="equal">
      <formula>"Catastrófico"</formula>
    </cfRule>
    <cfRule type="cellIs" dxfId="3640" priority="4010" operator="equal">
      <formula>"Mayor"</formula>
    </cfRule>
    <cfRule type="cellIs" dxfId="3639" priority="4011" operator="equal">
      <formula>"Moderado"</formula>
    </cfRule>
    <cfRule type="cellIs" dxfId="3638" priority="4012" operator="equal">
      <formula>"Menor"</formula>
    </cfRule>
    <cfRule type="cellIs" dxfId="3637" priority="4013" operator="equal">
      <formula>"Leve"</formula>
    </cfRule>
  </conditionalFormatting>
  <conditionalFormatting sqref="EA130:EB130">
    <cfRule type="cellIs" dxfId="3636" priority="3469" operator="equal">
      <formula>"Catastrófico"</formula>
    </cfRule>
    <cfRule type="cellIs" dxfId="3635" priority="3470" operator="equal">
      <formula>"Mayor"</formula>
    </cfRule>
    <cfRule type="cellIs" dxfId="3634" priority="3471" operator="equal">
      <formula>"Moderado"</formula>
    </cfRule>
    <cfRule type="cellIs" dxfId="3633" priority="3472" operator="equal">
      <formula>"Menor"</formula>
    </cfRule>
    <cfRule type="cellIs" dxfId="3632" priority="3473" operator="equal">
      <formula>"Leve"</formula>
    </cfRule>
  </conditionalFormatting>
  <conditionalFormatting sqref="EJ130:EK130">
    <cfRule type="cellIs" dxfId="3631" priority="3969" operator="equal">
      <formula>"Catastrófico"</formula>
    </cfRule>
    <cfRule type="cellIs" dxfId="3630" priority="3970" operator="equal">
      <formula>"Mayor"</formula>
    </cfRule>
    <cfRule type="cellIs" dxfId="3629" priority="3971" operator="equal">
      <formula>"Moderado"</formula>
    </cfRule>
    <cfRule type="cellIs" dxfId="3628" priority="3972" operator="equal">
      <formula>"Menor"</formula>
    </cfRule>
    <cfRule type="cellIs" dxfId="3627" priority="3973" operator="equal">
      <formula>"Leve"</formula>
    </cfRule>
  </conditionalFormatting>
  <conditionalFormatting sqref="EL130:EQ130">
    <cfRule type="cellIs" dxfId="3626" priority="3964" operator="equal">
      <formula>"Catastrófico"</formula>
    </cfRule>
    <cfRule type="cellIs" dxfId="3625" priority="3965" operator="equal">
      <formula>"Mayor"</formula>
    </cfRule>
    <cfRule type="cellIs" dxfId="3624" priority="3966" operator="equal">
      <formula>"Moderado"</formula>
    </cfRule>
    <cfRule type="cellIs" dxfId="3623" priority="3967" operator="equal">
      <formula>"Menor"</formula>
    </cfRule>
    <cfRule type="cellIs" dxfId="3622" priority="3968" operator="equal">
      <formula>"Leve"</formula>
    </cfRule>
  </conditionalFormatting>
  <conditionalFormatting sqref="EL130:EQ130">
    <cfRule type="cellIs" dxfId="3621" priority="3959" operator="equal">
      <formula>"Catastrófico"</formula>
    </cfRule>
    <cfRule type="cellIs" dxfId="3620" priority="3960" operator="equal">
      <formula>"Mayor"</formula>
    </cfRule>
    <cfRule type="cellIs" dxfId="3619" priority="3961" operator="equal">
      <formula>"Moderado"</formula>
    </cfRule>
    <cfRule type="cellIs" dxfId="3618" priority="3962" operator="equal">
      <formula>"Menor"</formula>
    </cfRule>
    <cfRule type="cellIs" dxfId="3617" priority="3963" operator="equal">
      <formula>"Leve"</formula>
    </cfRule>
  </conditionalFormatting>
  <conditionalFormatting sqref="EA40:EH40">
    <cfRule type="cellIs" dxfId="3616" priority="3409" operator="equal">
      <formula>"Catastrófico"</formula>
    </cfRule>
    <cfRule type="cellIs" dxfId="3615" priority="3410" operator="equal">
      <formula>"Mayor"</formula>
    </cfRule>
    <cfRule type="cellIs" dxfId="3614" priority="3411" operator="equal">
      <formula>"Moderado"</formula>
    </cfRule>
    <cfRule type="cellIs" dxfId="3613" priority="3412" operator="equal">
      <formula>"Menor"</formula>
    </cfRule>
    <cfRule type="cellIs" dxfId="3612" priority="3413" operator="equal">
      <formula>"Leve"</formula>
    </cfRule>
  </conditionalFormatting>
  <conditionalFormatting sqref="EJ16:EJ17">
    <cfRule type="cellIs" dxfId="3611" priority="4029" operator="equal">
      <formula>"Catastrófico"</formula>
    </cfRule>
    <cfRule type="cellIs" dxfId="3610" priority="4030" operator="equal">
      <formula>"Mayor"</formula>
    </cfRule>
    <cfRule type="cellIs" dxfId="3609" priority="4031" operator="equal">
      <formula>"Moderado"</formula>
    </cfRule>
    <cfRule type="cellIs" dxfId="3608" priority="4032" operator="equal">
      <formula>"Menor"</formula>
    </cfRule>
    <cfRule type="cellIs" dxfId="3607" priority="4033" operator="equal">
      <formula>"Leve"</formula>
    </cfRule>
  </conditionalFormatting>
  <conditionalFormatting sqref="EJ106:EQ111">
    <cfRule type="cellIs" dxfId="3606" priority="4234" operator="equal">
      <formula>"Catastrófico"</formula>
    </cfRule>
    <cfRule type="cellIs" dxfId="3605" priority="4235" operator="equal">
      <formula>"Mayor"</formula>
    </cfRule>
    <cfRule type="cellIs" dxfId="3604" priority="4236" operator="equal">
      <formula>"Moderado"</formula>
    </cfRule>
    <cfRule type="cellIs" dxfId="3603" priority="4237" operator="equal">
      <formula>"Menor"</formula>
    </cfRule>
    <cfRule type="cellIs" dxfId="3602" priority="4238" operator="equal">
      <formula>"Leve"</formula>
    </cfRule>
  </conditionalFormatting>
  <conditionalFormatting sqref="EJ106:EQ111">
    <cfRule type="cellIs" dxfId="3601" priority="4229" operator="equal">
      <formula>"Catastrófico"</formula>
    </cfRule>
    <cfRule type="cellIs" dxfId="3600" priority="4230" operator="equal">
      <formula>"Mayor"</formula>
    </cfRule>
    <cfRule type="cellIs" dxfId="3599" priority="4231" operator="equal">
      <formula>"Moderado"</formula>
    </cfRule>
    <cfRule type="cellIs" dxfId="3598" priority="4232" operator="equal">
      <formula>"Menor"</formula>
    </cfRule>
    <cfRule type="cellIs" dxfId="3597" priority="4233" operator="equal">
      <formula>"Leve"</formula>
    </cfRule>
  </conditionalFormatting>
  <conditionalFormatting sqref="EJ52:EK52">
    <cfRule type="cellIs" dxfId="3596" priority="4189" operator="equal">
      <formula>"Catastrófico"</formula>
    </cfRule>
    <cfRule type="cellIs" dxfId="3595" priority="4190" operator="equal">
      <formula>"Mayor"</formula>
    </cfRule>
    <cfRule type="cellIs" dxfId="3594" priority="4191" operator="equal">
      <formula>"Moderado"</formula>
    </cfRule>
    <cfRule type="cellIs" dxfId="3593" priority="4192" operator="equal">
      <formula>"Menor"</formula>
    </cfRule>
    <cfRule type="cellIs" dxfId="3592" priority="4193" operator="equal">
      <formula>"Leve"</formula>
    </cfRule>
  </conditionalFormatting>
  <conditionalFormatting sqref="DZ226">
    <cfRule type="cellIs" dxfId="3591" priority="3889" operator="equal">
      <formula>"Catastrófico"</formula>
    </cfRule>
    <cfRule type="cellIs" dxfId="3590" priority="3890" operator="equal">
      <formula>"Mayor"</formula>
    </cfRule>
    <cfRule type="cellIs" dxfId="3589" priority="3891" operator="equal">
      <formula>"Moderado"</formula>
    </cfRule>
    <cfRule type="cellIs" dxfId="3588" priority="3892" operator="equal">
      <formula>"Menor"</formula>
    </cfRule>
    <cfRule type="cellIs" dxfId="3587" priority="3893" operator="equal">
      <formula>"Leve"</formula>
    </cfRule>
  </conditionalFormatting>
  <conditionalFormatting sqref="EA197:EH201">
    <cfRule type="cellIs" dxfId="3586" priority="3839" operator="equal">
      <formula>"Catastrófico"</formula>
    </cfRule>
    <cfRule type="cellIs" dxfId="3585" priority="3840" operator="equal">
      <formula>"Mayor"</formula>
    </cfRule>
    <cfRule type="cellIs" dxfId="3584" priority="3841" operator="equal">
      <formula>"Moderado"</formula>
    </cfRule>
    <cfRule type="cellIs" dxfId="3583" priority="3842" operator="equal">
      <formula>"Menor"</formula>
    </cfRule>
    <cfRule type="cellIs" dxfId="3582" priority="3843" operator="equal">
      <formula>"Leve"</formula>
    </cfRule>
  </conditionalFormatting>
  <conditionalFormatting sqref="EA203:EH207">
    <cfRule type="cellIs" dxfId="3581" priority="3834" operator="equal">
      <formula>"Catastrófico"</formula>
    </cfRule>
    <cfRule type="cellIs" dxfId="3580" priority="3835" operator="equal">
      <formula>"Mayor"</formula>
    </cfRule>
    <cfRule type="cellIs" dxfId="3579" priority="3836" operator="equal">
      <formula>"Moderado"</formula>
    </cfRule>
    <cfRule type="cellIs" dxfId="3578" priority="3837" operator="equal">
      <formula>"Menor"</formula>
    </cfRule>
    <cfRule type="cellIs" dxfId="3577" priority="3838" operator="equal">
      <formula>"Leve"</formula>
    </cfRule>
  </conditionalFormatting>
  <conditionalFormatting sqref="DZ28">
    <cfRule type="cellIs" dxfId="3576" priority="3864" operator="equal">
      <formula>"Catastrófico"</formula>
    </cfRule>
    <cfRule type="cellIs" dxfId="3575" priority="3865" operator="equal">
      <formula>"Mayor"</formula>
    </cfRule>
    <cfRule type="cellIs" dxfId="3574" priority="3866" operator="equal">
      <formula>"Moderado"</formula>
    </cfRule>
    <cfRule type="cellIs" dxfId="3573" priority="3867" operator="equal">
      <formula>"Menor"</formula>
    </cfRule>
    <cfRule type="cellIs" dxfId="3572" priority="3868" operator="equal">
      <formula>"Leve"</formula>
    </cfRule>
  </conditionalFormatting>
  <conditionalFormatting sqref="EA52:EB52">
    <cfRule type="cellIs" dxfId="3571" priority="3684" operator="equal">
      <formula>"Catastrófico"</formula>
    </cfRule>
    <cfRule type="cellIs" dxfId="3570" priority="3685" operator="equal">
      <formula>"Mayor"</formula>
    </cfRule>
    <cfRule type="cellIs" dxfId="3569" priority="3686" operator="equal">
      <formula>"Moderado"</formula>
    </cfRule>
    <cfRule type="cellIs" dxfId="3568" priority="3687" operator="equal">
      <formula>"Menor"</formula>
    </cfRule>
    <cfRule type="cellIs" dxfId="3567" priority="3688" operator="equal">
      <formula>"Leve"</formula>
    </cfRule>
  </conditionalFormatting>
  <conditionalFormatting sqref="EK16">
    <cfRule type="cellIs" dxfId="3566" priority="4019" operator="equal">
      <formula>"Catastrófico"</formula>
    </cfRule>
    <cfRule type="cellIs" dxfId="3565" priority="4020" operator="equal">
      <formula>"Mayor"</formula>
    </cfRule>
    <cfRule type="cellIs" dxfId="3564" priority="4021" operator="equal">
      <formula>"Moderado"</formula>
    </cfRule>
    <cfRule type="cellIs" dxfId="3563" priority="4022" operator="equal">
      <formula>"Menor"</formula>
    </cfRule>
    <cfRule type="cellIs" dxfId="3562" priority="4023" operator="equal">
      <formula>"Leve"</formula>
    </cfRule>
  </conditionalFormatting>
  <conditionalFormatting sqref="EJ239:EK239">
    <cfRule type="cellIs" dxfId="3561" priority="4084" operator="equal">
      <formula>"Catastrófico"</formula>
    </cfRule>
    <cfRule type="cellIs" dxfId="3560" priority="4085" operator="equal">
      <formula>"Mayor"</formula>
    </cfRule>
    <cfRule type="cellIs" dxfId="3559" priority="4086" operator="equal">
      <formula>"Moderado"</formula>
    </cfRule>
    <cfRule type="cellIs" dxfId="3558" priority="4087" operator="equal">
      <formula>"Menor"</formula>
    </cfRule>
    <cfRule type="cellIs" dxfId="3557" priority="4088" operator="equal">
      <formula>"Leve"</formula>
    </cfRule>
  </conditionalFormatting>
  <conditionalFormatting sqref="EJ41:EQ42">
    <cfRule type="cellIs" dxfId="3556" priority="3909" operator="equal">
      <formula>"Catastrófico"</formula>
    </cfRule>
    <cfRule type="cellIs" dxfId="3555" priority="3910" operator="equal">
      <formula>"Mayor"</formula>
    </cfRule>
    <cfRule type="cellIs" dxfId="3554" priority="3911" operator="equal">
      <formula>"Moderado"</formula>
    </cfRule>
    <cfRule type="cellIs" dxfId="3553" priority="3912" operator="equal">
      <formula>"Menor"</formula>
    </cfRule>
    <cfRule type="cellIs" dxfId="3552" priority="3913" operator="equal">
      <formula>"Leve"</formula>
    </cfRule>
  </conditionalFormatting>
  <conditionalFormatting sqref="EC82">
    <cfRule type="cellIs" dxfId="3551" priority="3644" operator="equal">
      <formula>"Catastrófico"</formula>
    </cfRule>
    <cfRule type="cellIs" dxfId="3550" priority="3645" operator="equal">
      <formula>"Mayor"</formula>
    </cfRule>
    <cfRule type="cellIs" dxfId="3549" priority="3646" operator="equal">
      <formula>"Moderado"</formula>
    </cfRule>
    <cfRule type="cellIs" dxfId="3548" priority="3647" operator="equal">
      <formula>"Menor"</formula>
    </cfRule>
    <cfRule type="cellIs" dxfId="3547" priority="3648" operator="equal">
      <formula>"Leve"</formula>
    </cfRule>
  </conditionalFormatting>
  <conditionalFormatting sqref="EA161:EH161">
    <cfRule type="cellIs" dxfId="3546" priority="3759" operator="equal">
      <formula>"Catastrófico"</formula>
    </cfRule>
    <cfRule type="cellIs" dxfId="3545" priority="3760" operator="equal">
      <formula>"Mayor"</formula>
    </cfRule>
    <cfRule type="cellIs" dxfId="3544" priority="3761" operator="equal">
      <formula>"Moderado"</formula>
    </cfRule>
    <cfRule type="cellIs" dxfId="3543" priority="3762" operator="equal">
      <formula>"Menor"</formula>
    </cfRule>
    <cfRule type="cellIs" dxfId="3542" priority="3763" operator="equal">
      <formula>"Leve"</formula>
    </cfRule>
  </conditionalFormatting>
  <conditionalFormatting sqref="EL10:EQ10">
    <cfRule type="cellIs" dxfId="3541" priority="4049" operator="equal">
      <formula>"Catastrófico"</formula>
    </cfRule>
    <cfRule type="cellIs" dxfId="3540" priority="4050" operator="equal">
      <formula>"Mayor"</formula>
    </cfRule>
    <cfRule type="cellIs" dxfId="3539" priority="4051" operator="equal">
      <formula>"Moderado"</formula>
    </cfRule>
    <cfRule type="cellIs" dxfId="3538" priority="4052" operator="equal">
      <formula>"Menor"</formula>
    </cfRule>
    <cfRule type="cellIs" dxfId="3537" priority="4053" operator="equal">
      <formula>"Leve"</formula>
    </cfRule>
  </conditionalFormatting>
  <conditionalFormatting sqref="EC52:EH52">
    <cfRule type="cellIs" dxfId="3536" priority="3674" operator="equal">
      <formula>"Catastrófico"</formula>
    </cfRule>
    <cfRule type="cellIs" dxfId="3535" priority="3675" operator="equal">
      <formula>"Mayor"</formula>
    </cfRule>
    <cfRule type="cellIs" dxfId="3534" priority="3676" operator="equal">
      <formula>"Moderado"</formula>
    </cfRule>
    <cfRule type="cellIs" dxfId="3533" priority="3677" operator="equal">
      <formula>"Menor"</formula>
    </cfRule>
    <cfRule type="cellIs" dxfId="3532" priority="3678" operator="equal">
      <formula>"Leve"</formula>
    </cfRule>
  </conditionalFormatting>
  <conditionalFormatting sqref="EJ11:EK11">
    <cfRule type="cellIs" dxfId="3531" priority="4039" operator="equal">
      <formula>"Catastrófico"</formula>
    </cfRule>
    <cfRule type="cellIs" dxfId="3530" priority="4040" operator="equal">
      <formula>"Mayor"</formula>
    </cfRule>
    <cfRule type="cellIs" dxfId="3529" priority="4041" operator="equal">
      <formula>"Moderado"</formula>
    </cfRule>
    <cfRule type="cellIs" dxfId="3528" priority="4042" operator="equal">
      <formula>"Menor"</formula>
    </cfRule>
    <cfRule type="cellIs" dxfId="3527" priority="4043" operator="equal">
      <formula>"Leve"</formula>
    </cfRule>
  </conditionalFormatting>
  <conditionalFormatting sqref="ED89:EH89">
    <cfRule type="cellIs" dxfId="3526" priority="3804" operator="equal">
      <formula>"Catastrófico"</formula>
    </cfRule>
    <cfRule type="cellIs" dxfId="3525" priority="3805" operator="equal">
      <formula>"Mayor"</formula>
    </cfRule>
    <cfRule type="cellIs" dxfId="3524" priority="3806" operator="equal">
      <formula>"Moderado"</formula>
    </cfRule>
    <cfRule type="cellIs" dxfId="3523" priority="3807" operator="equal">
      <formula>"Menor"</formula>
    </cfRule>
    <cfRule type="cellIs" dxfId="3522" priority="3808" operator="equal">
      <formula>"Leve"</formula>
    </cfRule>
  </conditionalFormatting>
  <conditionalFormatting sqref="EK102:EQ102 EK100:EL101">
    <cfRule type="cellIs" dxfId="3521" priority="4304" operator="equal">
      <formula>"Catastrófico"</formula>
    </cfRule>
    <cfRule type="cellIs" dxfId="3520" priority="4305" operator="equal">
      <formula>"Mayor"</formula>
    </cfRule>
    <cfRule type="cellIs" dxfId="3519" priority="4306" operator="equal">
      <formula>"Moderado"</formula>
    </cfRule>
    <cfRule type="cellIs" dxfId="3518" priority="4307" operator="equal">
      <formula>"Menor"</formula>
    </cfRule>
    <cfRule type="cellIs" dxfId="3517" priority="4308" operator="equal">
      <formula>"Leve"</formula>
    </cfRule>
  </conditionalFormatting>
  <conditionalFormatting sqref="EJ143:EQ144">
    <cfRule type="cellIs" dxfId="3516" priority="4114" operator="equal">
      <formula>"Catastrófico"</formula>
    </cfRule>
    <cfRule type="cellIs" dxfId="3515" priority="4115" operator="equal">
      <formula>"Mayor"</formula>
    </cfRule>
    <cfRule type="cellIs" dxfId="3514" priority="4116" operator="equal">
      <formula>"Moderado"</formula>
    </cfRule>
    <cfRule type="cellIs" dxfId="3513" priority="4117" operator="equal">
      <formula>"Menor"</formula>
    </cfRule>
    <cfRule type="cellIs" dxfId="3512" priority="4118" operator="equal">
      <formula>"Leve"</formula>
    </cfRule>
  </conditionalFormatting>
  <conditionalFormatting sqref="EA94:EH94">
    <cfRule type="cellIs" dxfId="3511" priority="3854" operator="equal">
      <formula>"Catastrófico"</formula>
    </cfRule>
    <cfRule type="cellIs" dxfId="3510" priority="3855" operator="equal">
      <formula>"Mayor"</formula>
    </cfRule>
    <cfRule type="cellIs" dxfId="3509" priority="3856" operator="equal">
      <formula>"Moderado"</formula>
    </cfRule>
    <cfRule type="cellIs" dxfId="3508" priority="3857" operator="equal">
      <formula>"Menor"</formula>
    </cfRule>
    <cfRule type="cellIs" dxfId="3507" priority="3858" operator="equal">
      <formula>"Leve"</formula>
    </cfRule>
  </conditionalFormatting>
  <conditionalFormatting sqref="ES118:EZ119">
    <cfRule type="cellIs" dxfId="3506" priority="4614" operator="equal">
      <formula>"Catastrófico"</formula>
    </cfRule>
    <cfRule type="cellIs" dxfId="3505" priority="4615" operator="equal">
      <formula>"Mayor"</formula>
    </cfRule>
    <cfRule type="cellIs" dxfId="3504" priority="4616" operator="equal">
      <formula>"Moderado"</formula>
    </cfRule>
    <cfRule type="cellIs" dxfId="3503" priority="4617" operator="equal">
      <formula>"Menor"</formula>
    </cfRule>
    <cfRule type="cellIs" dxfId="3502" priority="4618" operator="equal">
      <formula>"Leve"</formula>
    </cfRule>
  </conditionalFormatting>
  <conditionalFormatting sqref="EJ166:EQ166">
    <cfRule type="cellIs" dxfId="3501" priority="4249" operator="equal">
      <formula>"Catastrófico"</formula>
    </cfRule>
    <cfRule type="cellIs" dxfId="3500" priority="4250" operator="equal">
      <formula>"Mayor"</formula>
    </cfRule>
    <cfRule type="cellIs" dxfId="3499" priority="4251" operator="equal">
      <formula>"Moderado"</formula>
    </cfRule>
    <cfRule type="cellIs" dxfId="3498" priority="4252" operator="equal">
      <formula>"Menor"</formula>
    </cfRule>
    <cfRule type="cellIs" dxfId="3497" priority="4253" operator="equal">
      <formula>"Leve"</formula>
    </cfRule>
  </conditionalFormatting>
  <conditionalFormatting sqref="DZ34">
    <cfRule type="cellIs" dxfId="3496" priority="3859" operator="equal">
      <formula>"Catastrófico"</formula>
    </cfRule>
    <cfRule type="cellIs" dxfId="3495" priority="3860" operator="equal">
      <formula>"Mayor"</formula>
    </cfRule>
    <cfRule type="cellIs" dxfId="3494" priority="3861" operator="equal">
      <formula>"Moderado"</formula>
    </cfRule>
    <cfRule type="cellIs" dxfId="3493" priority="3862" operator="equal">
      <formula>"Menor"</formula>
    </cfRule>
    <cfRule type="cellIs" dxfId="3492" priority="3863" operator="equal">
      <formula>"Leve"</formula>
    </cfRule>
  </conditionalFormatting>
  <conditionalFormatting sqref="EA94:EH94">
    <cfRule type="cellIs" dxfId="3491" priority="3849" operator="equal">
      <formula>"Catastrófico"</formula>
    </cfRule>
    <cfRule type="cellIs" dxfId="3490" priority="3850" operator="equal">
      <formula>"Mayor"</formula>
    </cfRule>
    <cfRule type="cellIs" dxfId="3489" priority="3851" operator="equal">
      <formula>"Moderado"</formula>
    </cfRule>
    <cfRule type="cellIs" dxfId="3488" priority="3852" operator="equal">
      <formula>"Menor"</formula>
    </cfRule>
    <cfRule type="cellIs" dxfId="3487" priority="3853" operator="equal">
      <formula>"Leve"</formula>
    </cfRule>
  </conditionalFormatting>
  <conditionalFormatting sqref="EJ11:EK11">
    <cfRule type="cellIs" dxfId="3486" priority="4034" operator="equal">
      <formula>"Catastrófico"</formula>
    </cfRule>
    <cfRule type="cellIs" dxfId="3485" priority="4035" operator="equal">
      <formula>"Mayor"</formula>
    </cfRule>
    <cfRule type="cellIs" dxfId="3484" priority="4036" operator="equal">
      <formula>"Moderado"</formula>
    </cfRule>
    <cfRule type="cellIs" dxfId="3483" priority="4037" operator="equal">
      <formula>"Menor"</formula>
    </cfRule>
    <cfRule type="cellIs" dxfId="3482" priority="4038" operator="equal">
      <formula>"Leve"</formula>
    </cfRule>
  </conditionalFormatting>
  <conditionalFormatting sqref="EA166:EH166">
    <cfRule type="cellIs" dxfId="3481" priority="3744" operator="equal">
      <formula>"Catastrófico"</formula>
    </cfRule>
    <cfRule type="cellIs" dxfId="3480" priority="3745" operator="equal">
      <formula>"Mayor"</formula>
    </cfRule>
    <cfRule type="cellIs" dxfId="3479" priority="3746" operator="equal">
      <formula>"Moderado"</formula>
    </cfRule>
    <cfRule type="cellIs" dxfId="3478" priority="3747" operator="equal">
      <formula>"Menor"</formula>
    </cfRule>
    <cfRule type="cellIs" dxfId="3477" priority="3748" operator="equal">
      <formula>"Leve"</formula>
    </cfRule>
  </conditionalFormatting>
  <conditionalFormatting sqref="ER226">
    <cfRule type="cellIs" dxfId="3476" priority="4899" operator="equal">
      <formula>"Catastrófico"</formula>
    </cfRule>
    <cfRule type="cellIs" dxfId="3475" priority="4900" operator="equal">
      <formula>"Mayor"</formula>
    </cfRule>
    <cfRule type="cellIs" dxfId="3474" priority="4901" operator="equal">
      <formula>"Moderado"</formula>
    </cfRule>
    <cfRule type="cellIs" dxfId="3473" priority="4902" operator="equal">
      <formula>"Menor"</formula>
    </cfRule>
    <cfRule type="cellIs" dxfId="3472" priority="4903" operator="equal">
      <formula>"Leve"</formula>
    </cfRule>
  </conditionalFormatting>
  <conditionalFormatting sqref="ER232">
    <cfRule type="cellIs" dxfId="3471" priority="4894" operator="equal">
      <formula>"Catastrófico"</formula>
    </cfRule>
    <cfRule type="cellIs" dxfId="3470" priority="4895" operator="equal">
      <formula>"Mayor"</formula>
    </cfRule>
    <cfRule type="cellIs" dxfId="3469" priority="4896" operator="equal">
      <formula>"Moderado"</formula>
    </cfRule>
    <cfRule type="cellIs" dxfId="3468" priority="4897" operator="equal">
      <formula>"Menor"</formula>
    </cfRule>
    <cfRule type="cellIs" dxfId="3467" priority="4898" operator="equal">
      <formula>"Leve"</formula>
    </cfRule>
  </conditionalFormatting>
  <conditionalFormatting sqref="ES82">
    <cfRule type="cellIs" dxfId="3466" priority="4659" operator="equal">
      <formula>"Catastrófico"</formula>
    </cfRule>
    <cfRule type="cellIs" dxfId="3465" priority="4660" operator="equal">
      <formula>"Mayor"</formula>
    </cfRule>
    <cfRule type="cellIs" dxfId="3464" priority="4661" operator="equal">
      <formula>"Moderado"</formula>
    </cfRule>
    <cfRule type="cellIs" dxfId="3463" priority="4662" operator="equal">
      <formula>"Menor"</formula>
    </cfRule>
    <cfRule type="cellIs" dxfId="3462" priority="4663" operator="equal">
      <formula>"Leve"</formula>
    </cfRule>
  </conditionalFormatting>
  <conditionalFormatting sqref="EU82">
    <cfRule type="cellIs" dxfId="3461" priority="4654" operator="equal">
      <formula>"Catastrófico"</formula>
    </cfRule>
    <cfRule type="cellIs" dxfId="3460" priority="4655" operator="equal">
      <formula>"Mayor"</formula>
    </cfRule>
    <cfRule type="cellIs" dxfId="3459" priority="4656" operator="equal">
      <formula>"Moderado"</formula>
    </cfRule>
    <cfRule type="cellIs" dxfId="3458" priority="4657" operator="equal">
      <formula>"Menor"</formula>
    </cfRule>
    <cfRule type="cellIs" dxfId="3457" priority="4658" operator="equal">
      <formula>"Leve"</formula>
    </cfRule>
  </conditionalFormatting>
  <conditionalFormatting sqref="EU83">
    <cfRule type="cellIs" dxfId="3456" priority="4624" operator="equal">
      <formula>"Catastrófico"</formula>
    </cfRule>
    <cfRule type="cellIs" dxfId="3455" priority="4625" operator="equal">
      <formula>"Mayor"</formula>
    </cfRule>
    <cfRule type="cellIs" dxfId="3454" priority="4626" operator="equal">
      <formula>"Moderado"</formula>
    </cfRule>
    <cfRule type="cellIs" dxfId="3453" priority="4627" operator="equal">
      <formula>"Menor"</formula>
    </cfRule>
    <cfRule type="cellIs" dxfId="3452" priority="4628" operator="equal">
      <formula>"Leve"</formula>
    </cfRule>
  </conditionalFormatting>
  <conditionalFormatting sqref="EU239">
    <cfRule type="cellIs" dxfId="3451" priority="4604" operator="equal">
      <formula>"Catastrófico"</formula>
    </cfRule>
    <cfRule type="cellIs" dxfId="3450" priority="4605" operator="equal">
      <formula>"Mayor"</formula>
    </cfRule>
    <cfRule type="cellIs" dxfId="3449" priority="4606" operator="equal">
      <formula>"Moderado"</formula>
    </cfRule>
    <cfRule type="cellIs" dxfId="3448" priority="4607" operator="equal">
      <formula>"Menor"</formula>
    </cfRule>
    <cfRule type="cellIs" dxfId="3447" priority="4608" operator="equal">
      <formula>"Leve"</formula>
    </cfRule>
  </conditionalFormatting>
  <conditionalFormatting sqref="EB101:EC101 EA102:EH102 EA100:EC100">
    <cfRule type="cellIs" dxfId="3446" priority="3794" operator="equal">
      <formula>"Catastrófico"</formula>
    </cfRule>
    <cfRule type="cellIs" dxfId="3445" priority="3795" operator="equal">
      <formula>"Mayor"</formula>
    </cfRule>
    <cfRule type="cellIs" dxfId="3444" priority="3796" operator="equal">
      <formula>"Moderado"</formula>
    </cfRule>
    <cfRule type="cellIs" dxfId="3443" priority="3797" operator="equal">
      <formula>"Menor"</formula>
    </cfRule>
    <cfRule type="cellIs" dxfId="3442" priority="3798" operator="equal">
      <formula>"Leve"</formula>
    </cfRule>
  </conditionalFormatting>
  <conditionalFormatting sqref="EA101">
    <cfRule type="cellIs" dxfId="3441" priority="3789" operator="equal">
      <formula>"Catastrófico"</formula>
    </cfRule>
    <cfRule type="cellIs" dxfId="3440" priority="3790" operator="equal">
      <formula>"Mayor"</formula>
    </cfRule>
    <cfRule type="cellIs" dxfId="3439" priority="3791" operator="equal">
      <formula>"Moderado"</formula>
    </cfRule>
    <cfRule type="cellIs" dxfId="3438" priority="3792" operator="equal">
      <formula>"Menor"</formula>
    </cfRule>
    <cfRule type="cellIs" dxfId="3437" priority="3793" operator="equal">
      <formula>"Leve"</formula>
    </cfRule>
  </conditionalFormatting>
  <conditionalFormatting sqref="EA196:EH196">
    <cfRule type="cellIs" dxfId="3436" priority="3449" operator="equal">
      <formula>"Catastrófico"</formula>
    </cfRule>
    <cfRule type="cellIs" dxfId="3435" priority="3450" operator="equal">
      <formula>"Mayor"</formula>
    </cfRule>
    <cfRule type="cellIs" dxfId="3434" priority="3451" operator="equal">
      <formula>"Moderado"</formula>
    </cfRule>
    <cfRule type="cellIs" dxfId="3433" priority="3452" operator="equal">
      <formula>"Menor"</formula>
    </cfRule>
    <cfRule type="cellIs" dxfId="3432" priority="3453" operator="equal">
      <formula>"Leve"</formula>
    </cfRule>
  </conditionalFormatting>
  <conditionalFormatting sqref="EA202:EH202">
    <cfRule type="cellIs" dxfId="3431" priority="3444" operator="equal">
      <formula>"Catastrófico"</formula>
    </cfRule>
    <cfRule type="cellIs" dxfId="3430" priority="3445" operator="equal">
      <formula>"Mayor"</formula>
    </cfRule>
    <cfRule type="cellIs" dxfId="3429" priority="3446" operator="equal">
      <formula>"Moderado"</formula>
    </cfRule>
    <cfRule type="cellIs" dxfId="3428" priority="3447" operator="equal">
      <formula>"Menor"</formula>
    </cfRule>
    <cfRule type="cellIs" dxfId="3427" priority="3448" operator="equal">
      <formula>"Leve"</formula>
    </cfRule>
  </conditionalFormatting>
  <conditionalFormatting sqref="DT58:DY58">
    <cfRule type="cellIs" dxfId="3426" priority="3149" operator="equal">
      <formula>"Catastrófico"</formula>
    </cfRule>
    <cfRule type="cellIs" dxfId="3425" priority="3150" operator="equal">
      <formula>"Mayor"</formula>
    </cfRule>
    <cfRule type="cellIs" dxfId="3424" priority="3151" operator="equal">
      <formula>"Moderado"</formula>
    </cfRule>
    <cfRule type="cellIs" dxfId="3423" priority="3152" operator="equal">
      <formula>"Menor"</formula>
    </cfRule>
    <cfRule type="cellIs" dxfId="3422" priority="3153" operator="equal">
      <formula>"Leve"</formula>
    </cfRule>
  </conditionalFormatting>
  <conditionalFormatting sqref="EA28:EH28">
    <cfRule type="cellIs" dxfId="3421" priority="3429" operator="equal">
      <formula>"Catastrófico"</formula>
    </cfRule>
    <cfRule type="cellIs" dxfId="3420" priority="3430" operator="equal">
      <formula>"Mayor"</formula>
    </cfRule>
    <cfRule type="cellIs" dxfId="3419" priority="3431" operator="equal">
      <formula>"Moderado"</formula>
    </cfRule>
    <cfRule type="cellIs" dxfId="3418" priority="3432" operator="equal">
      <formula>"Menor"</formula>
    </cfRule>
    <cfRule type="cellIs" dxfId="3417" priority="3433" operator="equal">
      <formula>"Leve"</formula>
    </cfRule>
  </conditionalFormatting>
  <conditionalFormatting sqref="EA35:EC35">
    <cfRule type="cellIs" dxfId="3416" priority="3424" operator="equal">
      <formula>"Catastrófico"</formula>
    </cfRule>
    <cfRule type="cellIs" dxfId="3415" priority="3425" operator="equal">
      <formula>"Mayor"</formula>
    </cfRule>
    <cfRule type="cellIs" dxfId="3414" priority="3426" operator="equal">
      <formula>"Moderado"</formula>
    </cfRule>
    <cfRule type="cellIs" dxfId="3413" priority="3427" operator="equal">
      <formula>"Menor"</formula>
    </cfRule>
    <cfRule type="cellIs" dxfId="3412" priority="3428" operator="equal">
      <formula>"Leve"</formula>
    </cfRule>
  </conditionalFormatting>
  <conditionalFormatting sqref="EA160:EH160">
    <cfRule type="cellIs" dxfId="3411" priority="3764" operator="equal">
      <formula>"Catastrófico"</formula>
    </cfRule>
    <cfRule type="cellIs" dxfId="3410" priority="3765" operator="equal">
      <formula>"Mayor"</formula>
    </cfRule>
    <cfRule type="cellIs" dxfId="3409" priority="3766" operator="equal">
      <formula>"Moderado"</formula>
    </cfRule>
    <cfRule type="cellIs" dxfId="3408" priority="3767" operator="equal">
      <formula>"Menor"</formula>
    </cfRule>
    <cfRule type="cellIs" dxfId="3407" priority="3768" operator="equal">
      <formula>"Leve"</formula>
    </cfRule>
  </conditionalFormatting>
  <conditionalFormatting sqref="EB125:EB128 EA129:EH129 ED125:EH128 EA124:EH124">
    <cfRule type="cellIs" dxfId="3406" priority="3484" operator="equal">
      <formula>"Catastrófico"</formula>
    </cfRule>
    <cfRule type="cellIs" dxfId="3405" priority="3485" operator="equal">
      <formula>"Mayor"</formula>
    </cfRule>
    <cfRule type="cellIs" dxfId="3404" priority="3486" operator="equal">
      <formula>"Moderado"</formula>
    </cfRule>
    <cfRule type="cellIs" dxfId="3403" priority="3487" operator="equal">
      <formula>"Menor"</formula>
    </cfRule>
    <cfRule type="cellIs" dxfId="3402" priority="3488" operator="equal">
      <formula>"Leve"</formula>
    </cfRule>
  </conditionalFormatting>
  <conditionalFormatting sqref="ED35:EH35">
    <cfRule type="cellIs" dxfId="3401" priority="3419" operator="equal">
      <formula>"Catastrófico"</formula>
    </cfRule>
    <cfRule type="cellIs" dxfId="3400" priority="3420" operator="equal">
      <formula>"Mayor"</formula>
    </cfRule>
    <cfRule type="cellIs" dxfId="3399" priority="3421" operator="equal">
      <formula>"Moderado"</formula>
    </cfRule>
    <cfRule type="cellIs" dxfId="3398" priority="3422" operator="equal">
      <formula>"Menor"</formula>
    </cfRule>
    <cfRule type="cellIs" dxfId="3397" priority="3423" operator="equal">
      <formula>"Leve"</formula>
    </cfRule>
  </conditionalFormatting>
  <conditionalFormatting sqref="DS83">
    <cfRule type="cellIs" dxfId="3396" priority="3124" operator="equal">
      <formula>"Catastrófico"</formula>
    </cfRule>
    <cfRule type="cellIs" dxfId="3395" priority="3125" operator="equal">
      <formula>"Mayor"</formula>
    </cfRule>
    <cfRule type="cellIs" dxfId="3394" priority="3126" operator="equal">
      <formula>"Moderado"</formula>
    </cfRule>
    <cfRule type="cellIs" dxfId="3393" priority="3127" operator="equal">
      <formula>"Menor"</formula>
    </cfRule>
    <cfRule type="cellIs" dxfId="3392" priority="3128" operator="equal">
      <formula>"Leve"</formula>
    </cfRule>
  </conditionalFormatting>
  <conditionalFormatting sqref="DT46:DY46">
    <cfRule type="cellIs" dxfId="3391" priority="3189" operator="equal">
      <formula>"Catastrófico"</formula>
    </cfRule>
    <cfRule type="cellIs" dxfId="3390" priority="3190" operator="equal">
      <formula>"Mayor"</formula>
    </cfRule>
    <cfRule type="cellIs" dxfId="3389" priority="3191" operator="equal">
      <formula>"Moderado"</formula>
    </cfRule>
    <cfRule type="cellIs" dxfId="3388" priority="3192" operator="equal">
      <formula>"Menor"</formula>
    </cfRule>
    <cfRule type="cellIs" dxfId="3387" priority="3193" operator="equal">
      <formula>"Leve"</formula>
    </cfRule>
  </conditionalFormatting>
  <conditionalFormatting sqref="EA125:EA128">
    <cfRule type="cellIs" dxfId="3386" priority="3474" operator="equal">
      <formula>"Catastrófico"</formula>
    </cfRule>
    <cfRule type="cellIs" dxfId="3385" priority="3475" operator="equal">
      <formula>"Mayor"</formula>
    </cfRule>
    <cfRule type="cellIs" dxfId="3384" priority="3476" operator="equal">
      <formula>"Moderado"</formula>
    </cfRule>
    <cfRule type="cellIs" dxfId="3383" priority="3477" operator="equal">
      <formula>"Menor"</formula>
    </cfRule>
    <cfRule type="cellIs" dxfId="3382" priority="3478" operator="equal">
      <formula>"Leve"</formula>
    </cfRule>
  </conditionalFormatting>
  <conditionalFormatting sqref="EA214:EH214">
    <cfRule type="cellIs" dxfId="3381" priority="3434" operator="equal">
      <formula>"Catastrófico"</formula>
    </cfRule>
    <cfRule type="cellIs" dxfId="3380" priority="3435" operator="equal">
      <formula>"Mayor"</formula>
    </cfRule>
    <cfRule type="cellIs" dxfId="3379" priority="3436" operator="equal">
      <formula>"Moderado"</formula>
    </cfRule>
    <cfRule type="cellIs" dxfId="3378" priority="3437" operator="equal">
      <formula>"Menor"</formula>
    </cfRule>
    <cfRule type="cellIs" dxfId="3377" priority="3438" operator="equal">
      <formula>"Leve"</formula>
    </cfRule>
  </conditionalFormatting>
  <conditionalFormatting sqref="EA16:EA17">
    <cfRule type="cellIs" dxfId="3376" priority="3524" operator="equal">
      <formula>"Catastrófico"</formula>
    </cfRule>
    <cfRule type="cellIs" dxfId="3375" priority="3525" operator="equal">
      <formula>"Mayor"</formula>
    </cfRule>
    <cfRule type="cellIs" dxfId="3374" priority="3526" operator="equal">
      <formula>"Moderado"</formula>
    </cfRule>
    <cfRule type="cellIs" dxfId="3373" priority="3527" operator="equal">
      <formula>"Menor"</formula>
    </cfRule>
    <cfRule type="cellIs" dxfId="3372" priority="3528" operator="equal">
      <formula>"Leve"</formula>
    </cfRule>
  </conditionalFormatting>
  <conditionalFormatting sqref="EB16">
    <cfRule type="cellIs" dxfId="3371" priority="3519" operator="equal">
      <formula>"Catastrófico"</formula>
    </cfRule>
    <cfRule type="cellIs" dxfId="3370" priority="3520" operator="equal">
      <formula>"Mayor"</formula>
    </cfRule>
    <cfRule type="cellIs" dxfId="3369" priority="3521" operator="equal">
      <formula>"Moderado"</formula>
    </cfRule>
    <cfRule type="cellIs" dxfId="3368" priority="3522" operator="equal">
      <formula>"Menor"</formula>
    </cfRule>
    <cfRule type="cellIs" dxfId="3367" priority="3523" operator="equal">
      <formula>"Leve"</formula>
    </cfRule>
  </conditionalFormatting>
  <conditionalFormatting sqref="DR52:DS52">
    <cfRule type="cellIs" dxfId="3366" priority="3179" operator="equal">
      <formula>"Catastrófico"</formula>
    </cfRule>
    <cfRule type="cellIs" dxfId="3365" priority="3180" operator="equal">
      <formula>"Mayor"</formula>
    </cfRule>
    <cfRule type="cellIs" dxfId="3364" priority="3181" operator="equal">
      <formula>"Moderado"</formula>
    </cfRule>
    <cfRule type="cellIs" dxfId="3363" priority="3182" operator="equal">
      <formula>"Menor"</formula>
    </cfRule>
    <cfRule type="cellIs" dxfId="3362" priority="3183" operator="equal">
      <formula>"Leve"</formula>
    </cfRule>
  </conditionalFormatting>
  <conditionalFormatting sqref="EA130:EB130">
    <cfRule type="cellIs" dxfId="3361" priority="3464" operator="equal">
      <formula>"Catastrófico"</formula>
    </cfRule>
    <cfRule type="cellIs" dxfId="3360" priority="3465" operator="equal">
      <formula>"Mayor"</formula>
    </cfRule>
    <cfRule type="cellIs" dxfId="3359" priority="3466" operator="equal">
      <formula>"Moderado"</formula>
    </cfRule>
    <cfRule type="cellIs" dxfId="3358" priority="3467" operator="equal">
      <formula>"Menor"</formula>
    </cfRule>
    <cfRule type="cellIs" dxfId="3357" priority="3468" operator="equal">
      <formula>"Leve"</formula>
    </cfRule>
  </conditionalFormatting>
  <conditionalFormatting sqref="EC130:EH130">
    <cfRule type="cellIs" dxfId="3356" priority="3459" operator="equal">
      <formula>"Catastrófico"</formula>
    </cfRule>
    <cfRule type="cellIs" dxfId="3355" priority="3460" operator="equal">
      <formula>"Mayor"</formula>
    </cfRule>
    <cfRule type="cellIs" dxfId="3354" priority="3461" operator="equal">
      <formula>"Moderado"</formula>
    </cfRule>
    <cfRule type="cellIs" dxfId="3353" priority="3462" operator="equal">
      <formula>"Menor"</formula>
    </cfRule>
    <cfRule type="cellIs" dxfId="3352" priority="3463" operator="equal">
      <formula>"Leve"</formula>
    </cfRule>
  </conditionalFormatting>
  <conditionalFormatting sqref="EC130:EH130">
    <cfRule type="cellIs" dxfId="3351" priority="3454" operator="equal">
      <formula>"Catastrófico"</formula>
    </cfRule>
    <cfRule type="cellIs" dxfId="3350" priority="3455" operator="equal">
      <formula>"Mayor"</formula>
    </cfRule>
    <cfRule type="cellIs" dxfId="3349" priority="3456" operator="equal">
      <formula>"Moderado"</formula>
    </cfRule>
    <cfRule type="cellIs" dxfId="3348" priority="3457" operator="equal">
      <formula>"Menor"</formula>
    </cfRule>
    <cfRule type="cellIs" dxfId="3347" priority="3458" operator="equal">
      <formula>"Leve"</formula>
    </cfRule>
  </conditionalFormatting>
  <conditionalFormatting sqref="DU83:DY83">
    <cfRule type="cellIs" dxfId="3346" priority="3119" operator="equal">
      <formula>"Catastrófico"</formula>
    </cfRule>
    <cfRule type="cellIs" dxfId="3345" priority="3120" operator="equal">
      <formula>"Mayor"</formula>
    </cfRule>
    <cfRule type="cellIs" dxfId="3344" priority="3121" operator="equal">
      <formula>"Moderado"</formula>
    </cfRule>
    <cfRule type="cellIs" dxfId="3343" priority="3122" operator="equal">
      <formula>"Menor"</formula>
    </cfRule>
    <cfRule type="cellIs" dxfId="3342" priority="3123" operator="equal">
      <formula>"Leve"</formula>
    </cfRule>
  </conditionalFormatting>
  <conditionalFormatting sqref="EA191:EH195">
    <cfRule type="cellIs" dxfId="3341" priority="3844" operator="equal">
      <formula>"Catastrófico"</formula>
    </cfRule>
    <cfRule type="cellIs" dxfId="3340" priority="3845" operator="equal">
      <formula>"Mayor"</formula>
    </cfRule>
    <cfRule type="cellIs" dxfId="3339" priority="3846" operator="equal">
      <formula>"Moderado"</formula>
    </cfRule>
    <cfRule type="cellIs" dxfId="3338" priority="3847" operator="equal">
      <formula>"Menor"</formula>
    </cfRule>
    <cfRule type="cellIs" dxfId="3337" priority="3848" operator="equal">
      <formula>"Leve"</formula>
    </cfRule>
  </conditionalFormatting>
  <conditionalFormatting sqref="DZ238">
    <cfRule type="cellIs" dxfId="3336" priority="3879" operator="equal">
      <formula>"Catastrófico"</formula>
    </cfRule>
    <cfRule type="cellIs" dxfId="3335" priority="3880" operator="equal">
      <formula>"Mayor"</formula>
    </cfRule>
    <cfRule type="cellIs" dxfId="3334" priority="3881" operator="equal">
      <formula>"Moderado"</formula>
    </cfRule>
    <cfRule type="cellIs" dxfId="3333" priority="3882" operator="equal">
      <formula>"Menor"</formula>
    </cfRule>
    <cfRule type="cellIs" dxfId="3332" priority="3883" operator="equal">
      <formula>"Leve"</formula>
    </cfRule>
  </conditionalFormatting>
  <conditionalFormatting sqref="EA112:EH112">
    <cfRule type="cellIs" dxfId="3331" priority="3769" operator="equal">
      <formula>"Catastrófico"</formula>
    </cfRule>
    <cfRule type="cellIs" dxfId="3330" priority="3770" operator="equal">
      <formula>"Mayor"</formula>
    </cfRule>
    <cfRule type="cellIs" dxfId="3329" priority="3771" operator="equal">
      <formula>"Moderado"</formula>
    </cfRule>
    <cfRule type="cellIs" dxfId="3328" priority="3772" operator="equal">
      <formula>"Menor"</formula>
    </cfRule>
    <cfRule type="cellIs" dxfId="3327" priority="3773" operator="equal">
      <formula>"Leve"</formula>
    </cfRule>
  </conditionalFormatting>
  <conditionalFormatting sqref="EA46:EB46">
    <cfRule type="cellIs" dxfId="3326" priority="3709" operator="equal">
      <formula>"Catastrófico"</formula>
    </cfRule>
    <cfRule type="cellIs" dxfId="3325" priority="3710" operator="equal">
      <formula>"Mayor"</formula>
    </cfRule>
    <cfRule type="cellIs" dxfId="3324" priority="3711" operator="equal">
      <formula>"Moderado"</formula>
    </cfRule>
    <cfRule type="cellIs" dxfId="3323" priority="3712" operator="equal">
      <formula>"Menor"</formula>
    </cfRule>
    <cfRule type="cellIs" dxfId="3322" priority="3713" operator="equal">
      <formula>"Leve"</formula>
    </cfRule>
  </conditionalFormatting>
  <conditionalFormatting sqref="EC16:EH17">
    <cfRule type="cellIs" dxfId="3321" priority="3499" operator="equal">
      <formula>"Catastrófico"</formula>
    </cfRule>
    <cfRule type="cellIs" dxfId="3320" priority="3500" operator="equal">
      <formula>"Mayor"</formula>
    </cfRule>
    <cfRule type="cellIs" dxfId="3319" priority="3501" operator="equal">
      <formula>"Moderado"</formula>
    </cfRule>
    <cfRule type="cellIs" dxfId="3318" priority="3502" operator="equal">
      <formula>"Menor"</formula>
    </cfRule>
    <cfRule type="cellIs" dxfId="3317" priority="3503" operator="equal">
      <formula>"Leve"</formula>
    </cfRule>
  </conditionalFormatting>
  <conditionalFormatting sqref="EA46:EB46">
    <cfRule type="cellIs" dxfId="3316" priority="3704" operator="equal">
      <formula>"Catastrófico"</formula>
    </cfRule>
    <cfRule type="cellIs" dxfId="3315" priority="3705" operator="equal">
      <formula>"Mayor"</formula>
    </cfRule>
    <cfRule type="cellIs" dxfId="3314" priority="3706" operator="equal">
      <formula>"Moderado"</formula>
    </cfRule>
    <cfRule type="cellIs" dxfId="3313" priority="3707" operator="equal">
      <formula>"Menor"</formula>
    </cfRule>
    <cfRule type="cellIs" dxfId="3312" priority="3708" operator="equal">
      <formula>"Leve"</formula>
    </cfRule>
  </conditionalFormatting>
  <conditionalFormatting sqref="EC52:EH52">
    <cfRule type="cellIs" dxfId="3311" priority="3679" operator="equal">
      <formula>"Catastrófico"</formula>
    </cfRule>
    <cfRule type="cellIs" dxfId="3310" priority="3680" operator="equal">
      <formula>"Mayor"</formula>
    </cfRule>
    <cfRule type="cellIs" dxfId="3309" priority="3681" operator="equal">
      <formula>"Moderado"</formula>
    </cfRule>
    <cfRule type="cellIs" dxfId="3308" priority="3682" operator="equal">
      <formula>"Menor"</formula>
    </cfRule>
    <cfRule type="cellIs" dxfId="3307" priority="3683" operator="equal">
      <formula>"Leve"</formula>
    </cfRule>
  </conditionalFormatting>
  <conditionalFormatting sqref="EA167:EH167">
    <cfRule type="cellIs" dxfId="3306" priority="3749" operator="equal">
      <formula>"Catastrófico"</formula>
    </cfRule>
    <cfRule type="cellIs" dxfId="3305" priority="3750" operator="equal">
      <formula>"Mayor"</formula>
    </cfRule>
    <cfRule type="cellIs" dxfId="3304" priority="3751" operator="equal">
      <formula>"Moderado"</formula>
    </cfRule>
    <cfRule type="cellIs" dxfId="3303" priority="3752" operator="equal">
      <formula>"Menor"</formula>
    </cfRule>
    <cfRule type="cellIs" dxfId="3302" priority="3753" operator="equal">
      <formula>"Leve"</formula>
    </cfRule>
  </conditionalFormatting>
  <conditionalFormatting sqref="EB102:EH102 EB100:EC101">
    <cfRule type="cellIs" dxfId="3301" priority="3799" operator="equal">
      <formula>"Catastrófico"</formula>
    </cfRule>
    <cfRule type="cellIs" dxfId="3300" priority="3800" operator="equal">
      <formula>"Mayor"</formula>
    </cfRule>
    <cfRule type="cellIs" dxfId="3299" priority="3801" operator="equal">
      <formula>"Moderado"</formula>
    </cfRule>
    <cfRule type="cellIs" dxfId="3298" priority="3802" operator="equal">
      <formula>"Menor"</formula>
    </cfRule>
    <cfRule type="cellIs" dxfId="3297" priority="3803" operator="equal">
      <formula>"Leve"</formula>
    </cfRule>
  </conditionalFormatting>
  <conditionalFormatting sqref="EA118:EH119">
    <cfRule type="cellIs" dxfId="3296" priority="3599" operator="equal">
      <formula>"Catastrófico"</formula>
    </cfRule>
    <cfRule type="cellIs" dxfId="3295" priority="3600" operator="equal">
      <formula>"Mayor"</formula>
    </cfRule>
    <cfRule type="cellIs" dxfId="3294" priority="3601" operator="equal">
      <formula>"Moderado"</formula>
    </cfRule>
    <cfRule type="cellIs" dxfId="3293" priority="3602" operator="equal">
      <formula>"Menor"</formula>
    </cfRule>
    <cfRule type="cellIs" dxfId="3292" priority="3603" operator="equal">
      <formula>"Leve"</formula>
    </cfRule>
  </conditionalFormatting>
  <conditionalFormatting sqref="EA178:EH183">
    <cfRule type="cellIs" dxfId="3291" priority="3714" operator="equal">
      <formula>"Catastrófico"</formula>
    </cfRule>
    <cfRule type="cellIs" dxfId="3290" priority="3715" operator="equal">
      <formula>"Mayor"</formula>
    </cfRule>
    <cfRule type="cellIs" dxfId="3289" priority="3716" operator="equal">
      <formula>"Moderado"</formula>
    </cfRule>
    <cfRule type="cellIs" dxfId="3288" priority="3717" operator="equal">
      <formula>"Menor"</formula>
    </cfRule>
    <cfRule type="cellIs" dxfId="3287" priority="3718" operator="equal">
      <formula>"Leve"</formula>
    </cfRule>
  </conditionalFormatting>
  <conditionalFormatting sqref="EA58:EB58">
    <cfRule type="cellIs" dxfId="3286" priority="3669" operator="equal">
      <formula>"Catastrófico"</formula>
    </cfRule>
    <cfRule type="cellIs" dxfId="3285" priority="3670" operator="equal">
      <formula>"Mayor"</formula>
    </cfRule>
    <cfRule type="cellIs" dxfId="3284" priority="3671" operator="equal">
      <formula>"Moderado"</formula>
    </cfRule>
    <cfRule type="cellIs" dxfId="3283" priority="3672" operator="equal">
      <formula>"Menor"</formula>
    </cfRule>
    <cfRule type="cellIs" dxfId="3282" priority="3673" operator="equal">
      <formula>"Leve"</formula>
    </cfRule>
  </conditionalFormatting>
  <conditionalFormatting sqref="EB83">
    <cfRule type="cellIs" dxfId="3281" priority="3629" operator="equal">
      <formula>"Catastrófico"</formula>
    </cfRule>
    <cfRule type="cellIs" dxfId="3280" priority="3630" operator="equal">
      <formula>"Mayor"</formula>
    </cfRule>
    <cfRule type="cellIs" dxfId="3279" priority="3631" operator="equal">
      <formula>"Moderado"</formula>
    </cfRule>
    <cfRule type="cellIs" dxfId="3278" priority="3632" operator="equal">
      <formula>"Menor"</formula>
    </cfRule>
    <cfRule type="cellIs" dxfId="3277" priority="3633" operator="equal">
      <formula>"Leve"</formula>
    </cfRule>
  </conditionalFormatting>
  <conditionalFormatting sqref="EL89">
    <cfRule type="cellIs" dxfId="3276" priority="4324" operator="equal">
      <formula>"Catastrófico"</formula>
    </cfRule>
    <cfRule type="cellIs" dxfId="3275" priority="4325" operator="equal">
      <formula>"Mayor"</formula>
    </cfRule>
    <cfRule type="cellIs" dxfId="3274" priority="4326" operator="equal">
      <formula>"Moderado"</formula>
    </cfRule>
    <cfRule type="cellIs" dxfId="3273" priority="4327" operator="equal">
      <formula>"Menor"</formula>
    </cfRule>
    <cfRule type="cellIs" dxfId="3272" priority="4328" operator="equal">
      <formula>"Leve"</formula>
    </cfRule>
  </conditionalFormatting>
  <conditionalFormatting sqref="DZ244">
    <cfRule type="cellIs" dxfId="3271" priority="3874" operator="equal">
      <formula>"Catastrófico"</formula>
    </cfRule>
    <cfRule type="cellIs" dxfId="3270" priority="3875" operator="equal">
      <formula>"Mayor"</formula>
    </cfRule>
    <cfRule type="cellIs" dxfId="3269" priority="3876" operator="equal">
      <formula>"Moderado"</formula>
    </cfRule>
    <cfRule type="cellIs" dxfId="3268" priority="3877" operator="equal">
      <formula>"Menor"</formula>
    </cfRule>
    <cfRule type="cellIs" dxfId="3267" priority="3878" operator="equal">
      <formula>"Leve"</formula>
    </cfRule>
  </conditionalFormatting>
  <conditionalFormatting sqref="EB17">
    <cfRule type="cellIs" dxfId="3266" priority="3504" operator="equal">
      <formula>"Catastrófico"</formula>
    </cfRule>
    <cfRule type="cellIs" dxfId="3265" priority="3505" operator="equal">
      <formula>"Mayor"</formula>
    </cfRule>
    <cfRule type="cellIs" dxfId="3264" priority="3506" operator="equal">
      <formula>"Moderado"</formula>
    </cfRule>
    <cfRule type="cellIs" dxfId="3263" priority="3507" operator="equal">
      <formula>"Menor"</formula>
    </cfRule>
    <cfRule type="cellIs" dxfId="3262" priority="3508" operator="equal">
      <formula>"Leve"</formula>
    </cfRule>
  </conditionalFormatting>
  <conditionalFormatting sqref="EC10:EH10">
    <cfRule type="cellIs" dxfId="3261" priority="3539" operator="equal">
      <formula>"Catastrófico"</formula>
    </cfRule>
    <cfRule type="cellIs" dxfId="3260" priority="3540" operator="equal">
      <formula>"Mayor"</formula>
    </cfRule>
    <cfRule type="cellIs" dxfId="3259" priority="3541" operator="equal">
      <formula>"Moderado"</formula>
    </cfRule>
    <cfRule type="cellIs" dxfId="3258" priority="3542" operator="equal">
      <formula>"Menor"</formula>
    </cfRule>
    <cfRule type="cellIs" dxfId="3257" priority="3543" operator="equal">
      <formula>"Leve"</formula>
    </cfRule>
  </conditionalFormatting>
  <conditionalFormatting sqref="EB17">
    <cfRule type="cellIs" dxfId="3256" priority="3509" operator="equal">
      <formula>"Catastrófico"</formula>
    </cfRule>
    <cfRule type="cellIs" dxfId="3255" priority="3510" operator="equal">
      <formula>"Mayor"</formula>
    </cfRule>
    <cfRule type="cellIs" dxfId="3254" priority="3511" operator="equal">
      <formula>"Moderado"</formula>
    </cfRule>
    <cfRule type="cellIs" dxfId="3253" priority="3512" operator="equal">
      <formula>"Menor"</formula>
    </cfRule>
    <cfRule type="cellIs" dxfId="3252" priority="3513" operator="equal">
      <formula>"Leve"</formula>
    </cfRule>
  </conditionalFormatting>
  <conditionalFormatting sqref="DS82">
    <cfRule type="cellIs" dxfId="3251" priority="3134" operator="equal">
      <formula>"Catastrófico"</formula>
    </cfRule>
    <cfRule type="cellIs" dxfId="3250" priority="3135" operator="equal">
      <formula>"Mayor"</formula>
    </cfRule>
    <cfRule type="cellIs" dxfId="3249" priority="3136" operator="equal">
      <formula>"Moderado"</formula>
    </cfRule>
    <cfRule type="cellIs" dxfId="3248" priority="3137" operator="equal">
      <formula>"Menor"</formula>
    </cfRule>
    <cfRule type="cellIs" dxfId="3247" priority="3138" operator="equal">
      <formula>"Leve"</formula>
    </cfRule>
  </conditionalFormatting>
  <conditionalFormatting sqref="DT83">
    <cfRule type="cellIs" dxfId="3246" priority="3109" operator="equal">
      <formula>"Catastrófico"</formula>
    </cfRule>
    <cfRule type="cellIs" dxfId="3245" priority="3110" operator="equal">
      <formula>"Mayor"</formula>
    </cfRule>
    <cfRule type="cellIs" dxfId="3244" priority="3111" operator="equal">
      <formula>"Moderado"</formula>
    </cfRule>
    <cfRule type="cellIs" dxfId="3243" priority="3112" operator="equal">
      <formula>"Menor"</formula>
    </cfRule>
    <cfRule type="cellIs" dxfId="3242" priority="3113" operator="equal">
      <formula>"Leve"</formula>
    </cfRule>
  </conditionalFormatting>
  <conditionalFormatting sqref="EA106:EH111">
    <cfRule type="cellIs" dxfId="3241" priority="3729" operator="equal">
      <formula>"Catastrófico"</formula>
    </cfRule>
    <cfRule type="cellIs" dxfId="3240" priority="3730" operator="equal">
      <formula>"Mayor"</formula>
    </cfRule>
    <cfRule type="cellIs" dxfId="3239" priority="3731" operator="equal">
      <formula>"Moderado"</formula>
    </cfRule>
    <cfRule type="cellIs" dxfId="3238" priority="3732" operator="equal">
      <formula>"Menor"</formula>
    </cfRule>
    <cfRule type="cellIs" dxfId="3237" priority="3733" operator="equal">
      <formula>"Leve"</formula>
    </cfRule>
  </conditionalFormatting>
  <conditionalFormatting sqref="EA106:EH111">
    <cfRule type="cellIs" dxfId="3236" priority="3724" operator="equal">
      <formula>"Catastrófico"</formula>
    </cfRule>
    <cfRule type="cellIs" dxfId="3235" priority="3725" operator="equal">
      <formula>"Mayor"</formula>
    </cfRule>
    <cfRule type="cellIs" dxfId="3234" priority="3726" operator="equal">
      <formula>"Moderado"</formula>
    </cfRule>
    <cfRule type="cellIs" dxfId="3233" priority="3727" operator="equal">
      <formula>"Menor"</formula>
    </cfRule>
    <cfRule type="cellIs" dxfId="3232" priority="3728" operator="equal">
      <formula>"Leve"</formula>
    </cfRule>
  </conditionalFormatting>
  <conditionalFormatting sqref="DZ250">
    <cfRule type="cellIs" dxfId="3231" priority="3869" operator="equal">
      <formula>"Catastrófico"</formula>
    </cfRule>
    <cfRule type="cellIs" dxfId="3230" priority="3870" operator="equal">
      <formula>"Mayor"</formula>
    </cfRule>
    <cfRule type="cellIs" dxfId="3229" priority="3871" operator="equal">
      <formula>"Moderado"</formula>
    </cfRule>
    <cfRule type="cellIs" dxfId="3228" priority="3872" operator="equal">
      <formula>"Menor"</formula>
    </cfRule>
    <cfRule type="cellIs" dxfId="3227" priority="3873" operator="equal">
      <formula>"Leve"</formula>
    </cfRule>
  </conditionalFormatting>
  <conditionalFormatting sqref="EC16:EH17">
    <cfRule type="cellIs" dxfId="3226" priority="3494" operator="equal">
      <formula>"Catastrófico"</formula>
    </cfRule>
    <cfRule type="cellIs" dxfId="3225" priority="3495" operator="equal">
      <formula>"Mayor"</formula>
    </cfRule>
    <cfRule type="cellIs" dxfId="3224" priority="3496" operator="equal">
      <formula>"Moderado"</formula>
    </cfRule>
    <cfRule type="cellIs" dxfId="3223" priority="3497" operator="equal">
      <formula>"Menor"</formula>
    </cfRule>
    <cfRule type="cellIs" dxfId="3222" priority="3498" operator="equal">
      <formula>"Leve"</formula>
    </cfRule>
  </conditionalFormatting>
  <conditionalFormatting sqref="EA11:EB11">
    <cfRule type="cellIs" dxfId="3221" priority="3534" operator="equal">
      <formula>"Catastrófico"</formula>
    </cfRule>
    <cfRule type="cellIs" dxfId="3220" priority="3535" operator="equal">
      <formula>"Mayor"</formula>
    </cfRule>
    <cfRule type="cellIs" dxfId="3219" priority="3536" operator="equal">
      <formula>"Moderado"</formula>
    </cfRule>
    <cfRule type="cellIs" dxfId="3218" priority="3537" operator="equal">
      <formula>"Menor"</formula>
    </cfRule>
    <cfRule type="cellIs" dxfId="3217" priority="3538" operator="equal">
      <formula>"Leve"</formula>
    </cfRule>
  </conditionalFormatting>
  <conditionalFormatting sqref="DZ10 DZ16 DZ22 DZ40 DZ64 DZ70 DZ76 DZ82 DZ88 DZ94 DZ100 DZ106 DZ112 DZ118 DZ124 DZ130 DZ136 DZ142 DZ148 DZ154 DZ160 DZ166 DZ172 DZ178 DZ184 DZ190 DZ196 DZ202 DZ208 DZ214 DZ220">
    <cfRule type="cellIs" dxfId="3216" priority="3899" operator="equal">
      <formula>"Catastrófico"</formula>
    </cfRule>
    <cfRule type="cellIs" dxfId="3215" priority="3900" operator="equal">
      <formula>"Mayor"</formula>
    </cfRule>
    <cfRule type="cellIs" dxfId="3214" priority="3901" operator="equal">
      <formula>"Moderado"</formula>
    </cfRule>
    <cfRule type="cellIs" dxfId="3213" priority="3902" operator="equal">
      <formula>"Menor"</formula>
    </cfRule>
    <cfRule type="cellIs" dxfId="3212" priority="3903" operator="equal">
      <formula>"Leve"</formula>
    </cfRule>
  </conditionalFormatting>
  <conditionalFormatting sqref="ED83:EH83">
    <cfRule type="cellIs" dxfId="3211" priority="3624" operator="equal">
      <formula>"Catastrófico"</formula>
    </cfRule>
    <cfRule type="cellIs" dxfId="3210" priority="3625" operator="equal">
      <formula>"Mayor"</formula>
    </cfRule>
    <cfRule type="cellIs" dxfId="3209" priority="3626" operator="equal">
      <formula>"Moderado"</formula>
    </cfRule>
    <cfRule type="cellIs" dxfId="3208" priority="3627" operator="equal">
      <formula>"Menor"</formula>
    </cfRule>
    <cfRule type="cellIs" dxfId="3207" priority="3628" operator="equal">
      <formula>"Leve"</formula>
    </cfRule>
  </conditionalFormatting>
  <conditionalFormatting sqref="EA83">
    <cfRule type="cellIs" dxfId="3206" priority="3619" operator="equal">
      <formula>"Catastrófico"</formula>
    </cfRule>
    <cfRule type="cellIs" dxfId="3205" priority="3620" operator="equal">
      <formula>"Mayor"</formula>
    </cfRule>
    <cfRule type="cellIs" dxfId="3204" priority="3621" operator="equal">
      <formula>"Moderado"</formula>
    </cfRule>
    <cfRule type="cellIs" dxfId="3203" priority="3622" operator="equal">
      <formula>"Menor"</formula>
    </cfRule>
    <cfRule type="cellIs" dxfId="3202" priority="3623" operator="equal">
      <formula>"Leve"</formula>
    </cfRule>
  </conditionalFormatting>
  <conditionalFormatting sqref="EC11:EH11">
    <cfRule type="cellIs" dxfId="3201" priority="3549" operator="equal">
      <formula>"Catastrófico"</formula>
    </cfRule>
    <cfRule type="cellIs" dxfId="3200" priority="3550" operator="equal">
      <formula>"Mayor"</formula>
    </cfRule>
    <cfRule type="cellIs" dxfId="3199" priority="3551" operator="equal">
      <formula>"Moderado"</formula>
    </cfRule>
    <cfRule type="cellIs" dxfId="3198" priority="3552" operator="equal">
      <formula>"Menor"</formula>
    </cfRule>
    <cfRule type="cellIs" dxfId="3197" priority="3553" operator="equal">
      <formula>"Leve"</formula>
    </cfRule>
  </conditionalFormatting>
  <conditionalFormatting sqref="EB16">
    <cfRule type="cellIs" dxfId="3196" priority="3514" operator="equal">
      <formula>"Catastrófico"</formula>
    </cfRule>
    <cfRule type="cellIs" dxfId="3195" priority="3515" operator="equal">
      <formula>"Mayor"</formula>
    </cfRule>
    <cfRule type="cellIs" dxfId="3194" priority="3516" operator="equal">
      <formula>"Moderado"</formula>
    </cfRule>
    <cfRule type="cellIs" dxfId="3193" priority="3517" operator="equal">
      <formula>"Menor"</formula>
    </cfRule>
    <cfRule type="cellIs" dxfId="3192" priority="3518" operator="equal">
      <formula>"Leve"</formula>
    </cfRule>
  </conditionalFormatting>
  <conditionalFormatting sqref="EK124:EQ124 EK129:EQ129 EK125:EK128 EM125:EQ128">
    <cfRule type="cellIs" dxfId="3191" priority="3994" operator="equal">
      <formula>"Catastrófico"</formula>
    </cfRule>
    <cfRule type="cellIs" dxfId="3190" priority="3995" operator="equal">
      <formula>"Mayor"</formula>
    </cfRule>
    <cfRule type="cellIs" dxfId="3189" priority="3996" operator="equal">
      <formula>"Moderado"</formula>
    </cfRule>
    <cfRule type="cellIs" dxfId="3188" priority="3997" operator="equal">
      <formula>"Menor"</formula>
    </cfRule>
    <cfRule type="cellIs" dxfId="3187" priority="3998" operator="equal">
      <formula>"Leve"</formula>
    </cfRule>
  </conditionalFormatting>
  <conditionalFormatting sqref="EA41:EH42">
    <cfRule type="cellIs" dxfId="3186" priority="3404" operator="equal">
      <formula>"Catastrófico"</formula>
    </cfRule>
    <cfRule type="cellIs" dxfId="3185" priority="3405" operator="equal">
      <formula>"Mayor"</formula>
    </cfRule>
    <cfRule type="cellIs" dxfId="3184" priority="3406" operator="equal">
      <formula>"Moderado"</formula>
    </cfRule>
    <cfRule type="cellIs" dxfId="3183" priority="3407" operator="equal">
      <formula>"Menor"</formula>
    </cfRule>
    <cfRule type="cellIs" dxfId="3182" priority="3408" operator="equal">
      <formula>"Leve"</formula>
    </cfRule>
  </conditionalFormatting>
  <conditionalFormatting sqref="EA178:EH183">
    <cfRule type="cellIs" dxfId="3181" priority="3719" operator="equal">
      <formula>"Catastrófico"</formula>
    </cfRule>
    <cfRule type="cellIs" dxfId="3180" priority="3720" operator="equal">
      <formula>"Mayor"</formula>
    </cfRule>
    <cfRule type="cellIs" dxfId="3179" priority="3721" operator="equal">
      <formula>"Moderado"</formula>
    </cfRule>
    <cfRule type="cellIs" dxfId="3178" priority="3722" operator="equal">
      <formula>"Menor"</formula>
    </cfRule>
    <cfRule type="cellIs" dxfId="3177" priority="3723" operator="equal">
      <formula>"Leve"</formula>
    </cfRule>
  </conditionalFormatting>
  <conditionalFormatting sqref="EC10:EH10">
    <cfRule type="cellIs" dxfId="3176" priority="3544" operator="equal">
      <formula>"Catastrófico"</formula>
    </cfRule>
    <cfRule type="cellIs" dxfId="3175" priority="3545" operator="equal">
      <formula>"Mayor"</formula>
    </cfRule>
    <cfRule type="cellIs" dxfId="3174" priority="3546" operator="equal">
      <formula>"Moderado"</formula>
    </cfRule>
    <cfRule type="cellIs" dxfId="3173" priority="3547" operator="equal">
      <formula>"Menor"</formula>
    </cfRule>
    <cfRule type="cellIs" dxfId="3172" priority="3548" operator="equal">
      <formula>"Leve"</formula>
    </cfRule>
  </conditionalFormatting>
  <conditionalFormatting sqref="EJ184:EQ185">
    <cfRule type="cellIs" dxfId="3171" priority="4244" operator="equal">
      <formula>"Catastrófico"</formula>
    </cfRule>
    <cfRule type="cellIs" dxfId="3170" priority="4245" operator="equal">
      <formula>"Mayor"</formula>
    </cfRule>
    <cfRule type="cellIs" dxfId="3169" priority="4246" operator="equal">
      <formula>"Moderado"</formula>
    </cfRule>
    <cfRule type="cellIs" dxfId="3168" priority="4247" operator="equal">
      <formula>"Menor"</formula>
    </cfRule>
    <cfRule type="cellIs" dxfId="3167" priority="4248" operator="equal">
      <formula>"Leve"</formula>
    </cfRule>
  </conditionalFormatting>
  <conditionalFormatting sqref="EJ185:EQ185">
    <cfRule type="cellIs" dxfId="3166" priority="4239" operator="equal">
      <formula>"Catastrófico"</formula>
    </cfRule>
    <cfRule type="cellIs" dxfId="3165" priority="4240" operator="equal">
      <formula>"Mayor"</formula>
    </cfRule>
    <cfRule type="cellIs" dxfId="3164" priority="4241" operator="equal">
      <formula>"Moderado"</formula>
    </cfRule>
    <cfRule type="cellIs" dxfId="3163" priority="4242" operator="equal">
      <formula>"Menor"</formula>
    </cfRule>
    <cfRule type="cellIs" dxfId="3162" priority="4243" operator="equal">
      <formula>"Leve"</formula>
    </cfRule>
  </conditionalFormatting>
  <conditionalFormatting sqref="DZ232">
    <cfRule type="cellIs" dxfId="3161" priority="3884" operator="equal">
      <formula>"Catastrófico"</formula>
    </cfRule>
    <cfRule type="cellIs" dxfId="3160" priority="3885" operator="equal">
      <formula>"Mayor"</formula>
    </cfRule>
    <cfRule type="cellIs" dxfId="3159" priority="3886" operator="equal">
      <formula>"Moderado"</formula>
    </cfRule>
    <cfRule type="cellIs" dxfId="3158" priority="3887" operator="equal">
      <formula>"Menor"</formula>
    </cfRule>
    <cfRule type="cellIs" dxfId="3157" priority="3888" operator="equal">
      <formula>"Leve"</formula>
    </cfRule>
  </conditionalFormatting>
  <conditionalFormatting sqref="DU82:DY82">
    <cfRule type="cellIs" dxfId="3156" priority="3129" operator="equal">
      <formula>"Catastrófico"</formula>
    </cfRule>
    <cfRule type="cellIs" dxfId="3155" priority="3130" operator="equal">
      <formula>"Mayor"</formula>
    </cfRule>
    <cfRule type="cellIs" dxfId="3154" priority="3131" operator="equal">
      <formula>"Moderado"</formula>
    </cfRule>
    <cfRule type="cellIs" dxfId="3153" priority="3132" operator="equal">
      <formula>"Menor"</formula>
    </cfRule>
    <cfRule type="cellIs" dxfId="3152" priority="3133" operator="equal">
      <formula>"Leve"</formula>
    </cfRule>
  </conditionalFormatting>
  <conditionalFormatting sqref="DU239:DY239">
    <cfRule type="cellIs" dxfId="3151" priority="3069" operator="equal">
      <formula>"Catastrófico"</formula>
    </cfRule>
    <cfRule type="cellIs" dxfId="3150" priority="3070" operator="equal">
      <formula>"Mayor"</formula>
    </cfRule>
    <cfRule type="cellIs" dxfId="3149" priority="3071" operator="equal">
      <formula>"Moderado"</formula>
    </cfRule>
    <cfRule type="cellIs" dxfId="3148" priority="3072" operator="equal">
      <formula>"Menor"</formula>
    </cfRule>
    <cfRule type="cellIs" dxfId="3147" priority="3073" operator="equal">
      <formula>"Leve"</formula>
    </cfRule>
  </conditionalFormatting>
  <conditionalFormatting sqref="EA184:EH185">
    <cfRule type="cellIs" dxfId="3146" priority="3739" operator="equal">
      <formula>"Catastrófico"</formula>
    </cfRule>
    <cfRule type="cellIs" dxfId="3145" priority="3740" operator="equal">
      <formula>"Mayor"</formula>
    </cfRule>
    <cfRule type="cellIs" dxfId="3144" priority="3741" operator="equal">
      <formula>"Moderado"</formula>
    </cfRule>
    <cfRule type="cellIs" dxfId="3143" priority="3742" operator="equal">
      <formula>"Menor"</formula>
    </cfRule>
    <cfRule type="cellIs" dxfId="3142" priority="3743" operator="equal">
      <formula>"Leve"</formula>
    </cfRule>
  </conditionalFormatting>
  <conditionalFormatting sqref="DU89:DY89">
    <cfRule type="cellIs" dxfId="3141" priority="3304" operator="equal">
      <formula>"Catastrófico"</formula>
    </cfRule>
    <cfRule type="cellIs" dxfId="3140" priority="3305" operator="equal">
      <formula>"Mayor"</formula>
    </cfRule>
    <cfRule type="cellIs" dxfId="3139" priority="3306" operator="equal">
      <formula>"Moderado"</formula>
    </cfRule>
    <cfRule type="cellIs" dxfId="3138" priority="3307" operator="equal">
      <formula>"Menor"</formula>
    </cfRule>
    <cfRule type="cellIs" dxfId="3137" priority="3308" operator="equal">
      <formula>"Leve"</formula>
    </cfRule>
  </conditionalFormatting>
  <conditionalFormatting sqref="DS102:DY102 DS100:DT101">
    <cfRule type="cellIs" dxfId="3136" priority="3294" operator="equal">
      <formula>"Catastrófico"</formula>
    </cfRule>
    <cfRule type="cellIs" dxfId="3135" priority="3295" operator="equal">
      <formula>"Mayor"</formula>
    </cfRule>
    <cfRule type="cellIs" dxfId="3134" priority="3296" operator="equal">
      <formula>"Moderado"</formula>
    </cfRule>
    <cfRule type="cellIs" dxfId="3133" priority="3297" operator="equal">
      <formula>"Menor"</formula>
    </cfRule>
    <cfRule type="cellIs" dxfId="3132" priority="3298" operator="equal">
      <formula>"Leve"</formula>
    </cfRule>
  </conditionalFormatting>
  <conditionalFormatting sqref="ED82:EH82">
    <cfRule type="cellIs" dxfId="3131" priority="3634" operator="equal">
      <formula>"Catastrófico"</formula>
    </cfRule>
    <cfRule type="cellIs" dxfId="3130" priority="3635" operator="equal">
      <formula>"Mayor"</formula>
    </cfRule>
    <cfRule type="cellIs" dxfId="3129" priority="3636" operator="equal">
      <formula>"Moderado"</formula>
    </cfRule>
    <cfRule type="cellIs" dxfId="3128" priority="3637" operator="equal">
      <formula>"Menor"</formula>
    </cfRule>
    <cfRule type="cellIs" dxfId="3127" priority="3638" operator="equal">
      <formula>"Leve"</formula>
    </cfRule>
  </conditionalFormatting>
  <conditionalFormatting sqref="DQ238">
    <cfRule type="cellIs" dxfId="3126" priority="3374" operator="equal">
      <formula>"Catastrófico"</formula>
    </cfRule>
    <cfRule type="cellIs" dxfId="3125" priority="3375" operator="equal">
      <formula>"Mayor"</formula>
    </cfRule>
    <cfRule type="cellIs" dxfId="3124" priority="3376" operator="equal">
      <formula>"Moderado"</formula>
    </cfRule>
    <cfRule type="cellIs" dxfId="3123" priority="3377" operator="equal">
      <formula>"Menor"</formula>
    </cfRule>
    <cfRule type="cellIs" dxfId="3122" priority="3378" operator="equal">
      <formula>"Leve"</formula>
    </cfRule>
  </conditionalFormatting>
  <conditionalFormatting sqref="EK16">
    <cfRule type="cellIs" dxfId="3121" priority="4024" operator="equal">
      <formula>"Catastrófico"</formula>
    </cfRule>
    <cfRule type="cellIs" dxfId="3120" priority="4025" operator="equal">
      <formula>"Mayor"</formula>
    </cfRule>
    <cfRule type="cellIs" dxfId="3119" priority="4026" operator="equal">
      <formula>"Moderado"</formula>
    </cfRule>
    <cfRule type="cellIs" dxfId="3118" priority="4027" operator="equal">
      <formula>"Menor"</formula>
    </cfRule>
    <cfRule type="cellIs" dxfId="3117" priority="4028" operator="equal">
      <formula>"Leve"</formula>
    </cfRule>
  </conditionalFormatting>
  <conditionalFormatting sqref="DQ244">
    <cfRule type="cellIs" dxfId="3116" priority="3369" operator="equal">
      <formula>"Catastrófico"</formula>
    </cfRule>
    <cfRule type="cellIs" dxfId="3115" priority="3370" operator="equal">
      <formula>"Mayor"</formula>
    </cfRule>
    <cfRule type="cellIs" dxfId="3114" priority="3371" operator="equal">
      <formula>"Moderado"</formula>
    </cfRule>
    <cfRule type="cellIs" dxfId="3113" priority="3372" operator="equal">
      <formula>"Menor"</formula>
    </cfRule>
    <cfRule type="cellIs" dxfId="3112" priority="3373" operator="equal">
      <formula>"Leve"</formula>
    </cfRule>
  </conditionalFormatting>
  <conditionalFormatting sqref="EA185:EH185">
    <cfRule type="cellIs" dxfId="3111" priority="3734" operator="equal">
      <formula>"Catastrófico"</formula>
    </cfRule>
    <cfRule type="cellIs" dxfId="3110" priority="3735" operator="equal">
      <formula>"Mayor"</formula>
    </cfRule>
    <cfRule type="cellIs" dxfId="3109" priority="3736" operator="equal">
      <formula>"Moderado"</formula>
    </cfRule>
    <cfRule type="cellIs" dxfId="3108" priority="3737" operator="equal">
      <formula>"Menor"</formula>
    </cfRule>
    <cfRule type="cellIs" dxfId="3107" priority="3738" operator="equal">
      <formula>"Leve"</formula>
    </cfRule>
  </conditionalFormatting>
  <conditionalFormatting sqref="DQ28">
    <cfRule type="cellIs" dxfId="3106" priority="3359" operator="equal">
      <formula>"Catastrófico"</formula>
    </cfRule>
    <cfRule type="cellIs" dxfId="3105" priority="3360" operator="equal">
      <formula>"Mayor"</formula>
    </cfRule>
    <cfRule type="cellIs" dxfId="3104" priority="3361" operator="equal">
      <formula>"Moderado"</formula>
    </cfRule>
    <cfRule type="cellIs" dxfId="3103" priority="3362" operator="equal">
      <formula>"Menor"</formula>
    </cfRule>
    <cfRule type="cellIs" dxfId="3102" priority="3363" operator="equal">
      <formula>"Leve"</formula>
    </cfRule>
  </conditionalFormatting>
  <conditionalFormatting sqref="EL239">
    <cfRule type="cellIs" dxfId="3101" priority="4094" operator="equal">
      <formula>"Catastrófico"</formula>
    </cfRule>
    <cfRule type="cellIs" dxfId="3100" priority="4095" operator="equal">
      <formula>"Mayor"</formula>
    </cfRule>
    <cfRule type="cellIs" dxfId="3099" priority="4096" operator="equal">
      <formula>"Moderado"</formula>
    </cfRule>
    <cfRule type="cellIs" dxfId="3098" priority="4097" operator="equal">
      <formula>"Menor"</formula>
    </cfRule>
    <cfRule type="cellIs" dxfId="3097" priority="4098" operator="equal">
      <formula>"Leve"</formula>
    </cfRule>
  </conditionalFormatting>
  <conditionalFormatting sqref="DS101:DT101 DR102:DY102 DR100:DT100">
    <cfRule type="cellIs" dxfId="3096" priority="3289" operator="equal">
      <formula>"Catastrófico"</formula>
    </cfRule>
    <cfRule type="cellIs" dxfId="3095" priority="3290" operator="equal">
      <formula>"Mayor"</formula>
    </cfRule>
    <cfRule type="cellIs" dxfId="3094" priority="3291" operator="equal">
      <formula>"Moderado"</formula>
    </cfRule>
    <cfRule type="cellIs" dxfId="3093" priority="3292" operator="equal">
      <formula>"Menor"</formula>
    </cfRule>
    <cfRule type="cellIs" dxfId="3092" priority="3293" operator="equal">
      <formula>"Leve"</formula>
    </cfRule>
  </conditionalFormatting>
  <conditionalFormatting sqref="EC46:EH46">
    <cfRule type="cellIs" dxfId="3091" priority="3699" operator="equal">
      <formula>"Catastrófico"</formula>
    </cfRule>
    <cfRule type="cellIs" dxfId="3090" priority="3700" operator="equal">
      <formula>"Mayor"</formula>
    </cfRule>
    <cfRule type="cellIs" dxfId="3089" priority="3701" operator="equal">
      <formula>"Moderado"</formula>
    </cfRule>
    <cfRule type="cellIs" dxfId="3088" priority="3702" operator="equal">
      <formula>"Menor"</formula>
    </cfRule>
    <cfRule type="cellIs" dxfId="3087" priority="3703" operator="equal">
      <formula>"Leve"</formula>
    </cfRule>
  </conditionalFormatting>
  <conditionalFormatting sqref="DR196:DY196">
    <cfRule type="cellIs" dxfId="3086" priority="2944" operator="equal">
      <formula>"Catastrófico"</formula>
    </cfRule>
    <cfRule type="cellIs" dxfId="3085" priority="2945" operator="equal">
      <formula>"Mayor"</formula>
    </cfRule>
    <cfRule type="cellIs" dxfId="3084" priority="2946" operator="equal">
      <formula>"Moderado"</formula>
    </cfRule>
    <cfRule type="cellIs" dxfId="3083" priority="2947" operator="equal">
      <formula>"Menor"</formula>
    </cfRule>
    <cfRule type="cellIs" dxfId="3082" priority="2948" operator="equal">
      <formula>"Leve"</formula>
    </cfRule>
  </conditionalFormatting>
  <conditionalFormatting sqref="DR202:DY202">
    <cfRule type="cellIs" dxfId="3081" priority="2939" operator="equal">
      <formula>"Catastrófico"</formula>
    </cfRule>
    <cfRule type="cellIs" dxfId="3080" priority="2940" operator="equal">
      <formula>"Mayor"</formula>
    </cfRule>
    <cfRule type="cellIs" dxfId="3079" priority="2941" operator="equal">
      <formula>"Moderado"</formula>
    </cfRule>
    <cfRule type="cellIs" dxfId="3078" priority="2942" operator="equal">
      <formula>"Menor"</formula>
    </cfRule>
    <cfRule type="cellIs" dxfId="3077" priority="2943" operator="equal">
      <formula>"Leve"</formula>
    </cfRule>
  </conditionalFormatting>
  <conditionalFormatting sqref="DR208:DY208">
    <cfRule type="cellIs" dxfId="3076" priority="2934" operator="equal">
      <formula>"Catastrófico"</formula>
    </cfRule>
    <cfRule type="cellIs" dxfId="3075" priority="2935" operator="equal">
      <formula>"Mayor"</formula>
    </cfRule>
    <cfRule type="cellIs" dxfId="3074" priority="2936" operator="equal">
      <formula>"Moderado"</formula>
    </cfRule>
    <cfRule type="cellIs" dxfId="3073" priority="2937" operator="equal">
      <formula>"Menor"</formula>
    </cfRule>
    <cfRule type="cellIs" dxfId="3072" priority="2938" operator="equal">
      <formula>"Leve"</formula>
    </cfRule>
  </conditionalFormatting>
  <conditionalFormatting sqref="DR28:DY28">
    <cfRule type="cellIs" dxfId="3071" priority="2924" operator="equal">
      <formula>"Catastrófico"</formula>
    </cfRule>
    <cfRule type="cellIs" dxfId="3070" priority="2925" operator="equal">
      <formula>"Mayor"</formula>
    </cfRule>
    <cfRule type="cellIs" dxfId="3069" priority="2926" operator="equal">
      <formula>"Moderado"</formula>
    </cfRule>
    <cfRule type="cellIs" dxfId="3068" priority="2927" operator="equal">
      <formula>"Menor"</formula>
    </cfRule>
    <cfRule type="cellIs" dxfId="3067" priority="2928" operator="equal">
      <formula>"Leve"</formula>
    </cfRule>
  </conditionalFormatting>
  <conditionalFormatting sqref="DR35:DT35">
    <cfRule type="cellIs" dxfId="3066" priority="2919" operator="equal">
      <formula>"Catastrófico"</formula>
    </cfRule>
    <cfRule type="cellIs" dxfId="3065" priority="2920" operator="equal">
      <formula>"Mayor"</formula>
    </cfRule>
    <cfRule type="cellIs" dxfId="3064" priority="2921" operator="equal">
      <formula>"Moderado"</formula>
    </cfRule>
    <cfRule type="cellIs" dxfId="3063" priority="2922" operator="equal">
      <formula>"Menor"</formula>
    </cfRule>
    <cfRule type="cellIs" dxfId="3062" priority="2923" operator="equal">
      <formula>"Leve"</formula>
    </cfRule>
  </conditionalFormatting>
  <conditionalFormatting sqref="DR101">
    <cfRule type="cellIs" dxfId="3061" priority="3284" operator="equal">
      <formula>"Catastrófico"</formula>
    </cfRule>
    <cfRule type="cellIs" dxfId="3060" priority="3285" operator="equal">
      <formula>"Mayor"</formula>
    </cfRule>
    <cfRule type="cellIs" dxfId="3059" priority="3286" operator="equal">
      <formula>"Moderado"</formula>
    </cfRule>
    <cfRule type="cellIs" dxfId="3058" priority="3287" operator="equal">
      <formula>"Menor"</formula>
    </cfRule>
    <cfRule type="cellIs" dxfId="3057" priority="3288" operator="equal">
      <formula>"Leve"</formula>
    </cfRule>
  </conditionalFormatting>
  <conditionalFormatting sqref="DR162:DY165 DR168:DY171 DR113:DY117 DR173:DY177 DR145:DY147 DR120:DY123 DR138:DY141 DR149:DY153 DR156:DY159">
    <cfRule type="cellIs" dxfId="3056" priority="3279" operator="equal">
      <formula>"Catastrófico"</formula>
    </cfRule>
    <cfRule type="cellIs" dxfId="3055" priority="3280" operator="equal">
      <formula>"Mayor"</formula>
    </cfRule>
    <cfRule type="cellIs" dxfId="3054" priority="3281" operator="equal">
      <formula>"Moderado"</formula>
    </cfRule>
    <cfRule type="cellIs" dxfId="3053" priority="3282" operator="equal">
      <formula>"Menor"</formula>
    </cfRule>
    <cfRule type="cellIs" dxfId="3052" priority="3283" operator="equal">
      <formula>"Leve"</formula>
    </cfRule>
  </conditionalFormatting>
  <conditionalFormatting sqref="DR162:DY165 DR168:DY171 DR113:DY117 DR173:DY177 DR145:DY147 DR120:DY123 DR138:DY141 DR149:DY153 DR156:DY159">
    <cfRule type="cellIs" dxfId="3051" priority="3274" operator="equal">
      <formula>"Catastrófico"</formula>
    </cfRule>
    <cfRule type="cellIs" dxfId="3050" priority="3275" operator="equal">
      <formula>"Mayor"</formula>
    </cfRule>
    <cfRule type="cellIs" dxfId="3049" priority="3276" operator="equal">
      <formula>"Moderado"</formula>
    </cfRule>
    <cfRule type="cellIs" dxfId="3048" priority="3277" operator="equal">
      <formula>"Menor"</formula>
    </cfRule>
    <cfRule type="cellIs" dxfId="3047" priority="3278" operator="equal">
      <formula>"Leve"</formula>
    </cfRule>
  </conditionalFormatting>
  <conditionalFormatting sqref="DR160:DY160">
    <cfRule type="cellIs" dxfId="3046" priority="3259" operator="equal">
      <formula>"Catastrófico"</formula>
    </cfRule>
    <cfRule type="cellIs" dxfId="3045" priority="3260" operator="equal">
      <formula>"Mayor"</formula>
    </cfRule>
    <cfRule type="cellIs" dxfId="3044" priority="3261" operator="equal">
      <formula>"Moderado"</formula>
    </cfRule>
    <cfRule type="cellIs" dxfId="3043" priority="3262" operator="equal">
      <formula>"Menor"</formula>
    </cfRule>
    <cfRule type="cellIs" dxfId="3042" priority="3263" operator="equal">
      <formula>"Leve"</formula>
    </cfRule>
  </conditionalFormatting>
  <conditionalFormatting sqref="DR161:DY161">
    <cfRule type="cellIs" dxfId="3041" priority="3254" operator="equal">
      <formula>"Catastrófico"</formula>
    </cfRule>
    <cfRule type="cellIs" dxfId="3040" priority="3255" operator="equal">
      <formula>"Mayor"</formula>
    </cfRule>
    <cfRule type="cellIs" dxfId="3039" priority="3256" operator="equal">
      <formula>"Moderado"</formula>
    </cfRule>
    <cfRule type="cellIs" dxfId="3038" priority="3257" operator="equal">
      <formula>"Menor"</formula>
    </cfRule>
    <cfRule type="cellIs" dxfId="3037" priority="3258" operator="equal">
      <formula>"Leve"</formula>
    </cfRule>
  </conditionalFormatting>
  <conditionalFormatting sqref="DS125:DS128 DR129:DY129 DU125:DY128 DR124:DY124">
    <cfRule type="cellIs" dxfId="3036" priority="2979" operator="equal">
      <formula>"Catastrófico"</formula>
    </cfRule>
    <cfRule type="cellIs" dxfId="3035" priority="2980" operator="equal">
      <formula>"Mayor"</formula>
    </cfRule>
    <cfRule type="cellIs" dxfId="3034" priority="2981" operator="equal">
      <formula>"Moderado"</formula>
    </cfRule>
    <cfRule type="cellIs" dxfId="3033" priority="2982" operator="equal">
      <formula>"Menor"</formula>
    </cfRule>
    <cfRule type="cellIs" dxfId="3032" priority="2983" operator="equal">
      <formula>"Leve"</formula>
    </cfRule>
  </conditionalFormatting>
  <conditionalFormatting sqref="DU35:DY35">
    <cfRule type="cellIs" dxfId="3031" priority="2914" operator="equal">
      <formula>"Catastrófico"</formula>
    </cfRule>
    <cfRule type="cellIs" dxfId="3030" priority="2915" operator="equal">
      <formula>"Mayor"</formula>
    </cfRule>
    <cfRule type="cellIs" dxfId="3029" priority="2916" operator="equal">
      <formula>"Moderado"</formula>
    </cfRule>
    <cfRule type="cellIs" dxfId="3028" priority="2917" operator="equal">
      <formula>"Menor"</formula>
    </cfRule>
    <cfRule type="cellIs" dxfId="3027" priority="2918" operator="equal">
      <formula>"Leve"</formula>
    </cfRule>
  </conditionalFormatting>
  <conditionalFormatting sqref="DU35:DY35">
    <cfRule type="cellIs" dxfId="3026" priority="2909" operator="equal">
      <formula>"Catastrófico"</formula>
    </cfRule>
    <cfRule type="cellIs" dxfId="3025" priority="2910" operator="equal">
      <formula>"Mayor"</formula>
    </cfRule>
    <cfRule type="cellIs" dxfId="3024" priority="2911" operator="equal">
      <formula>"Moderado"</formula>
    </cfRule>
    <cfRule type="cellIs" dxfId="3023" priority="2912" operator="equal">
      <formula>"Menor"</formula>
    </cfRule>
    <cfRule type="cellIs" dxfId="3022" priority="2913" operator="equal">
      <formula>"Leve"</formula>
    </cfRule>
  </conditionalFormatting>
  <conditionalFormatting sqref="DR125:DR128">
    <cfRule type="cellIs" dxfId="3021" priority="2974" operator="equal">
      <formula>"Catastrófico"</formula>
    </cfRule>
    <cfRule type="cellIs" dxfId="3020" priority="2975" operator="equal">
      <formula>"Mayor"</formula>
    </cfRule>
    <cfRule type="cellIs" dxfId="3019" priority="2976" operator="equal">
      <formula>"Moderado"</formula>
    </cfRule>
    <cfRule type="cellIs" dxfId="3018" priority="2977" operator="equal">
      <formula>"Menor"</formula>
    </cfRule>
    <cfRule type="cellIs" dxfId="3017" priority="2978" operator="equal">
      <formula>"Leve"</formula>
    </cfRule>
  </conditionalFormatting>
  <conditionalFormatting sqref="DR125:DR128">
    <cfRule type="cellIs" dxfId="3016" priority="2969" operator="equal">
      <formula>"Catastrófico"</formula>
    </cfRule>
    <cfRule type="cellIs" dxfId="3015" priority="2970" operator="equal">
      <formula>"Mayor"</formula>
    </cfRule>
    <cfRule type="cellIs" dxfId="3014" priority="2971" operator="equal">
      <formula>"Moderado"</formula>
    </cfRule>
    <cfRule type="cellIs" dxfId="3013" priority="2972" operator="equal">
      <formula>"Menor"</formula>
    </cfRule>
    <cfRule type="cellIs" dxfId="3012" priority="2973" operator="equal">
      <formula>"Leve"</formula>
    </cfRule>
  </conditionalFormatting>
  <conditionalFormatting sqref="DR214:DY214">
    <cfRule type="cellIs" dxfId="3011" priority="2929" operator="equal">
      <formula>"Catastrófico"</formula>
    </cfRule>
    <cfRule type="cellIs" dxfId="3010" priority="2930" operator="equal">
      <formula>"Mayor"</formula>
    </cfRule>
    <cfRule type="cellIs" dxfId="3009" priority="2931" operator="equal">
      <formula>"Moderado"</formula>
    </cfRule>
    <cfRule type="cellIs" dxfId="3008" priority="2932" operator="equal">
      <formula>"Menor"</formula>
    </cfRule>
    <cfRule type="cellIs" dxfId="3007" priority="2933" operator="equal">
      <formula>"Leve"</formula>
    </cfRule>
  </conditionalFormatting>
  <conditionalFormatting sqref="DT89">
    <cfRule type="cellIs" dxfId="3006" priority="3309" operator="equal">
      <formula>"Catastrófico"</formula>
    </cfRule>
    <cfRule type="cellIs" dxfId="3005" priority="3310" operator="equal">
      <formula>"Mayor"</formula>
    </cfRule>
    <cfRule type="cellIs" dxfId="3004" priority="3311" operator="equal">
      <formula>"Moderado"</formula>
    </cfRule>
    <cfRule type="cellIs" dxfId="3003" priority="3312" operator="equal">
      <formula>"Menor"</formula>
    </cfRule>
    <cfRule type="cellIs" dxfId="3002" priority="3313" operator="equal">
      <formula>"Leve"</formula>
    </cfRule>
  </conditionalFormatting>
  <conditionalFormatting sqref="DR130:DS130">
    <cfRule type="cellIs" dxfId="3001" priority="2964" operator="equal">
      <formula>"Catastrófico"</formula>
    </cfRule>
    <cfRule type="cellIs" dxfId="3000" priority="2965" operator="equal">
      <formula>"Mayor"</formula>
    </cfRule>
    <cfRule type="cellIs" dxfId="2999" priority="2966" operator="equal">
      <formula>"Moderado"</formula>
    </cfRule>
    <cfRule type="cellIs" dxfId="2998" priority="2967" operator="equal">
      <formula>"Menor"</formula>
    </cfRule>
    <cfRule type="cellIs" dxfId="2997" priority="2968" operator="equal">
      <formula>"Leve"</formula>
    </cfRule>
  </conditionalFormatting>
  <conditionalFormatting sqref="DR130:DS130">
    <cfRule type="cellIs" dxfId="2996" priority="2959" operator="equal">
      <formula>"Catastrófico"</formula>
    </cfRule>
    <cfRule type="cellIs" dxfId="2995" priority="2960" operator="equal">
      <formula>"Mayor"</formula>
    </cfRule>
    <cfRule type="cellIs" dxfId="2994" priority="2961" operator="equal">
      <formula>"Moderado"</formula>
    </cfRule>
    <cfRule type="cellIs" dxfId="2993" priority="2962" operator="equal">
      <formula>"Menor"</formula>
    </cfRule>
    <cfRule type="cellIs" dxfId="2992" priority="2963" operator="equal">
      <formula>"Leve"</formula>
    </cfRule>
  </conditionalFormatting>
  <conditionalFormatting sqref="DT130:DY130">
    <cfRule type="cellIs" dxfId="2991" priority="2954" operator="equal">
      <formula>"Catastrófico"</formula>
    </cfRule>
    <cfRule type="cellIs" dxfId="2990" priority="2955" operator="equal">
      <formula>"Mayor"</formula>
    </cfRule>
    <cfRule type="cellIs" dxfId="2989" priority="2956" operator="equal">
      <formula>"Moderado"</formula>
    </cfRule>
    <cfRule type="cellIs" dxfId="2988" priority="2957" operator="equal">
      <formula>"Menor"</formula>
    </cfRule>
    <cfRule type="cellIs" dxfId="2987" priority="2958" operator="equal">
      <formula>"Leve"</formula>
    </cfRule>
  </conditionalFormatting>
  <conditionalFormatting sqref="DT130:DY130">
    <cfRule type="cellIs" dxfId="2986" priority="2949" operator="equal">
      <formula>"Catastrófico"</formula>
    </cfRule>
    <cfRule type="cellIs" dxfId="2985" priority="2950" operator="equal">
      <formula>"Mayor"</formula>
    </cfRule>
    <cfRule type="cellIs" dxfId="2984" priority="2951" operator="equal">
      <formula>"Moderado"</formula>
    </cfRule>
    <cfRule type="cellIs" dxfId="2983" priority="2952" operator="equal">
      <formula>"Menor"</formula>
    </cfRule>
    <cfRule type="cellIs" dxfId="2982" priority="2953" operator="equal">
      <formula>"Leve"</formula>
    </cfRule>
  </conditionalFormatting>
  <conditionalFormatting sqref="DR40:DY40">
    <cfRule type="cellIs" dxfId="2981" priority="2904" operator="equal">
      <formula>"Catastrófico"</formula>
    </cfRule>
    <cfRule type="cellIs" dxfId="2980" priority="2905" operator="equal">
      <formula>"Mayor"</formula>
    </cfRule>
    <cfRule type="cellIs" dxfId="2979" priority="2906" operator="equal">
      <formula>"Moderado"</formula>
    </cfRule>
    <cfRule type="cellIs" dxfId="2978" priority="2907" operator="equal">
      <formula>"Menor"</formula>
    </cfRule>
    <cfRule type="cellIs" dxfId="2977" priority="2908" operator="equal">
      <formula>"Leve"</formula>
    </cfRule>
  </conditionalFormatting>
  <conditionalFormatting sqref="DR191:DY195">
    <cfRule type="cellIs" dxfId="2976" priority="3339" operator="equal">
      <formula>"Catastrófico"</formula>
    </cfRule>
    <cfRule type="cellIs" dxfId="2975" priority="3340" operator="equal">
      <formula>"Mayor"</formula>
    </cfRule>
    <cfRule type="cellIs" dxfId="2974" priority="3341" operator="equal">
      <formula>"Moderado"</formula>
    </cfRule>
    <cfRule type="cellIs" dxfId="2973" priority="3342" operator="equal">
      <formula>"Menor"</formula>
    </cfRule>
    <cfRule type="cellIs" dxfId="2972" priority="3343" operator="equal">
      <formula>"Leve"</formula>
    </cfRule>
  </conditionalFormatting>
  <conditionalFormatting sqref="DR197:DY201">
    <cfRule type="cellIs" dxfId="2971" priority="3334" operator="equal">
      <formula>"Catastrófico"</formula>
    </cfRule>
    <cfRule type="cellIs" dxfId="2970" priority="3335" operator="equal">
      <formula>"Mayor"</formula>
    </cfRule>
    <cfRule type="cellIs" dxfId="2969" priority="3336" operator="equal">
      <formula>"Moderado"</formula>
    </cfRule>
    <cfRule type="cellIs" dxfId="2968" priority="3337" operator="equal">
      <formula>"Menor"</formula>
    </cfRule>
    <cfRule type="cellIs" dxfId="2967" priority="3338" operator="equal">
      <formula>"Leve"</formula>
    </cfRule>
  </conditionalFormatting>
  <conditionalFormatting sqref="DU89:DY89">
    <cfRule type="cellIs" dxfId="2966" priority="3299" operator="equal">
      <formula>"Catastrófico"</formula>
    </cfRule>
    <cfRule type="cellIs" dxfId="2965" priority="3300" operator="equal">
      <formula>"Mayor"</formula>
    </cfRule>
    <cfRule type="cellIs" dxfId="2964" priority="3301" operator="equal">
      <formula>"Moderado"</formula>
    </cfRule>
    <cfRule type="cellIs" dxfId="2963" priority="3302" operator="equal">
      <formula>"Menor"</formula>
    </cfRule>
    <cfRule type="cellIs" dxfId="2962" priority="3303" operator="equal">
      <formula>"Leve"</formula>
    </cfRule>
  </conditionalFormatting>
  <conditionalFormatting sqref="DU239:DY239">
    <cfRule type="cellIs" dxfId="2961" priority="3064" operator="equal">
      <formula>"Catastrófico"</formula>
    </cfRule>
    <cfRule type="cellIs" dxfId="2960" priority="3065" operator="equal">
      <formula>"Mayor"</formula>
    </cfRule>
    <cfRule type="cellIs" dxfId="2959" priority="3066" operator="equal">
      <formula>"Moderado"</formula>
    </cfRule>
    <cfRule type="cellIs" dxfId="2958" priority="3067" operator="equal">
      <formula>"Menor"</formula>
    </cfRule>
    <cfRule type="cellIs" dxfId="2957" priority="3068" operator="equal">
      <formula>"Leve"</formula>
    </cfRule>
  </conditionalFormatting>
  <conditionalFormatting sqref="DT11:DY11">
    <cfRule type="cellIs" dxfId="2956" priority="3049" operator="equal">
      <formula>"Catastrófico"</formula>
    </cfRule>
    <cfRule type="cellIs" dxfId="2955" priority="3050" operator="equal">
      <formula>"Mayor"</formula>
    </cfRule>
    <cfRule type="cellIs" dxfId="2954" priority="3051" operator="equal">
      <formula>"Moderado"</formula>
    </cfRule>
    <cfRule type="cellIs" dxfId="2953" priority="3052" operator="equal">
      <formula>"Menor"</formula>
    </cfRule>
    <cfRule type="cellIs" dxfId="2952" priority="3053" operator="equal">
      <formula>"Leve"</formula>
    </cfRule>
  </conditionalFormatting>
  <conditionalFormatting sqref="DR178:DY183">
    <cfRule type="cellIs" dxfId="2951" priority="3209" operator="equal">
      <formula>"Catastrófico"</formula>
    </cfRule>
    <cfRule type="cellIs" dxfId="2950" priority="3210" operator="equal">
      <formula>"Mayor"</formula>
    </cfRule>
    <cfRule type="cellIs" dxfId="2949" priority="3211" operator="equal">
      <formula>"Moderado"</formula>
    </cfRule>
    <cfRule type="cellIs" dxfId="2948" priority="3212" operator="equal">
      <formula>"Menor"</formula>
    </cfRule>
    <cfRule type="cellIs" dxfId="2947" priority="3213" operator="equal">
      <formula>"Leve"</formula>
    </cfRule>
  </conditionalFormatting>
  <conditionalFormatting sqref="EB124:EH124 EB129:EH129 EB125:EB128 ED125:EH128">
    <cfRule type="cellIs" dxfId="2946" priority="3489" operator="equal">
      <formula>"Catastrófico"</formula>
    </cfRule>
    <cfRule type="cellIs" dxfId="2945" priority="3490" operator="equal">
      <formula>"Mayor"</formula>
    </cfRule>
    <cfRule type="cellIs" dxfId="2944" priority="3491" operator="equal">
      <formula>"Moderado"</formula>
    </cfRule>
    <cfRule type="cellIs" dxfId="2943" priority="3492" operator="equal">
      <formula>"Menor"</formula>
    </cfRule>
    <cfRule type="cellIs" dxfId="2942" priority="3493" operator="equal">
      <formula>"Leve"</formula>
    </cfRule>
  </conditionalFormatting>
  <conditionalFormatting sqref="EB10">
    <cfRule type="cellIs" dxfId="2941" priority="3564" operator="equal">
      <formula>"Catastrófico"</formula>
    </cfRule>
    <cfRule type="cellIs" dxfId="2940" priority="3565" operator="equal">
      <formula>"Mayor"</formula>
    </cfRule>
    <cfRule type="cellIs" dxfId="2939" priority="3566" operator="equal">
      <formula>"Moderado"</formula>
    </cfRule>
    <cfRule type="cellIs" dxfId="2938" priority="3567" operator="equal">
      <formula>"Menor"</formula>
    </cfRule>
    <cfRule type="cellIs" dxfId="2937" priority="3568" operator="equal">
      <formula>"Leve"</formula>
    </cfRule>
  </conditionalFormatting>
  <conditionalFormatting sqref="EA10:EB10">
    <cfRule type="cellIs" dxfId="2936" priority="3559" operator="equal">
      <formula>"Catastrófico"</formula>
    </cfRule>
    <cfRule type="cellIs" dxfId="2935" priority="3560" operator="equal">
      <formula>"Mayor"</formula>
    </cfRule>
    <cfRule type="cellIs" dxfId="2934" priority="3561" operator="equal">
      <formula>"Moderado"</formula>
    </cfRule>
    <cfRule type="cellIs" dxfId="2933" priority="3562" operator="equal">
      <formula>"Menor"</formula>
    </cfRule>
    <cfRule type="cellIs" dxfId="2932" priority="3563" operator="equal">
      <formula>"Leve"</formula>
    </cfRule>
  </conditionalFormatting>
  <conditionalFormatting sqref="DT11:DY11">
    <cfRule type="cellIs" dxfId="2931" priority="3044" operator="equal">
      <formula>"Catastrófico"</formula>
    </cfRule>
    <cfRule type="cellIs" dxfId="2930" priority="3045" operator="equal">
      <formula>"Mayor"</formula>
    </cfRule>
    <cfRule type="cellIs" dxfId="2929" priority="3046" operator="equal">
      <formula>"Moderado"</formula>
    </cfRule>
    <cfRule type="cellIs" dxfId="2928" priority="3047" operator="equal">
      <formula>"Menor"</formula>
    </cfRule>
    <cfRule type="cellIs" dxfId="2927" priority="3048" operator="equal">
      <formula>"Leve"</formula>
    </cfRule>
  </conditionalFormatting>
  <conditionalFormatting sqref="DR112:DY112">
    <cfRule type="cellIs" dxfId="2926" priority="3264" operator="equal">
      <formula>"Catastrófico"</formula>
    </cfRule>
    <cfRule type="cellIs" dxfId="2925" priority="3265" operator="equal">
      <formula>"Mayor"</formula>
    </cfRule>
    <cfRule type="cellIs" dxfId="2924" priority="3266" operator="equal">
      <formula>"Moderado"</formula>
    </cfRule>
    <cfRule type="cellIs" dxfId="2923" priority="3267" operator="equal">
      <formula>"Menor"</formula>
    </cfRule>
    <cfRule type="cellIs" dxfId="2922" priority="3268" operator="equal">
      <formula>"Leve"</formula>
    </cfRule>
  </conditionalFormatting>
  <conditionalFormatting sqref="EA239:EB239">
    <cfRule type="cellIs" dxfId="2921" priority="3579" operator="equal">
      <formula>"Catastrófico"</formula>
    </cfRule>
    <cfRule type="cellIs" dxfId="2920" priority="3580" operator="equal">
      <formula>"Mayor"</formula>
    </cfRule>
    <cfRule type="cellIs" dxfId="2919" priority="3581" operator="equal">
      <formula>"Moderado"</formula>
    </cfRule>
    <cfRule type="cellIs" dxfId="2918" priority="3582" operator="equal">
      <formula>"Menor"</formula>
    </cfRule>
    <cfRule type="cellIs" dxfId="2917" priority="3583" operator="equal">
      <formula>"Leve"</formula>
    </cfRule>
  </conditionalFormatting>
  <conditionalFormatting sqref="EA89:EB89">
    <cfRule type="cellIs" dxfId="2916" priority="3824" operator="equal">
      <formula>"Catastrófico"</formula>
    </cfRule>
    <cfRule type="cellIs" dxfId="2915" priority="3825" operator="equal">
      <formula>"Mayor"</formula>
    </cfRule>
    <cfRule type="cellIs" dxfId="2914" priority="3826" operator="equal">
      <formula>"Moderado"</formula>
    </cfRule>
    <cfRule type="cellIs" dxfId="2913" priority="3827" operator="equal">
      <formula>"Menor"</formula>
    </cfRule>
    <cfRule type="cellIs" dxfId="2912" priority="3828" operator="equal">
      <formula>"Leve"</formula>
    </cfRule>
  </conditionalFormatting>
  <conditionalFormatting sqref="EA209:EH213">
    <cfRule type="cellIs" dxfId="2911" priority="3829" operator="equal">
      <formula>"Catastrófico"</formula>
    </cfRule>
    <cfRule type="cellIs" dxfId="2910" priority="3830" operator="equal">
      <formula>"Mayor"</formula>
    </cfRule>
    <cfRule type="cellIs" dxfId="2909" priority="3831" operator="equal">
      <formula>"Moderado"</formula>
    </cfRule>
    <cfRule type="cellIs" dxfId="2908" priority="3832" operator="equal">
      <formula>"Menor"</formula>
    </cfRule>
    <cfRule type="cellIs" dxfId="2907" priority="3833" operator="equal">
      <formula>"Leve"</formula>
    </cfRule>
  </conditionalFormatting>
  <conditionalFormatting sqref="EC89">
    <cfRule type="cellIs" dxfId="2906" priority="3819" operator="equal">
      <formula>"Catastrófico"</formula>
    </cfRule>
    <cfRule type="cellIs" dxfId="2905" priority="3820" operator="equal">
      <formula>"Mayor"</formula>
    </cfRule>
    <cfRule type="cellIs" dxfId="2904" priority="3821" operator="equal">
      <formula>"Moderado"</formula>
    </cfRule>
    <cfRule type="cellIs" dxfId="2903" priority="3822" operator="equal">
      <formula>"Menor"</formula>
    </cfRule>
    <cfRule type="cellIs" dxfId="2902" priority="3823" operator="equal">
      <formula>"Leve"</formula>
    </cfRule>
  </conditionalFormatting>
  <conditionalFormatting sqref="DQ46 DQ52 DQ58">
    <cfRule type="cellIs" dxfId="2901" priority="3389" operator="equal">
      <formula>"Catastrófico"</formula>
    </cfRule>
    <cfRule type="cellIs" dxfId="2900" priority="3390" operator="equal">
      <formula>"Mayor"</formula>
    </cfRule>
    <cfRule type="cellIs" dxfId="2899" priority="3391" operator="equal">
      <formula>"Moderado"</formula>
    </cfRule>
    <cfRule type="cellIs" dxfId="2898" priority="3392" operator="equal">
      <formula>"Menor"</formula>
    </cfRule>
    <cfRule type="cellIs" dxfId="2897" priority="3393" operator="equal">
      <formula>"Leve"</formula>
    </cfRule>
  </conditionalFormatting>
  <conditionalFormatting sqref="EC83">
    <cfRule type="cellIs" dxfId="2896" priority="3614" operator="equal">
      <formula>"Catastrófico"</formula>
    </cfRule>
    <cfRule type="cellIs" dxfId="2895" priority="3615" operator="equal">
      <formula>"Mayor"</formula>
    </cfRule>
    <cfRule type="cellIs" dxfId="2894" priority="3616" operator="equal">
      <formula>"Moderado"</formula>
    </cfRule>
    <cfRule type="cellIs" dxfId="2893" priority="3617" operator="equal">
      <formula>"Menor"</formula>
    </cfRule>
    <cfRule type="cellIs" dxfId="2892" priority="3618" operator="equal">
      <formula>"Leve"</formula>
    </cfRule>
  </conditionalFormatting>
  <conditionalFormatting sqref="DR167:DY167">
    <cfRule type="cellIs" dxfId="2891" priority="3249" operator="equal">
      <formula>"Catastrófico"</formula>
    </cfRule>
    <cfRule type="cellIs" dxfId="2890" priority="3250" operator="equal">
      <formula>"Mayor"</formula>
    </cfRule>
    <cfRule type="cellIs" dxfId="2889" priority="3251" operator="equal">
      <formula>"Moderado"</formula>
    </cfRule>
    <cfRule type="cellIs" dxfId="2888" priority="3252" operator="equal">
      <formula>"Menor"</formula>
    </cfRule>
    <cfRule type="cellIs" dxfId="2887" priority="3253" operator="equal">
      <formula>"Leve"</formula>
    </cfRule>
  </conditionalFormatting>
  <conditionalFormatting sqref="DR106:DY111">
    <cfRule type="cellIs" dxfId="2886" priority="3219" operator="equal">
      <formula>"Catastrófico"</formula>
    </cfRule>
    <cfRule type="cellIs" dxfId="2885" priority="3220" operator="equal">
      <formula>"Mayor"</formula>
    </cfRule>
    <cfRule type="cellIs" dxfId="2884" priority="3221" operator="equal">
      <formula>"Moderado"</formula>
    </cfRule>
    <cfRule type="cellIs" dxfId="2883" priority="3222" operator="equal">
      <formula>"Menor"</formula>
    </cfRule>
    <cfRule type="cellIs" dxfId="2882" priority="3223" operator="equal">
      <formula>"Leve"</formula>
    </cfRule>
  </conditionalFormatting>
  <conditionalFormatting sqref="DR178:DY183">
    <cfRule type="cellIs" dxfId="2881" priority="3214" operator="equal">
      <formula>"Catastrófico"</formula>
    </cfRule>
    <cfRule type="cellIs" dxfId="2880" priority="3215" operator="equal">
      <formula>"Mayor"</formula>
    </cfRule>
    <cfRule type="cellIs" dxfId="2879" priority="3216" operator="equal">
      <formula>"Moderado"</formula>
    </cfRule>
    <cfRule type="cellIs" dxfId="2878" priority="3217" operator="equal">
      <formula>"Menor"</formula>
    </cfRule>
    <cfRule type="cellIs" dxfId="2877" priority="3218" operator="equal">
      <formula>"Leve"</formula>
    </cfRule>
  </conditionalFormatting>
  <conditionalFormatting sqref="EA118:EH119">
    <cfRule type="cellIs" dxfId="2876" priority="3604" operator="equal">
      <formula>"Catastrófico"</formula>
    </cfRule>
    <cfRule type="cellIs" dxfId="2875" priority="3605" operator="equal">
      <formula>"Mayor"</formula>
    </cfRule>
    <cfRule type="cellIs" dxfId="2874" priority="3606" operator="equal">
      <formula>"Moderado"</formula>
    </cfRule>
    <cfRule type="cellIs" dxfId="2873" priority="3607" operator="equal">
      <formula>"Menor"</formula>
    </cfRule>
    <cfRule type="cellIs" dxfId="2872" priority="3608" operator="equal">
      <formula>"Leve"</formula>
    </cfRule>
  </conditionalFormatting>
  <conditionalFormatting sqref="DQ10 DQ16 DQ22 DQ40 DQ64 DQ70 DQ76 DQ82 DQ88 DQ94 DQ100 DQ106 DQ112 DQ118 DQ124 DQ130 DQ136 DQ142 DQ148 DQ154 DQ160 DQ166 DQ172 DQ178 DQ184 DQ190 DQ196 DQ202 DQ208 DQ214 DQ220">
    <cfRule type="cellIs" dxfId="2871" priority="3394" operator="equal">
      <formula>"Catastrófico"</formula>
    </cfRule>
    <cfRule type="cellIs" dxfId="2870" priority="3395" operator="equal">
      <formula>"Mayor"</formula>
    </cfRule>
    <cfRule type="cellIs" dxfId="2869" priority="3396" operator="equal">
      <formula>"Moderado"</formula>
    </cfRule>
    <cfRule type="cellIs" dxfId="2868" priority="3397" operator="equal">
      <formula>"Menor"</formula>
    </cfRule>
    <cfRule type="cellIs" dxfId="2867" priority="3398" operator="equal">
      <formula>"Leve"</formula>
    </cfRule>
  </conditionalFormatting>
  <conditionalFormatting sqref="DR16:DR17">
    <cfRule type="cellIs" dxfId="2866" priority="3019" operator="equal">
      <formula>"Catastrófico"</formula>
    </cfRule>
    <cfRule type="cellIs" dxfId="2865" priority="3020" operator="equal">
      <formula>"Mayor"</formula>
    </cfRule>
    <cfRule type="cellIs" dxfId="2864" priority="3021" operator="equal">
      <formula>"Moderado"</formula>
    </cfRule>
    <cfRule type="cellIs" dxfId="2863" priority="3022" operator="equal">
      <formula>"Menor"</formula>
    </cfRule>
    <cfRule type="cellIs" dxfId="2862" priority="3023" operator="equal">
      <formula>"Leve"</formula>
    </cfRule>
  </conditionalFormatting>
  <conditionalFormatting sqref="DQ226">
    <cfRule type="cellIs" dxfId="2861" priority="3384" operator="equal">
      <formula>"Catastrófico"</formula>
    </cfRule>
    <cfRule type="cellIs" dxfId="2860" priority="3385" operator="equal">
      <formula>"Mayor"</formula>
    </cfRule>
    <cfRule type="cellIs" dxfId="2859" priority="3386" operator="equal">
      <formula>"Moderado"</formula>
    </cfRule>
    <cfRule type="cellIs" dxfId="2858" priority="3387" operator="equal">
      <formula>"Menor"</formula>
    </cfRule>
    <cfRule type="cellIs" dxfId="2857" priority="3388" operator="equal">
      <formula>"Leve"</formula>
    </cfRule>
  </conditionalFormatting>
  <conditionalFormatting sqref="DR203:DY207">
    <cfRule type="cellIs" dxfId="2856" priority="3329" operator="equal">
      <formula>"Catastrófico"</formula>
    </cfRule>
    <cfRule type="cellIs" dxfId="2855" priority="3330" operator="equal">
      <formula>"Mayor"</formula>
    </cfRule>
    <cfRule type="cellIs" dxfId="2854" priority="3331" operator="equal">
      <formula>"Moderado"</formula>
    </cfRule>
    <cfRule type="cellIs" dxfId="2853" priority="3332" operator="equal">
      <formula>"Menor"</formula>
    </cfRule>
    <cfRule type="cellIs" dxfId="2852" priority="3333" operator="equal">
      <formula>"Leve"</formula>
    </cfRule>
  </conditionalFormatting>
  <conditionalFormatting sqref="DR82">
    <cfRule type="cellIs" dxfId="2851" priority="3144" operator="equal">
      <formula>"Catastrófico"</formula>
    </cfRule>
    <cfRule type="cellIs" dxfId="2850" priority="3145" operator="equal">
      <formula>"Mayor"</formula>
    </cfRule>
    <cfRule type="cellIs" dxfId="2849" priority="3146" operator="equal">
      <formula>"Moderado"</formula>
    </cfRule>
    <cfRule type="cellIs" dxfId="2848" priority="3147" operator="equal">
      <formula>"Menor"</formula>
    </cfRule>
    <cfRule type="cellIs" dxfId="2847" priority="3148" operator="equal">
      <formula>"Leve"</formula>
    </cfRule>
  </conditionalFormatting>
  <conditionalFormatting sqref="FZ102">
    <cfRule type="cellIs" dxfId="2846" priority="2844" operator="equal">
      <formula>"Catastrófico"</formula>
    </cfRule>
    <cfRule type="cellIs" dxfId="2845" priority="2845" operator="equal">
      <formula>"Mayor"</formula>
    </cfRule>
    <cfRule type="cellIs" dxfId="2844" priority="2846" operator="equal">
      <formula>"Moderado"</formula>
    </cfRule>
    <cfRule type="cellIs" dxfId="2843" priority="2847" operator="equal">
      <formula>"Menor"</formula>
    </cfRule>
    <cfRule type="cellIs" dxfId="2842" priority="2848" operator="equal">
      <formula>"Leve"</formula>
    </cfRule>
  </conditionalFormatting>
  <conditionalFormatting sqref="DR106:DY111">
    <cfRule type="cellIs" dxfId="2841" priority="3224" operator="equal">
      <formula>"Catastrófico"</formula>
    </cfRule>
    <cfRule type="cellIs" dxfId="2840" priority="3225" operator="equal">
      <formula>"Mayor"</formula>
    </cfRule>
    <cfRule type="cellIs" dxfId="2839" priority="3226" operator="equal">
      <formula>"Moderado"</formula>
    </cfRule>
    <cfRule type="cellIs" dxfId="2838" priority="3227" operator="equal">
      <formula>"Menor"</formula>
    </cfRule>
    <cfRule type="cellIs" dxfId="2837" priority="3228" operator="equal">
      <formula>"Leve"</formula>
    </cfRule>
  </conditionalFormatting>
  <conditionalFormatting sqref="DR83">
    <cfRule type="cellIs" dxfId="2836" priority="3114" operator="equal">
      <formula>"Catastrófico"</formula>
    </cfRule>
    <cfRule type="cellIs" dxfId="2835" priority="3115" operator="equal">
      <formula>"Mayor"</formula>
    </cfRule>
    <cfRule type="cellIs" dxfId="2834" priority="3116" operator="equal">
      <formula>"Moderado"</formula>
    </cfRule>
    <cfRule type="cellIs" dxfId="2833" priority="3117" operator="equal">
      <formula>"Menor"</formula>
    </cfRule>
    <cfRule type="cellIs" dxfId="2832" priority="3118" operator="equal">
      <formula>"Leve"</formula>
    </cfRule>
  </conditionalFormatting>
  <conditionalFormatting sqref="DT239">
    <cfRule type="cellIs" dxfId="2831" priority="3089" operator="equal">
      <formula>"Catastrófico"</formula>
    </cfRule>
    <cfRule type="cellIs" dxfId="2830" priority="3090" operator="equal">
      <formula>"Mayor"</formula>
    </cfRule>
    <cfRule type="cellIs" dxfId="2829" priority="3091" operator="equal">
      <formula>"Moderado"</formula>
    </cfRule>
    <cfRule type="cellIs" dxfId="2828" priority="3092" operator="equal">
      <formula>"Menor"</formula>
    </cfRule>
    <cfRule type="cellIs" dxfId="2827" priority="3093" operator="equal">
      <formula>"Leve"</formula>
    </cfRule>
  </conditionalFormatting>
  <conditionalFormatting sqref="DT239">
    <cfRule type="cellIs" dxfId="2826" priority="3084" operator="equal">
      <formula>"Catastrófico"</formula>
    </cfRule>
    <cfRule type="cellIs" dxfId="2825" priority="3085" operator="equal">
      <formula>"Mayor"</formula>
    </cfRule>
    <cfRule type="cellIs" dxfId="2824" priority="3086" operator="equal">
      <formula>"Moderado"</formula>
    </cfRule>
    <cfRule type="cellIs" dxfId="2823" priority="3087" operator="equal">
      <formula>"Menor"</formula>
    </cfRule>
    <cfRule type="cellIs" dxfId="2822" priority="3088" operator="equal">
      <formula>"Leve"</formula>
    </cfRule>
  </conditionalFormatting>
  <conditionalFormatting sqref="DR209:DY213">
    <cfRule type="cellIs" dxfId="2821" priority="3324" operator="equal">
      <formula>"Catastrófico"</formula>
    </cfRule>
    <cfRule type="cellIs" dxfId="2820" priority="3325" operator="equal">
      <formula>"Mayor"</formula>
    </cfRule>
    <cfRule type="cellIs" dxfId="2819" priority="3326" operator="equal">
      <formula>"Moderado"</formula>
    </cfRule>
    <cfRule type="cellIs" dxfId="2818" priority="3327" operator="equal">
      <formula>"Menor"</formula>
    </cfRule>
    <cfRule type="cellIs" dxfId="2817" priority="3328" operator="equal">
      <formula>"Leve"</formula>
    </cfRule>
  </conditionalFormatting>
  <conditionalFormatting sqref="DQ250">
    <cfRule type="cellIs" dxfId="2816" priority="3364" operator="equal">
      <formula>"Catastrófico"</formula>
    </cfRule>
    <cfRule type="cellIs" dxfId="2815" priority="3365" operator="equal">
      <formula>"Mayor"</formula>
    </cfRule>
    <cfRule type="cellIs" dxfId="2814" priority="3366" operator="equal">
      <formula>"Moderado"</formula>
    </cfRule>
    <cfRule type="cellIs" dxfId="2813" priority="3367" operator="equal">
      <formula>"Menor"</formula>
    </cfRule>
    <cfRule type="cellIs" dxfId="2812" priority="3368" operator="equal">
      <formula>"Leve"</formula>
    </cfRule>
  </conditionalFormatting>
  <conditionalFormatting sqref="FZ191:FZ195">
    <cfRule type="cellIs" dxfId="2811" priority="2879" operator="equal">
      <formula>"Catastrófico"</formula>
    </cfRule>
    <cfRule type="cellIs" dxfId="2810" priority="2880" operator="equal">
      <formula>"Mayor"</formula>
    </cfRule>
    <cfRule type="cellIs" dxfId="2809" priority="2881" operator="equal">
      <formula>"Moderado"</formula>
    </cfRule>
    <cfRule type="cellIs" dxfId="2808" priority="2882" operator="equal">
      <formula>"Menor"</formula>
    </cfRule>
    <cfRule type="cellIs" dxfId="2807" priority="2883" operator="equal">
      <formula>"Leve"</formula>
    </cfRule>
  </conditionalFormatting>
  <conditionalFormatting sqref="EA143:EH144">
    <cfRule type="cellIs" dxfId="2806" priority="3609" operator="equal">
      <formula>"Catastrófico"</formula>
    </cfRule>
    <cfRule type="cellIs" dxfId="2805" priority="3610" operator="equal">
      <formula>"Mayor"</formula>
    </cfRule>
    <cfRule type="cellIs" dxfId="2804" priority="3611" operator="equal">
      <formula>"Moderado"</formula>
    </cfRule>
    <cfRule type="cellIs" dxfId="2803" priority="3612" operator="equal">
      <formula>"Menor"</formula>
    </cfRule>
    <cfRule type="cellIs" dxfId="2802" priority="3613" operator="equal">
      <formula>"Leve"</formula>
    </cfRule>
  </conditionalFormatting>
  <conditionalFormatting sqref="EB82">
    <cfRule type="cellIs" dxfId="2801" priority="3639" operator="equal">
      <formula>"Catastrófico"</formula>
    </cfRule>
    <cfRule type="cellIs" dxfId="2800" priority="3640" operator="equal">
      <formula>"Mayor"</formula>
    </cfRule>
    <cfRule type="cellIs" dxfId="2799" priority="3641" operator="equal">
      <formula>"Moderado"</formula>
    </cfRule>
    <cfRule type="cellIs" dxfId="2798" priority="3642" operator="equal">
      <formula>"Menor"</formula>
    </cfRule>
    <cfRule type="cellIs" dxfId="2797" priority="3643" operator="equal">
      <formula>"Leve"</formula>
    </cfRule>
  </conditionalFormatting>
  <conditionalFormatting sqref="DR166:DY166">
    <cfRule type="cellIs" dxfId="2796" priority="3239" operator="equal">
      <formula>"Catastrófico"</formula>
    </cfRule>
    <cfRule type="cellIs" dxfId="2795" priority="3240" operator="equal">
      <formula>"Mayor"</formula>
    </cfRule>
    <cfRule type="cellIs" dxfId="2794" priority="3241" operator="equal">
      <formula>"Moderado"</formula>
    </cfRule>
    <cfRule type="cellIs" dxfId="2793" priority="3242" operator="equal">
      <formula>"Menor"</formula>
    </cfRule>
    <cfRule type="cellIs" dxfId="2792" priority="3243" operator="equal">
      <formula>"Leve"</formula>
    </cfRule>
  </conditionalFormatting>
  <conditionalFormatting sqref="FZ160">
    <cfRule type="cellIs" dxfId="2791" priority="2819" operator="equal">
      <formula>"Catastrófico"</formula>
    </cfRule>
    <cfRule type="cellIs" dxfId="2790" priority="2820" operator="equal">
      <formula>"Mayor"</formula>
    </cfRule>
    <cfRule type="cellIs" dxfId="2789" priority="2821" operator="equal">
      <formula>"Moderado"</formula>
    </cfRule>
    <cfRule type="cellIs" dxfId="2788" priority="2822" operator="equal">
      <formula>"Menor"</formula>
    </cfRule>
    <cfRule type="cellIs" dxfId="2787" priority="2823" operator="equal">
      <formula>"Leve"</formula>
    </cfRule>
  </conditionalFormatting>
  <conditionalFormatting sqref="EA239:EB239">
    <cfRule type="cellIs" dxfId="2786" priority="3584" operator="equal">
      <formula>"Catastrófico"</formula>
    </cfRule>
    <cfRule type="cellIs" dxfId="2785" priority="3585" operator="equal">
      <formula>"Mayor"</formula>
    </cfRule>
    <cfRule type="cellIs" dxfId="2784" priority="3586" operator="equal">
      <formula>"Moderado"</formula>
    </cfRule>
    <cfRule type="cellIs" dxfId="2783" priority="3587" operator="equal">
      <formula>"Menor"</formula>
    </cfRule>
    <cfRule type="cellIs" dxfId="2782" priority="3588" operator="equal">
      <formula>"Leve"</formula>
    </cfRule>
  </conditionalFormatting>
  <conditionalFormatting sqref="ED239:EH239">
    <cfRule type="cellIs" dxfId="2781" priority="3574" operator="equal">
      <formula>"Catastrófico"</formula>
    </cfRule>
    <cfRule type="cellIs" dxfId="2780" priority="3575" operator="equal">
      <formula>"Mayor"</formula>
    </cfRule>
    <cfRule type="cellIs" dxfId="2779" priority="3576" operator="equal">
      <formula>"Moderado"</formula>
    </cfRule>
    <cfRule type="cellIs" dxfId="2778" priority="3577" operator="equal">
      <formula>"Menor"</formula>
    </cfRule>
    <cfRule type="cellIs" dxfId="2777" priority="3578" operator="equal">
      <formula>"Leve"</formula>
    </cfRule>
  </conditionalFormatting>
  <conditionalFormatting sqref="EC11:EH11">
    <cfRule type="cellIs" dxfId="2776" priority="3554" operator="equal">
      <formula>"Catastrófico"</formula>
    </cfRule>
    <cfRule type="cellIs" dxfId="2775" priority="3555" operator="equal">
      <formula>"Mayor"</formula>
    </cfRule>
    <cfRule type="cellIs" dxfId="2774" priority="3556" operator="equal">
      <formula>"Moderado"</formula>
    </cfRule>
    <cfRule type="cellIs" dxfId="2773" priority="3557" operator="equal">
      <formula>"Menor"</formula>
    </cfRule>
    <cfRule type="cellIs" dxfId="2772" priority="3558" operator="equal">
      <formula>"Leve"</formula>
    </cfRule>
  </conditionalFormatting>
  <conditionalFormatting sqref="EA11:EB11">
    <cfRule type="cellIs" dxfId="2771" priority="3529" operator="equal">
      <formula>"Catastrófico"</formula>
    </cfRule>
    <cfRule type="cellIs" dxfId="2770" priority="3530" operator="equal">
      <formula>"Mayor"</formula>
    </cfRule>
    <cfRule type="cellIs" dxfId="2769" priority="3531" operator="equal">
      <formula>"Moderado"</formula>
    </cfRule>
    <cfRule type="cellIs" dxfId="2768" priority="3532" operator="equal">
      <formula>"Menor"</formula>
    </cfRule>
    <cfRule type="cellIs" dxfId="2767" priority="3533" operator="equal">
      <formula>"Leve"</formula>
    </cfRule>
  </conditionalFormatting>
  <conditionalFormatting sqref="DR143:DY144">
    <cfRule type="cellIs" dxfId="2766" priority="3104" operator="equal">
      <formula>"Catastrófico"</formula>
    </cfRule>
    <cfRule type="cellIs" dxfId="2765" priority="3105" operator="equal">
      <formula>"Mayor"</formula>
    </cfRule>
    <cfRule type="cellIs" dxfId="2764" priority="3106" operator="equal">
      <formula>"Moderado"</formula>
    </cfRule>
    <cfRule type="cellIs" dxfId="2763" priority="3107" operator="equal">
      <formula>"Menor"</formula>
    </cfRule>
    <cfRule type="cellIs" dxfId="2762" priority="3108" operator="equal">
      <formula>"Leve"</formula>
    </cfRule>
  </conditionalFormatting>
  <conditionalFormatting sqref="DR118:DY119">
    <cfRule type="cellIs" dxfId="2761" priority="3099" operator="equal">
      <formula>"Catastrófico"</formula>
    </cfRule>
    <cfRule type="cellIs" dxfId="2760" priority="3100" operator="equal">
      <formula>"Mayor"</formula>
    </cfRule>
    <cfRule type="cellIs" dxfId="2759" priority="3101" operator="equal">
      <formula>"Moderado"</formula>
    </cfRule>
    <cfRule type="cellIs" dxfId="2758" priority="3102" operator="equal">
      <formula>"Menor"</formula>
    </cfRule>
    <cfRule type="cellIs" dxfId="2757" priority="3103" operator="equal">
      <formula>"Leve"</formula>
    </cfRule>
  </conditionalFormatting>
  <conditionalFormatting sqref="DR10:DS10">
    <cfRule type="cellIs" dxfId="2756" priority="3054" operator="equal">
      <formula>"Catastrófico"</formula>
    </cfRule>
    <cfRule type="cellIs" dxfId="2755" priority="3055" operator="equal">
      <formula>"Mayor"</formula>
    </cfRule>
    <cfRule type="cellIs" dxfId="2754" priority="3056" operator="equal">
      <formula>"Moderado"</formula>
    </cfRule>
    <cfRule type="cellIs" dxfId="2753" priority="3057" operator="equal">
      <formula>"Menor"</formula>
    </cfRule>
    <cfRule type="cellIs" dxfId="2752" priority="3058" operator="equal">
      <formula>"Leve"</formula>
    </cfRule>
  </conditionalFormatting>
  <conditionalFormatting sqref="DR184:DY185">
    <cfRule type="cellIs" dxfId="2751" priority="3234" operator="equal">
      <formula>"Catastrófico"</formula>
    </cfRule>
    <cfRule type="cellIs" dxfId="2750" priority="3235" operator="equal">
      <formula>"Mayor"</formula>
    </cfRule>
    <cfRule type="cellIs" dxfId="2749" priority="3236" operator="equal">
      <formula>"Moderado"</formula>
    </cfRule>
    <cfRule type="cellIs" dxfId="2748" priority="3237" operator="equal">
      <formula>"Menor"</formula>
    </cfRule>
    <cfRule type="cellIs" dxfId="2747" priority="3238" operator="equal">
      <formula>"Leve"</formula>
    </cfRule>
  </conditionalFormatting>
  <conditionalFormatting sqref="DR167:DY167">
    <cfRule type="cellIs" dxfId="2746" priority="3244" operator="equal">
      <formula>"Catastrófico"</formula>
    </cfRule>
    <cfRule type="cellIs" dxfId="2745" priority="3245" operator="equal">
      <formula>"Mayor"</formula>
    </cfRule>
    <cfRule type="cellIs" dxfId="2744" priority="3246" operator="equal">
      <formula>"Moderado"</formula>
    </cfRule>
    <cfRule type="cellIs" dxfId="2743" priority="3247" operator="equal">
      <formula>"Menor"</formula>
    </cfRule>
    <cfRule type="cellIs" dxfId="2742" priority="3248" operator="equal">
      <formula>"Leve"</formula>
    </cfRule>
  </conditionalFormatting>
  <conditionalFormatting sqref="EC239">
    <cfRule type="cellIs" dxfId="2741" priority="3594" operator="equal">
      <formula>"Catastrófico"</formula>
    </cfRule>
    <cfRule type="cellIs" dxfId="2740" priority="3595" operator="equal">
      <formula>"Mayor"</formula>
    </cfRule>
    <cfRule type="cellIs" dxfId="2739" priority="3596" operator="equal">
      <formula>"Moderado"</formula>
    </cfRule>
    <cfRule type="cellIs" dxfId="2738" priority="3597" operator="equal">
      <formula>"Menor"</formula>
    </cfRule>
    <cfRule type="cellIs" dxfId="2737" priority="3598" operator="equal">
      <formula>"Leve"</formula>
    </cfRule>
  </conditionalFormatting>
  <conditionalFormatting sqref="EC239">
    <cfRule type="cellIs" dxfId="2736" priority="3589" operator="equal">
      <formula>"Catastrófico"</formula>
    </cfRule>
    <cfRule type="cellIs" dxfId="2735" priority="3590" operator="equal">
      <formula>"Mayor"</formula>
    </cfRule>
    <cfRule type="cellIs" dxfId="2734" priority="3591" operator="equal">
      <formula>"Moderado"</formula>
    </cfRule>
    <cfRule type="cellIs" dxfId="2733" priority="3592" operator="equal">
      <formula>"Menor"</formula>
    </cfRule>
    <cfRule type="cellIs" dxfId="2732" priority="3593" operator="equal">
      <formula>"Leve"</formula>
    </cfRule>
  </conditionalFormatting>
  <conditionalFormatting sqref="ED239:EH239">
    <cfRule type="cellIs" dxfId="2731" priority="3569" operator="equal">
      <formula>"Catastrófico"</formula>
    </cfRule>
    <cfRule type="cellIs" dxfId="2730" priority="3570" operator="equal">
      <formula>"Mayor"</formula>
    </cfRule>
    <cfRule type="cellIs" dxfId="2729" priority="3571" operator="equal">
      <formula>"Moderado"</formula>
    </cfRule>
    <cfRule type="cellIs" dxfId="2728" priority="3572" operator="equal">
      <formula>"Menor"</formula>
    </cfRule>
    <cfRule type="cellIs" dxfId="2727" priority="3573" operator="equal">
      <formula>"Leve"</formula>
    </cfRule>
  </conditionalFormatting>
  <conditionalFormatting sqref="FZ106:FZ111">
    <cfRule type="cellIs" dxfId="2726" priority="2779" operator="equal">
      <formula>"Catastrófico"</formula>
    </cfRule>
    <cfRule type="cellIs" dxfId="2725" priority="2780" operator="equal">
      <formula>"Mayor"</formula>
    </cfRule>
    <cfRule type="cellIs" dxfId="2724" priority="2781" operator="equal">
      <formula>"Moderado"</formula>
    </cfRule>
    <cfRule type="cellIs" dxfId="2723" priority="2782" operator="equal">
      <formula>"Menor"</formula>
    </cfRule>
    <cfRule type="cellIs" dxfId="2722" priority="2783" operator="equal">
      <formula>"Leve"</formula>
    </cfRule>
  </conditionalFormatting>
  <conditionalFormatting sqref="FZ130">
    <cfRule type="cellIs" dxfId="2721" priority="2654" operator="equal">
      <formula>"Catastrófico"</formula>
    </cfRule>
    <cfRule type="cellIs" dxfId="2720" priority="2655" operator="equal">
      <formula>"Mayor"</formula>
    </cfRule>
    <cfRule type="cellIs" dxfId="2719" priority="2656" operator="equal">
      <formula>"Moderado"</formula>
    </cfRule>
    <cfRule type="cellIs" dxfId="2718" priority="2657" operator="equal">
      <formula>"Menor"</formula>
    </cfRule>
    <cfRule type="cellIs" dxfId="2717" priority="2658" operator="equal">
      <formula>"Leve"</formula>
    </cfRule>
  </conditionalFormatting>
  <conditionalFormatting sqref="FZ196">
    <cfRule type="cellIs" dxfId="2716" priority="2649" operator="equal">
      <formula>"Catastrófico"</formula>
    </cfRule>
    <cfRule type="cellIs" dxfId="2715" priority="2650" operator="equal">
      <formula>"Mayor"</formula>
    </cfRule>
    <cfRule type="cellIs" dxfId="2714" priority="2651" operator="equal">
      <formula>"Moderado"</formula>
    </cfRule>
    <cfRule type="cellIs" dxfId="2713" priority="2652" operator="equal">
      <formula>"Menor"</formula>
    </cfRule>
    <cfRule type="cellIs" dxfId="2712" priority="2653" operator="equal">
      <formula>"Leve"</formula>
    </cfRule>
  </conditionalFormatting>
  <conditionalFormatting sqref="FZ202">
    <cfRule type="cellIs" dxfId="2711" priority="2644" operator="equal">
      <formula>"Catastrófico"</formula>
    </cfRule>
    <cfRule type="cellIs" dxfId="2710" priority="2645" operator="equal">
      <formula>"Mayor"</formula>
    </cfRule>
    <cfRule type="cellIs" dxfId="2709" priority="2646" operator="equal">
      <formula>"Moderado"</formula>
    </cfRule>
    <cfRule type="cellIs" dxfId="2708" priority="2647" operator="equal">
      <formula>"Menor"</formula>
    </cfRule>
    <cfRule type="cellIs" dxfId="2707" priority="2648" operator="equal">
      <formula>"Leve"</formula>
    </cfRule>
  </conditionalFormatting>
  <conditionalFormatting sqref="FZ214">
    <cfRule type="cellIs" dxfId="2706" priority="2634" operator="equal">
      <formula>"Catastrófico"</formula>
    </cfRule>
    <cfRule type="cellIs" dxfId="2705" priority="2635" operator="equal">
      <formula>"Mayor"</formula>
    </cfRule>
    <cfRule type="cellIs" dxfId="2704" priority="2636" operator="equal">
      <formula>"Moderado"</formula>
    </cfRule>
    <cfRule type="cellIs" dxfId="2703" priority="2637" operator="equal">
      <formula>"Menor"</formula>
    </cfRule>
    <cfRule type="cellIs" dxfId="2702" priority="2638" operator="equal">
      <formula>"Leve"</formula>
    </cfRule>
  </conditionalFormatting>
  <conditionalFormatting sqref="FZ28">
    <cfRule type="cellIs" dxfId="2701" priority="2629" operator="equal">
      <formula>"Catastrófico"</formula>
    </cfRule>
    <cfRule type="cellIs" dxfId="2700" priority="2630" operator="equal">
      <formula>"Mayor"</formula>
    </cfRule>
    <cfRule type="cellIs" dxfId="2699" priority="2631" operator="equal">
      <formula>"Moderado"</formula>
    </cfRule>
    <cfRule type="cellIs" dxfId="2698" priority="2632" operator="equal">
      <formula>"Menor"</formula>
    </cfRule>
    <cfRule type="cellIs" dxfId="2697" priority="2633" operator="equal">
      <formula>"Leve"</formula>
    </cfRule>
  </conditionalFormatting>
  <conditionalFormatting sqref="DT16:DY17">
    <cfRule type="cellIs" dxfId="2696" priority="2994" operator="equal">
      <formula>"Catastrófico"</formula>
    </cfRule>
    <cfRule type="cellIs" dxfId="2695" priority="2995" operator="equal">
      <formula>"Mayor"</formula>
    </cfRule>
    <cfRule type="cellIs" dxfId="2694" priority="2996" operator="equal">
      <formula>"Moderado"</formula>
    </cfRule>
    <cfRule type="cellIs" dxfId="2693" priority="2997" operator="equal">
      <formula>"Menor"</formula>
    </cfRule>
    <cfRule type="cellIs" dxfId="2692" priority="2998" operator="equal">
      <formula>"Leve"</formula>
    </cfRule>
  </conditionalFormatting>
  <conditionalFormatting sqref="DT16:DY17">
    <cfRule type="cellIs" dxfId="2691" priority="2989" operator="equal">
      <formula>"Catastrófico"</formula>
    </cfRule>
    <cfRule type="cellIs" dxfId="2690" priority="2990" operator="equal">
      <formula>"Mayor"</formula>
    </cfRule>
    <cfRule type="cellIs" dxfId="2689" priority="2991" operator="equal">
      <formula>"Moderado"</formula>
    </cfRule>
    <cfRule type="cellIs" dxfId="2688" priority="2992" operator="equal">
      <formula>"Menor"</formula>
    </cfRule>
    <cfRule type="cellIs" dxfId="2687" priority="2993" operator="equal">
      <formula>"Leve"</formula>
    </cfRule>
  </conditionalFormatting>
  <conditionalFormatting sqref="DS124:DY124 DS129:DY129 DS125:DS128 DU125:DY128">
    <cfRule type="cellIs" dxfId="2686" priority="2984" operator="equal">
      <formula>"Catastrófico"</formula>
    </cfRule>
    <cfRule type="cellIs" dxfId="2685" priority="2985" operator="equal">
      <formula>"Mayor"</formula>
    </cfRule>
    <cfRule type="cellIs" dxfId="2684" priority="2986" operator="equal">
      <formula>"Moderado"</formula>
    </cfRule>
    <cfRule type="cellIs" dxfId="2683" priority="2987" operator="equal">
      <formula>"Menor"</formula>
    </cfRule>
    <cfRule type="cellIs" dxfId="2682" priority="2988" operator="equal">
      <formula>"Leve"</formula>
    </cfRule>
  </conditionalFormatting>
  <conditionalFormatting sqref="GX10">
    <cfRule type="cellIs" dxfId="2681" priority="2554" operator="equal">
      <formula>"Catastrófico"</formula>
    </cfRule>
    <cfRule type="cellIs" dxfId="2680" priority="2555" operator="equal">
      <formula>"Mayor"</formula>
    </cfRule>
    <cfRule type="cellIs" dxfId="2679" priority="2556" operator="equal">
      <formula>"Moderado"</formula>
    </cfRule>
    <cfRule type="cellIs" dxfId="2678" priority="2557" operator="equal">
      <formula>"Menor"</formula>
    </cfRule>
    <cfRule type="cellIs" dxfId="2677" priority="2558" operator="equal">
      <formula>"Leve"</formula>
    </cfRule>
  </conditionalFormatting>
  <conditionalFormatting sqref="GX10">
    <cfRule type="cellIs" dxfId="2676" priority="2549" operator="equal">
      <formula>"Catastrófico"</formula>
    </cfRule>
    <cfRule type="cellIs" dxfId="2675" priority="2550" operator="equal">
      <formula>"Mayor"</formula>
    </cfRule>
    <cfRule type="cellIs" dxfId="2674" priority="2551" operator="equal">
      <formula>"Moderado"</formula>
    </cfRule>
    <cfRule type="cellIs" dxfId="2673" priority="2552" operator="equal">
      <formula>"Menor"</formula>
    </cfRule>
    <cfRule type="cellIs" dxfId="2672" priority="2553" operator="equal">
      <formula>"Leve"</formula>
    </cfRule>
  </conditionalFormatting>
  <conditionalFormatting sqref="FZ10">
    <cfRule type="cellIs" dxfId="2671" priority="2689" operator="equal">
      <formula>"Catastrófico"</formula>
    </cfRule>
    <cfRule type="cellIs" dxfId="2670" priority="2690" operator="equal">
      <formula>"Mayor"</formula>
    </cfRule>
    <cfRule type="cellIs" dxfId="2669" priority="2691" operator="equal">
      <formula>"Moderado"</formula>
    </cfRule>
    <cfRule type="cellIs" dxfId="2668" priority="2692" operator="equal">
      <formula>"Menor"</formula>
    </cfRule>
    <cfRule type="cellIs" dxfId="2667" priority="2693" operator="equal">
      <formula>"Leve"</formula>
    </cfRule>
  </conditionalFormatting>
  <conditionalFormatting sqref="FZ35">
    <cfRule type="cellIs" dxfId="2666" priority="2624" operator="equal">
      <formula>"Catastrófico"</formula>
    </cfRule>
    <cfRule type="cellIs" dxfId="2665" priority="2625" operator="equal">
      <formula>"Mayor"</formula>
    </cfRule>
    <cfRule type="cellIs" dxfId="2664" priority="2626" operator="equal">
      <formula>"Moderado"</formula>
    </cfRule>
    <cfRule type="cellIs" dxfId="2663" priority="2627" operator="equal">
      <formula>"Menor"</formula>
    </cfRule>
    <cfRule type="cellIs" dxfId="2662" priority="2628" operator="equal">
      <formula>"Leve"</formula>
    </cfRule>
  </conditionalFormatting>
  <conditionalFormatting sqref="FZ35">
    <cfRule type="cellIs" dxfId="2661" priority="2619" operator="equal">
      <formula>"Catastrófico"</formula>
    </cfRule>
    <cfRule type="cellIs" dxfId="2660" priority="2620" operator="equal">
      <formula>"Mayor"</formula>
    </cfRule>
    <cfRule type="cellIs" dxfId="2659" priority="2621" operator="equal">
      <formula>"Moderado"</formula>
    </cfRule>
    <cfRule type="cellIs" dxfId="2658" priority="2622" operator="equal">
      <formula>"Menor"</formula>
    </cfRule>
    <cfRule type="cellIs" dxfId="2657" priority="2623" operator="equal">
      <formula>"Leve"</formula>
    </cfRule>
  </conditionalFormatting>
  <conditionalFormatting sqref="FZ10">
    <cfRule type="cellIs" dxfId="2656" priority="2684" operator="equal">
      <formula>"Catastrófico"</formula>
    </cfRule>
    <cfRule type="cellIs" dxfId="2655" priority="2685" operator="equal">
      <formula>"Mayor"</formula>
    </cfRule>
    <cfRule type="cellIs" dxfId="2654" priority="2686" operator="equal">
      <formula>"Moderado"</formula>
    </cfRule>
    <cfRule type="cellIs" dxfId="2653" priority="2687" operator="equal">
      <formula>"Menor"</formula>
    </cfRule>
    <cfRule type="cellIs" dxfId="2652" priority="2688" operator="equal">
      <formula>"Leve"</formula>
    </cfRule>
  </conditionalFormatting>
  <conditionalFormatting sqref="FZ16:FZ17">
    <cfRule type="cellIs" dxfId="2651" priority="2679" operator="equal">
      <formula>"Catastrófico"</formula>
    </cfRule>
    <cfRule type="cellIs" dxfId="2650" priority="2680" operator="equal">
      <formula>"Mayor"</formula>
    </cfRule>
    <cfRule type="cellIs" dxfId="2649" priority="2681" operator="equal">
      <formula>"Moderado"</formula>
    </cfRule>
    <cfRule type="cellIs" dxfId="2648" priority="2682" operator="equal">
      <formula>"Menor"</formula>
    </cfRule>
    <cfRule type="cellIs" dxfId="2647" priority="2683" operator="equal">
      <formula>"Leve"</formula>
    </cfRule>
  </conditionalFormatting>
  <conditionalFormatting sqref="FZ208">
    <cfRule type="cellIs" dxfId="2646" priority="2639" operator="equal">
      <formula>"Catastrófico"</formula>
    </cfRule>
    <cfRule type="cellIs" dxfId="2645" priority="2640" operator="equal">
      <formula>"Mayor"</formula>
    </cfRule>
    <cfRule type="cellIs" dxfId="2644" priority="2641" operator="equal">
      <formula>"Moderado"</formula>
    </cfRule>
    <cfRule type="cellIs" dxfId="2643" priority="2642" operator="equal">
      <formula>"Menor"</formula>
    </cfRule>
    <cfRule type="cellIs" dxfId="2642" priority="2643" operator="equal">
      <formula>"Leve"</formula>
    </cfRule>
  </conditionalFormatting>
  <conditionalFormatting sqref="DS16">
    <cfRule type="cellIs" dxfId="2641" priority="3014" operator="equal">
      <formula>"Catastrófico"</formula>
    </cfRule>
    <cfRule type="cellIs" dxfId="2640" priority="3015" operator="equal">
      <formula>"Mayor"</formula>
    </cfRule>
    <cfRule type="cellIs" dxfId="2639" priority="3016" operator="equal">
      <formula>"Moderado"</formula>
    </cfRule>
    <cfRule type="cellIs" dxfId="2638" priority="3017" operator="equal">
      <formula>"Menor"</formula>
    </cfRule>
    <cfRule type="cellIs" dxfId="2637" priority="3018" operator="equal">
      <formula>"Leve"</formula>
    </cfRule>
  </conditionalFormatting>
  <conditionalFormatting sqref="FZ16:FZ17">
    <cfRule type="cellIs" dxfId="2636" priority="2674" operator="equal">
      <formula>"Catastrófico"</formula>
    </cfRule>
    <cfRule type="cellIs" dxfId="2635" priority="2675" operator="equal">
      <formula>"Mayor"</formula>
    </cfRule>
    <cfRule type="cellIs" dxfId="2634" priority="2676" operator="equal">
      <formula>"Moderado"</formula>
    </cfRule>
    <cfRule type="cellIs" dxfId="2633" priority="2677" operator="equal">
      <formula>"Menor"</formula>
    </cfRule>
    <cfRule type="cellIs" dxfId="2632" priority="2678" operator="equal">
      <formula>"Leve"</formula>
    </cfRule>
  </conditionalFormatting>
  <conditionalFormatting sqref="FZ124:FZ129">
    <cfRule type="cellIs" dxfId="2631" priority="2669" operator="equal">
      <formula>"Catastrófico"</formula>
    </cfRule>
    <cfRule type="cellIs" dxfId="2630" priority="2670" operator="equal">
      <formula>"Mayor"</formula>
    </cfRule>
    <cfRule type="cellIs" dxfId="2629" priority="2671" operator="equal">
      <formula>"Moderado"</formula>
    </cfRule>
    <cfRule type="cellIs" dxfId="2628" priority="2672" operator="equal">
      <formula>"Menor"</formula>
    </cfRule>
    <cfRule type="cellIs" dxfId="2627" priority="2673" operator="equal">
      <formula>"Leve"</formula>
    </cfRule>
  </conditionalFormatting>
  <conditionalFormatting sqref="FZ124:FZ129">
    <cfRule type="cellIs" dxfId="2626" priority="2664" operator="equal">
      <formula>"Catastrófico"</formula>
    </cfRule>
    <cfRule type="cellIs" dxfId="2625" priority="2665" operator="equal">
      <formula>"Mayor"</formula>
    </cfRule>
    <cfRule type="cellIs" dxfId="2624" priority="2666" operator="equal">
      <formula>"Moderado"</formula>
    </cfRule>
    <cfRule type="cellIs" dxfId="2623" priority="2667" operator="equal">
      <formula>"Menor"</formula>
    </cfRule>
    <cfRule type="cellIs" dxfId="2622" priority="2668" operator="equal">
      <formula>"Leve"</formula>
    </cfRule>
  </conditionalFormatting>
  <conditionalFormatting sqref="FZ130">
    <cfRule type="cellIs" dxfId="2621" priority="2659" operator="equal">
      <formula>"Catastrófico"</formula>
    </cfRule>
    <cfRule type="cellIs" dxfId="2620" priority="2660" operator="equal">
      <formula>"Mayor"</formula>
    </cfRule>
    <cfRule type="cellIs" dxfId="2619" priority="2661" operator="equal">
      <formula>"Moderado"</formula>
    </cfRule>
    <cfRule type="cellIs" dxfId="2618" priority="2662" operator="equal">
      <formula>"Menor"</formula>
    </cfRule>
    <cfRule type="cellIs" dxfId="2617" priority="2663" operator="equal">
      <formula>"Leve"</formula>
    </cfRule>
  </conditionalFormatting>
  <conditionalFormatting sqref="FZ40">
    <cfRule type="cellIs" dxfId="2616" priority="2614" operator="equal">
      <formula>"Catastrófico"</formula>
    </cfRule>
    <cfRule type="cellIs" dxfId="2615" priority="2615" operator="equal">
      <formula>"Mayor"</formula>
    </cfRule>
    <cfRule type="cellIs" dxfId="2614" priority="2616" operator="equal">
      <formula>"Moderado"</formula>
    </cfRule>
    <cfRule type="cellIs" dxfId="2613" priority="2617" operator="equal">
      <formula>"Menor"</formula>
    </cfRule>
    <cfRule type="cellIs" dxfId="2612" priority="2618" operator="equal">
      <formula>"Leve"</formula>
    </cfRule>
  </conditionalFormatting>
  <conditionalFormatting sqref="DS16">
    <cfRule type="cellIs" dxfId="2611" priority="3009" operator="equal">
      <formula>"Catastrófico"</formula>
    </cfRule>
    <cfRule type="cellIs" dxfId="2610" priority="3010" operator="equal">
      <formula>"Mayor"</formula>
    </cfRule>
    <cfRule type="cellIs" dxfId="2609" priority="3011" operator="equal">
      <formula>"Moderado"</formula>
    </cfRule>
    <cfRule type="cellIs" dxfId="2608" priority="3012" operator="equal">
      <formula>"Menor"</formula>
    </cfRule>
    <cfRule type="cellIs" dxfId="2607" priority="3013" operator="equal">
      <formula>"Leve"</formula>
    </cfRule>
  </conditionalFormatting>
  <conditionalFormatting sqref="DR112:DY112">
    <cfRule type="cellIs" dxfId="2606" priority="3269" operator="equal">
      <formula>"Catastrófico"</formula>
    </cfRule>
    <cfRule type="cellIs" dxfId="2605" priority="3270" operator="equal">
      <formula>"Mayor"</formula>
    </cfRule>
    <cfRule type="cellIs" dxfId="2604" priority="3271" operator="equal">
      <formula>"Moderado"</formula>
    </cfRule>
    <cfRule type="cellIs" dxfId="2603" priority="3272" operator="equal">
      <formula>"Menor"</formula>
    </cfRule>
    <cfRule type="cellIs" dxfId="2602" priority="3273" operator="equal">
      <formula>"Leve"</formula>
    </cfRule>
  </conditionalFormatting>
  <conditionalFormatting sqref="FZ172 FZ131:FZ137 FZ196 FZ12:FZ15 FZ90:FZ93 FZ95:FZ99 FZ103:FZ105 FZ186:FZ190 FZ47:FZ51 FZ53:FZ57 FZ36:FZ40 FZ43:FZ45 FZ18:FZ34 FZ88 FZ142 FZ148 FZ154:FZ155 FZ59:FZ69 FZ202 FZ208 FZ214:FZ238 FZ240:FZ255">
    <cfRule type="cellIs" dxfId="2601" priority="2894" operator="equal">
      <formula>"Catastrófico"</formula>
    </cfRule>
    <cfRule type="cellIs" dxfId="2600" priority="2895" operator="equal">
      <formula>"Mayor"</formula>
    </cfRule>
    <cfRule type="cellIs" dxfId="2599" priority="2896" operator="equal">
      <formula>"Moderado"</formula>
    </cfRule>
    <cfRule type="cellIs" dxfId="2598" priority="2897" operator="equal">
      <formula>"Menor"</formula>
    </cfRule>
    <cfRule type="cellIs" dxfId="2597" priority="2898" operator="equal">
      <formula>"Leve"</formula>
    </cfRule>
  </conditionalFormatting>
  <conditionalFormatting sqref="DR46:DS46">
    <cfRule type="cellIs" dxfId="2596" priority="3204" operator="equal">
      <formula>"Catastrófico"</formula>
    </cfRule>
    <cfRule type="cellIs" dxfId="2595" priority="3205" operator="equal">
      <formula>"Mayor"</formula>
    </cfRule>
    <cfRule type="cellIs" dxfId="2594" priority="3206" operator="equal">
      <formula>"Moderado"</formula>
    </cfRule>
    <cfRule type="cellIs" dxfId="2593" priority="3207" operator="equal">
      <formula>"Menor"</formula>
    </cfRule>
    <cfRule type="cellIs" dxfId="2592" priority="3208" operator="equal">
      <formula>"Leve"</formula>
    </cfRule>
  </conditionalFormatting>
  <conditionalFormatting sqref="FT244">
    <cfRule type="cellIs" dxfId="2591" priority="2579" operator="equal">
      <formula>"Catastrófico"</formula>
    </cfRule>
    <cfRule type="cellIs" dxfId="2590" priority="2580" operator="equal">
      <formula>"Mayor"</formula>
    </cfRule>
    <cfRule type="cellIs" dxfId="2589" priority="2581" operator="equal">
      <formula>"Moderado"</formula>
    </cfRule>
    <cfRule type="cellIs" dxfId="2588" priority="2582" operator="equal">
      <formula>"Menor"</formula>
    </cfRule>
    <cfRule type="cellIs" dxfId="2587" priority="2583" operator="equal">
      <formula>"Leve"</formula>
    </cfRule>
  </conditionalFormatting>
  <conditionalFormatting sqref="FT250">
    <cfRule type="cellIs" dxfId="2586" priority="2574" operator="equal">
      <formula>"Catastrófico"</formula>
    </cfRule>
    <cfRule type="cellIs" dxfId="2585" priority="2575" operator="equal">
      <formula>"Mayor"</formula>
    </cfRule>
    <cfRule type="cellIs" dxfId="2584" priority="2576" operator="equal">
      <formula>"Moderado"</formula>
    </cfRule>
    <cfRule type="cellIs" dxfId="2583" priority="2577" operator="equal">
      <formula>"Menor"</formula>
    </cfRule>
    <cfRule type="cellIs" dxfId="2582" priority="2578" operator="equal">
      <formula>"Leve"</formula>
    </cfRule>
  </conditionalFormatting>
  <conditionalFormatting sqref="DQ34">
    <cfRule type="cellIs" dxfId="2581" priority="3354" operator="equal">
      <formula>"Catastrófico"</formula>
    </cfRule>
    <cfRule type="cellIs" dxfId="2580" priority="3355" operator="equal">
      <formula>"Mayor"</formula>
    </cfRule>
    <cfRule type="cellIs" dxfId="2579" priority="3356" operator="equal">
      <formula>"Moderado"</formula>
    </cfRule>
    <cfRule type="cellIs" dxfId="2578" priority="3357" operator="equal">
      <formula>"Menor"</formula>
    </cfRule>
    <cfRule type="cellIs" dxfId="2577" priority="3358" operator="equal">
      <formula>"Leve"</formula>
    </cfRule>
  </conditionalFormatting>
  <conditionalFormatting sqref="DR94:DY94">
    <cfRule type="cellIs" dxfId="2576" priority="3349" operator="equal">
      <formula>"Catastrófico"</formula>
    </cfRule>
    <cfRule type="cellIs" dxfId="2575" priority="3350" operator="equal">
      <formula>"Mayor"</formula>
    </cfRule>
    <cfRule type="cellIs" dxfId="2574" priority="3351" operator="equal">
      <formula>"Moderado"</formula>
    </cfRule>
    <cfRule type="cellIs" dxfId="2573" priority="3352" operator="equal">
      <formula>"Menor"</formula>
    </cfRule>
    <cfRule type="cellIs" dxfId="2572" priority="3353" operator="equal">
      <formula>"Leve"</formula>
    </cfRule>
  </conditionalFormatting>
  <conditionalFormatting sqref="DR94:DY94">
    <cfRule type="cellIs" dxfId="2571" priority="3344" operator="equal">
      <formula>"Catastrófico"</formula>
    </cfRule>
    <cfRule type="cellIs" dxfId="2570" priority="3345" operator="equal">
      <formula>"Mayor"</formula>
    </cfRule>
    <cfRule type="cellIs" dxfId="2569" priority="3346" operator="equal">
      <formula>"Moderado"</formula>
    </cfRule>
    <cfRule type="cellIs" dxfId="2568" priority="3347" operator="equal">
      <formula>"Menor"</formula>
    </cfRule>
    <cfRule type="cellIs" dxfId="2567" priority="3348" operator="equal">
      <formula>"Leve"</formula>
    </cfRule>
  </conditionalFormatting>
  <conditionalFormatting sqref="GX11:GX237">
    <cfRule type="cellIs" dxfId="2566" priority="2544" operator="equal">
      <formula>"Catastrófico"</formula>
    </cfRule>
    <cfRule type="cellIs" dxfId="2565" priority="2545" operator="equal">
      <formula>"Mayor"</formula>
    </cfRule>
    <cfRule type="cellIs" dxfId="2564" priority="2546" operator="equal">
      <formula>"Moderado"</formula>
    </cfRule>
    <cfRule type="cellIs" dxfId="2563" priority="2547" operator="equal">
      <formula>"Menor"</formula>
    </cfRule>
    <cfRule type="cellIs" dxfId="2562" priority="2548" operator="equal">
      <formula>"Leve"</formula>
    </cfRule>
  </conditionalFormatting>
  <conditionalFormatting sqref="FZ197:FZ201">
    <cfRule type="cellIs" dxfId="2561" priority="2874" operator="equal">
      <formula>"Catastrófico"</formula>
    </cfRule>
    <cfRule type="cellIs" dxfId="2560" priority="2875" operator="equal">
      <formula>"Mayor"</formula>
    </cfRule>
    <cfRule type="cellIs" dxfId="2559" priority="2876" operator="equal">
      <formula>"Moderado"</formula>
    </cfRule>
    <cfRule type="cellIs" dxfId="2558" priority="2877" operator="equal">
      <formula>"Menor"</formula>
    </cfRule>
    <cfRule type="cellIs" dxfId="2557" priority="2878" operator="equal">
      <formula>"Leve"</formula>
    </cfRule>
  </conditionalFormatting>
  <conditionalFormatting sqref="FZ162:FZ165 FZ168:FZ171 FZ113:FZ117 FZ173:FZ177 FZ145:FZ147 FZ120:FZ123 FZ138:FZ141 FZ149:FZ153 FZ156:FZ159">
    <cfRule type="cellIs" dxfId="2556" priority="2834" operator="equal">
      <formula>"Catastrófico"</formula>
    </cfRule>
    <cfRule type="cellIs" dxfId="2555" priority="2835" operator="equal">
      <formula>"Mayor"</formula>
    </cfRule>
    <cfRule type="cellIs" dxfId="2554" priority="2836" operator="equal">
      <formula>"Moderado"</formula>
    </cfRule>
    <cfRule type="cellIs" dxfId="2553" priority="2837" operator="equal">
      <formula>"Menor"</formula>
    </cfRule>
    <cfRule type="cellIs" dxfId="2552" priority="2838" operator="equal">
      <formula>"Leve"</formula>
    </cfRule>
  </conditionalFormatting>
  <conditionalFormatting sqref="DR118:DY119">
    <cfRule type="cellIs" dxfId="2551" priority="3094" operator="equal">
      <formula>"Catastrófico"</formula>
    </cfRule>
    <cfRule type="cellIs" dxfId="2550" priority="3095" operator="equal">
      <formula>"Mayor"</formula>
    </cfRule>
    <cfRule type="cellIs" dxfId="2549" priority="3096" operator="equal">
      <formula>"Moderado"</formula>
    </cfRule>
    <cfRule type="cellIs" dxfId="2548" priority="3097" operator="equal">
      <formula>"Menor"</formula>
    </cfRule>
    <cfRule type="cellIs" dxfId="2547" priority="3098" operator="equal">
      <formula>"Leve"</formula>
    </cfRule>
  </conditionalFormatting>
  <conditionalFormatting sqref="DR239:DS239">
    <cfRule type="cellIs" dxfId="2546" priority="3074" operator="equal">
      <formula>"Catastrófico"</formula>
    </cfRule>
    <cfRule type="cellIs" dxfId="2545" priority="3075" operator="equal">
      <formula>"Mayor"</formula>
    </cfRule>
    <cfRule type="cellIs" dxfId="2544" priority="3076" operator="equal">
      <formula>"Moderado"</formula>
    </cfRule>
    <cfRule type="cellIs" dxfId="2543" priority="3077" operator="equal">
      <formula>"Menor"</formula>
    </cfRule>
    <cfRule type="cellIs" dxfId="2542" priority="3078" operator="equal">
      <formula>"Leve"</formula>
    </cfRule>
  </conditionalFormatting>
  <conditionalFormatting sqref="DT89">
    <cfRule type="cellIs" dxfId="2541" priority="3314" operator="equal">
      <formula>"Catastrófico"</formula>
    </cfRule>
    <cfRule type="cellIs" dxfId="2540" priority="3315" operator="equal">
      <formula>"Mayor"</formula>
    </cfRule>
    <cfRule type="cellIs" dxfId="2539" priority="3316" operator="equal">
      <formula>"Moderado"</formula>
    </cfRule>
    <cfRule type="cellIs" dxfId="2538" priority="3317" operator="equal">
      <formula>"Menor"</formula>
    </cfRule>
    <cfRule type="cellIs" dxfId="2537" priority="3318" operator="equal">
      <formula>"Leve"</formula>
    </cfRule>
  </conditionalFormatting>
  <conditionalFormatting sqref="DR46:DS46">
    <cfRule type="cellIs" dxfId="2536" priority="3199" operator="equal">
      <formula>"Catastrófico"</formula>
    </cfRule>
    <cfRule type="cellIs" dxfId="2535" priority="3200" operator="equal">
      <formula>"Mayor"</formula>
    </cfRule>
    <cfRule type="cellIs" dxfId="2534" priority="3201" operator="equal">
      <formula>"Moderado"</formula>
    </cfRule>
    <cfRule type="cellIs" dxfId="2533" priority="3202" operator="equal">
      <formula>"Menor"</formula>
    </cfRule>
    <cfRule type="cellIs" dxfId="2532" priority="3203" operator="equal">
      <formula>"Leve"</formula>
    </cfRule>
  </conditionalFormatting>
  <conditionalFormatting sqref="DT52:DY52">
    <cfRule type="cellIs" dxfId="2531" priority="3174" operator="equal">
      <formula>"Catastrófico"</formula>
    </cfRule>
    <cfRule type="cellIs" dxfId="2530" priority="3175" operator="equal">
      <formula>"Mayor"</formula>
    </cfRule>
    <cfRule type="cellIs" dxfId="2529" priority="3176" operator="equal">
      <formula>"Moderado"</formula>
    </cfRule>
    <cfRule type="cellIs" dxfId="2528" priority="3177" operator="equal">
      <formula>"Menor"</formula>
    </cfRule>
    <cfRule type="cellIs" dxfId="2527" priority="3178" operator="equal">
      <formula>"Leve"</formula>
    </cfRule>
  </conditionalFormatting>
  <conditionalFormatting sqref="DT58:DY58">
    <cfRule type="cellIs" dxfId="2526" priority="3154" operator="equal">
      <formula>"Catastrófico"</formula>
    </cfRule>
    <cfRule type="cellIs" dxfId="2525" priority="3155" operator="equal">
      <formula>"Mayor"</formula>
    </cfRule>
    <cfRule type="cellIs" dxfId="2524" priority="3156" operator="equal">
      <formula>"Moderado"</formula>
    </cfRule>
    <cfRule type="cellIs" dxfId="2523" priority="3157" operator="equal">
      <formula>"Menor"</formula>
    </cfRule>
    <cfRule type="cellIs" dxfId="2522" priority="3158" operator="equal">
      <formula>"Leve"</formula>
    </cfRule>
  </conditionalFormatting>
  <conditionalFormatting sqref="DT10:DY10">
    <cfRule type="cellIs" dxfId="2521" priority="3034" operator="equal">
      <formula>"Catastrófico"</formula>
    </cfRule>
    <cfRule type="cellIs" dxfId="2520" priority="3035" operator="equal">
      <formula>"Mayor"</formula>
    </cfRule>
    <cfRule type="cellIs" dxfId="2519" priority="3036" operator="equal">
      <formula>"Moderado"</formula>
    </cfRule>
    <cfRule type="cellIs" dxfId="2518" priority="3037" operator="equal">
      <formula>"Menor"</formula>
    </cfRule>
    <cfRule type="cellIs" dxfId="2517" priority="3038" operator="equal">
      <formula>"Leve"</formula>
    </cfRule>
  </conditionalFormatting>
  <conditionalFormatting sqref="DS17">
    <cfRule type="cellIs" dxfId="2516" priority="3004" operator="equal">
      <formula>"Catastrófico"</formula>
    </cfRule>
    <cfRule type="cellIs" dxfId="2515" priority="3005" operator="equal">
      <formula>"Mayor"</formula>
    </cfRule>
    <cfRule type="cellIs" dxfId="2514" priority="3006" operator="equal">
      <formula>"Moderado"</formula>
    </cfRule>
    <cfRule type="cellIs" dxfId="2513" priority="3007" operator="equal">
      <formula>"Menor"</formula>
    </cfRule>
    <cfRule type="cellIs" dxfId="2512" priority="3008" operator="equal">
      <formula>"Leve"</formula>
    </cfRule>
  </conditionalFormatting>
  <conditionalFormatting sqref="DS17">
    <cfRule type="cellIs" dxfId="2511" priority="2999" operator="equal">
      <formula>"Catastrófico"</formula>
    </cfRule>
    <cfRule type="cellIs" dxfId="2510" priority="3000" operator="equal">
      <formula>"Mayor"</formula>
    </cfRule>
    <cfRule type="cellIs" dxfId="2509" priority="3001" operator="equal">
      <formula>"Moderado"</formula>
    </cfRule>
    <cfRule type="cellIs" dxfId="2508" priority="3002" operator="equal">
      <formula>"Menor"</formula>
    </cfRule>
    <cfRule type="cellIs" dxfId="2507" priority="3003" operator="equal">
      <formula>"Leve"</formula>
    </cfRule>
  </conditionalFormatting>
  <conditionalFormatting sqref="FT10 FT16 FT22 FT40 FT64 FT70 FT76 FT82 FT88 FT94 FT100 FT106 FT112 FT118 FT124 FT130 FT136 FT142 FT148 FT154 FT160 FT166 FT172 FT178 FT184 FT190 FT196 FT202 FT208 FT214 FT220">
    <cfRule type="cellIs" dxfId="2506" priority="2604" operator="equal">
      <formula>"Catastrófico"</formula>
    </cfRule>
    <cfRule type="cellIs" dxfId="2505" priority="2605" operator="equal">
      <formula>"Mayor"</formula>
    </cfRule>
    <cfRule type="cellIs" dxfId="2504" priority="2606" operator="equal">
      <formula>"Moderado"</formula>
    </cfRule>
    <cfRule type="cellIs" dxfId="2503" priority="2607" operator="equal">
      <formula>"Menor"</formula>
    </cfRule>
    <cfRule type="cellIs" dxfId="2502" priority="2608" operator="equal">
      <formula>"Leve"</formula>
    </cfRule>
  </conditionalFormatting>
  <conditionalFormatting sqref="FZ167">
    <cfRule type="cellIs" dxfId="2501" priority="2809" operator="equal">
      <formula>"Catastrófico"</formula>
    </cfRule>
    <cfRule type="cellIs" dxfId="2500" priority="2810" operator="equal">
      <formula>"Mayor"</formula>
    </cfRule>
    <cfRule type="cellIs" dxfId="2499" priority="2811" operator="equal">
      <formula>"Moderado"</formula>
    </cfRule>
    <cfRule type="cellIs" dxfId="2498" priority="2812" operator="equal">
      <formula>"Menor"</formula>
    </cfRule>
    <cfRule type="cellIs" dxfId="2497" priority="2813" operator="equal">
      <formula>"Leve"</formula>
    </cfRule>
  </conditionalFormatting>
  <conditionalFormatting sqref="FZ167">
    <cfRule type="cellIs" dxfId="2496" priority="2804" operator="equal">
      <formula>"Catastrófico"</formula>
    </cfRule>
    <cfRule type="cellIs" dxfId="2495" priority="2805" operator="equal">
      <formula>"Mayor"</formula>
    </cfRule>
    <cfRule type="cellIs" dxfId="2494" priority="2806" operator="equal">
      <formula>"Moderado"</formula>
    </cfRule>
    <cfRule type="cellIs" dxfId="2493" priority="2807" operator="equal">
      <formula>"Menor"</formula>
    </cfRule>
    <cfRule type="cellIs" dxfId="2492" priority="2808" operator="equal">
      <formula>"Leve"</formula>
    </cfRule>
  </conditionalFormatting>
  <conditionalFormatting sqref="DT46:DY46">
    <cfRule type="cellIs" dxfId="2491" priority="3194" operator="equal">
      <formula>"Catastrófico"</formula>
    </cfRule>
    <cfRule type="cellIs" dxfId="2490" priority="3195" operator="equal">
      <formula>"Mayor"</formula>
    </cfRule>
    <cfRule type="cellIs" dxfId="2489" priority="3196" operator="equal">
      <formula>"Moderado"</formula>
    </cfRule>
    <cfRule type="cellIs" dxfId="2488" priority="3197" operator="equal">
      <formula>"Menor"</formula>
    </cfRule>
    <cfRule type="cellIs" dxfId="2487" priority="3198" operator="equal">
      <formula>"Leve"</formula>
    </cfRule>
  </conditionalFormatting>
  <conditionalFormatting sqref="FZ178:FZ183">
    <cfRule type="cellIs" dxfId="2486" priority="2774" operator="equal">
      <formula>"Catastrófico"</formula>
    </cfRule>
    <cfRule type="cellIs" dxfId="2485" priority="2775" operator="equal">
      <formula>"Mayor"</formula>
    </cfRule>
    <cfRule type="cellIs" dxfId="2484" priority="2776" operator="equal">
      <formula>"Moderado"</formula>
    </cfRule>
    <cfRule type="cellIs" dxfId="2483" priority="2777" operator="equal">
      <formula>"Menor"</formula>
    </cfRule>
    <cfRule type="cellIs" dxfId="2482" priority="2778" operator="equal">
      <formula>"Leve"</formula>
    </cfRule>
  </conditionalFormatting>
  <conditionalFormatting sqref="DR52:DS52">
    <cfRule type="cellIs" dxfId="2481" priority="3184" operator="equal">
      <formula>"Catastrófico"</formula>
    </cfRule>
    <cfRule type="cellIs" dxfId="2480" priority="3185" operator="equal">
      <formula>"Mayor"</formula>
    </cfRule>
    <cfRule type="cellIs" dxfId="2479" priority="3186" operator="equal">
      <formula>"Moderado"</formula>
    </cfRule>
    <cfRule type="cellIs" dxfId="2478" priority="3187" operator="equal">
      <formula>"Menor"</formula>
    </cfRule>
    <cfRule type="cellIs" dxfId="2477" priority="3188" operator="equal">
      <formula>"Leve"</formula>
    </cfRule>
  </conditionalFormatting>
  <conditionalFormatting sqref="DT52:DY52">
    <cfRule type="cellIs" dxfId="2476" priority="3169" operator="equal">
      <formula>"Catastrófico"</formula>
    </cfRule>
    <cfRule type="cellIs" dxfId="2475" priority="3170" operator="equal">
      <formula>"Mayor"</formula>
    </cfRule>
    <cfRule type="cellIs" dxfId="2474" priority="3171" operator="equal">
      <formula>"Moderado"</formula>
    </cfRule>
    <cfRule type="cellIs" dxfId="2473" priority="3172" operator="equal">
      <formula>"Menor"</formula>
    </cfRule>
    <cfRule type="cellIs" dxfId="2472" priority="3173" operator="equal">
      <formula>"Leve"</formula>
    </cfRule>
  </conditionalFormatting>
  <conditionalFormatting sqref="FZ239">
    <cfRule type="cellIs" dxfId="2471" priority="2704" operator="equal">
      <formula>"Catastrófico"</formula>
    </cfRule>
    <cfRule type="cellIs" dxfId="2470" priority="2705" operator="equal">
      <formula>"Mayor"</formula>
    </cfRule>
    <cfRule type="cellIs" dxfId="2469" priority="2706" operator="equal">
      <formula>"Moderado"</formula>
    </cfRule>
    <cfRule type="cellIs" dxfId="2468" priority="2707" operator="equal">
      <formula>"Menor"</formula>
    </cfRule>
    <cfRule type="cellIs" dxfId="2467" priority="2708" operator="equal">
      <formula>"Leve"</formula>
    </cfRule>
  </conditionalFormatting>
  <conditionalFormatting sqref="FZ11">
    <cfRule type="cellIs" dxfId="2466" priority="2699" operator="equal">
      <formula>"Catastrófico"</formula>
    </cfRule>
    <cfRule type="cellIs" dxfId="2465" priority="2700" operator="equal">
      <formula>"Mayor"</formula>
    </cfRule>
    <cfRule type="cellIs" dxfId="2464" priority="2701" operator="equal">
      <formula>"Moderado"</formula>
    </cfRule>
    <cfRule type="cellIs" dxfId="2463" priority="2702" operator="equal">
      <formula>"Menor"</formula>
    </cfRule>
    <cfRule type="cellIs" dxfId="2462" priority="2703" operator="equal">
      <formula>"Leve"</formula>
    </cfRule>
  </conditionalFormatting>
  <conditionalFormatting sqref="GZ28:HA28">
    <cfRule type="cellIs" dxfId="2461" priority="2259" operator="equal">
      <formula>"Catastrófico"</formula>
    </cfRule>
    <cfRule type="cellIs" dxfId="2460" priority="2260" operator="equal">
      <formula>"Mayor"</formula>
    </cfRule>
    <cfRule type="cellIs" dxfId="2459" priority="2261" operator="equal">
      <formula>"Moderado"</formula>
    </cfRule>
    <cfRule type="cellIs" dxfId="2458" priority="2262" operator="equal">
      <formula>"Menor"</formula>
    </cfRule>
    <cfRule type="cellIs" dxfId="2457" priority="2263" operator="equal">
      <formula>"Leve"</formula>
    </cfRule>
  </conditionalFormatting>
  <conditionalFormatting sqref="FT226">
    <cfRule type="cellIs" dxfId="2456" priority="2594" operator="equal">
      <formula>"Catastrófico"</formula>
    </cfRule>
    <cfRule type="cellIs" dxfId="2455" priority="2595" operator="equal">
      <formula>"Mayor"</formula>
    </cfRule>
    <cfRule type="cellIs" dxfId="2454" priority="2596" operator="equal">
      <formula>"Moderado"</formula>
    </cfRule>
    <cfRule type="cellIs" dxfId="2453" priority="2597" operator="equal">
      <formula>"Menor"</formula>
    </cfRule>
    <cfRule type="cellIs" dxfId="2452" priority="2598" operator="equal">
      <formula>"Leve"</formula>
    </cfRule>
  </conditionalFormatting>
  <conditionalFormatting sqref="FT28">
    <cfRule type="cellIs" dxfId="2451" priority="2569" operator="equal">
      <formula>"Catastrófico"</formula>
    </cfRule>
    <cfRule type="cellIs" dxfId="2450" priority="2570" operator="equal">
      <formula>"Mayor"</formula>
    </cfRule>
    <cfRule type="cellIs" dxfId="2449" priority="2571" operator="equal">
      <formula>"Moderado"</formula>
    </cfRule>
    <cfRule type="cellIs" dxfId="2448" priority="2572" operator="equal">
      <formula>"Menor"</formula>
    </cfRule>
    <cfRule type="cellIs" dxfId="2447" priority="2573" operator="equal">
      <formula>"Leve"</formula>
    </cfRule>
  </conditionalFormatting>
  <conditionalFormatting sqref="DR41:DY42">
    <cfRule type="cellIs" dxfId="2446" priority="2899" operator="equal">
      <formula>"Catastrófico"</formula>
    </cfRule>
    <cfRule type="cellIs" dxfId="2445" priority="2900" operator="equal">
      <formula>"Mayor"</formula>
    </cfRule>
    <cfRule type="cellIs" dxfId="2444" priority="2901" operator="equal">
      <formula>"Moderado"</formula>
    </cfRule>
    <cfRule type="cellIs" dxfId="2443" priority="2902" operator="equal">
      <formula>"Menor"</formula>
    </cfRule>
    <cfRule type="cellIs" dxfId="2442" priority="2903" operator="equal">
      <formula>"Leve"</formula>
    </cfRule>
  </conditionalFormatting>
  <conditionalFormatting sqref="DR172:DY172 DR131:DY137 DR196:DY196 DR12:DY15 DR90:DY93 DR95:DY99 DR103:DY105 DR186:DY190 DR47:DY51 DR53:DY57 DR36:DY40 DR43:DY45 DR18:DY34 DR88:DY88 DR142:DY142 DR148:DY148 DR154:DY155 DR59:DY69 DR202:DY202 DR208:DY208 DR214:DY238 DR240:DY255">
    <cfRule type="cellIs" dxfId="2441" priority="3399" operator="equal">
      <formula>"Catastrófico"</formula>
    </cfRule>
    <cfRule type="cellIs" dxfId="2440" priority="3400" operator="equal">
      <formula>"Mayor"</formula>
    </cfRule>
    <cfRule type="cellIs" dxfId="2439" priority="3401" operator="equal">
      <formula>"Moderado"</formula>
    </cfRule>
    <cfRule type="cellIs" dxfId="2438" priority="3402" operator="equal">
      <formula>"Menor"</formula>
    </cfRule>
    <cfRule type="cellIs" dxfId="2437" priority="3403" operator="equal">
      <formula>"Leve"</formula>
    </cfRule>
  </conditionalFormatting>
  <conditionalFormatting sqref="DR89:DS89">
    <cfRule type="cellIs" dxfId="2436" priority="3319" operator="equal">
      <formula>"Catastrófico"</formula>
    </cfRule>
    <cfRule type="cellIs" dxfId="2435" priority="3320" operator="equal">
      <formula>"Mayor"</formula>
    </cfRule>
    <cfRule type="cellIs" dxfId="2434" priority="3321" operator="equal">
      <formula>"Moderado"</formula>
    </cfRule>
    <cfRule type="cellIs" dxfId="2433" priority="3322" operator="equal">
      <formula>"Menor"</formula>
    </cfRule>
    <cfRule type="cellIs" dxfId="2432" priority="3323" operator="equal">
      <formula>"Leve"</formula>
    </cfRule>
  </conditionalFormatting>
  <conditionalFormatting sqref="FZ203:FZ207">
    <cfRule type="cellIs" dxfId="2431" priority="2869" operator="equal">
      <formula>"Catastrófico"</formula>
    </cfRule>
    <cfRule type="cellIs" dxfId="2430" priority="2870" operator="equal">
      <formula>"Mayor"</formula>
    </cfRule>
    <cfRule type="cellIs" dxfId="2429" priority="2871" operator="equal">
      <formula>"Moderado"</formula>
    </cfRule>
    <cfRule type="cellIs" dxfId="2428" priority="2872" operator="equal">
      <formula>"Menor"</formula>
    </cfRule>
    <cfRule type="cellIs" dxfId="2427" priority="2873" operator="equal">
      <formula>"Leve"</formula>
    </cfRule>
  </conditionalFormatting>
  <conditionalFormatting sqref="FZ209:FZ213">
    <cfRule type="cellIs" dxfId="2426" priority="2864" operator="equal">
      <formula>"Catastrófico"</formula>
    </cfRule>
    <cfRule type="cellIs" dxfId="2425" priority="2865" operator="equal">
      <formula>"Mayor"</formula>
    </cfRule>
    <cfRule type="cellIs" dxfId="2424" priority="2866" operator="equal">
      <formula>"Moderado"</formula>
    </cfRule>
    <cfRule type="cellIs" dxfId="2423" priority="2867" operator="equal">
      <formula>"Menor"</formula>
    </cfRule>
    <cfRule type="cellIs" dxfId="2422" priority="2868" operator="equal">
      <formula>"Leve"</formula>
    </cfRule>
  </conditionalFormatting>
  <conditionalFormatting sqref="DR185:DY185">
    <cfRule type="cellIs" dxfId="2421" priority="3229" operator="equal">
      <formula>"Catastrófico"</formula>
    </cfRule>
    <cfRule type="cellIs" dxfId="2420" priority="3230" operator="equal">
      <formula>"Mayor"</formula>
    </cfRule>
    <cfRule type="cellIs" dxfId="2419" priority="3231" operator="equal">
      <formula>"Moderado"</formula>
    </cfRule>
    <cfRule type="cellIs" dxfId="2418" priority="3232" operator="equal">
      <formula>"Menor"</formula>
    </cfRule>
    <cfRule type="cellIs" dxfId="2417" priority="3233" operator="equal">
      <formula>"Leve"</formula>
    </cfRule>
  </conditionalFormatting>
  <conditionalFormatting sqref="FZ166">
    <cfRule type="cellIs" dxfId="2416" priority="2799" operator="equal">
      <formula>"Catastrófico"</formula>
    </cfRule>
    <cfRule type="cellIs" dxfId="2415" priority="2800" operator="equal">
      <formula>"Mayor"</formula>
    </cfRule>
    <cfRule type="cellIs" dxfId="2414" priority="2801" operator="equal">
      <formula>"Moderado"</formula>
    </cfRule>
    <cfRule type="cellIs" dxfId="2413" priority="2802" operator="equal">
      <formula>"Menor"</formula>
    </cfRule>
    <cfRule type="cellIs" dxfId="2412" priority="2803" operator="equal">
      <formula>"Leve"</formula>
    </cfRule>
  </conditionalFormatting>
  <conditionalFormatting sqref="DR58:DS58">
    <cfRule type="cellIs" dxfId="2411" priority="3164" operator="equal">
      <formula>"Catastrófico"</formula>
    </cfRule>
    <cfRule type="cellIs" dxfId="2410" priority="3165" operator="equal">
      <formula>"Mayor"</formula>
    </cfRule>
    <cfRule type="cellIs" dxfId="2409" priority="3166" operator="equal">
      <formula>"Moderado"</formula>
    </cfRule>
    <cfRule type="cellIs" dxfId="2408" priority="3167" operator="equal">
      <formula>"Menor"</formula>
    </cfRule>
    <cfRule type="cellIs" dxfId="2407" priority="3168" operator="equal">
      <formula>"Leve"</formula>
    </cfRule>
  </conditionalFormatting>
  <conditionalFormatting sqref="FZ184:FZ185">
    <cfRule type="cellIs" dxfId="2406" priority="2794" operator="equal">
      <formula>"Catastrófico"</formula>
    </cfRule>
    <cfRule type="cellIs" dxfId="2405" priority="2795" operator="equal">
      <formula>"Mayor"</formula>
    </cfRule>
    <cfRule type="cellIs" dxfId="2404" priority="2796" operator="equal">
      <formula>"Moderado"</formula>
    </cfRule>
    <cfRule type="cellIs" dxfId="2403" priority="2797" operator="equal">
      <formula>"Menor"</formula>
    </cfRule>
    <cfRule type="cellIs" dxfId="2402" priority="2798" operator="equal">
      <formula>"Leve"</formula>
    </cfRule>
  </conditionalFormatting>
  <conditionalFormatting sqref="DR58:DS58">
    <cfRule type="cellIs" dxfId="2401" priority="3159" operator="equal">
      <formula>"Catastrófico"</formula>
    </cfRule>
    <cfRule type="cellIs" dxfId="2400" priority="3160" operator="equal">
      <formula>"Mayor"</formula>
    </cfRule>
    <cfRule type="cellIs" dxfId="2399" priority="3161" operator="equal">
      <formula>"Moderado"</formula>
    </cfRule>
    <cfRule type="cellIs" dxfId="2398" priority="3162" operator="equal">
      <formula>"Menor"</formula>
    </cfRule>
    <cfRule type="cellIs" dxfId="2397" priority="3163" operator="equal">
      <formula>"Leve"</formula>
    </cfRule>
  </conditionalFormatting>
  <conditionalFormatting sqref="FZ82">
    <cfRule type="cellIs" dxfId="2396" priority="2734" operator="equal">
      <formula>"Catastrófico"</formula>
    </cfRule>
    <cfRule type="cellIs" dxfId="2395" priority="2735" operator="equal">
      <formula>"Mayor"</formula>
    </cfRule>
    <cfRule type="cellIs" dxfId="2394" priority="2736" operator="equal">
      <formula>"Moderado"</formula>
    </cfRule>
    <cfRule type="cellIs" dxfId="2393" priority="2737" operator="equal">
      <formula>"Menor"</formula>
    </cfRule>
    <cfRule type="cellIs" dxfId="2392" priority="2738" operator="equal">
      <formula>"Leve"</formula>
    </cfRule>
  </conditionalFormatting>
  <conditionalFormatting sqref="FZ46">
    <cfRule type="cellIs" dxfId="2391" priority="2764" operator="equal">
      <formula>"Catastrófico"</formula>
    </cfRule>
    <cfRule type="cellIs" dxfId="2390" priority="2765" operator="equal">
      <formula>"Mayor"</formula>
    </cfRule>
    <cfRule type="cellIs" dxfId="2389" priority="2766" operator="equal">
      <formula>"Moderado"</formula>
    </cfRule>
    <cfRule type="cellIs" dxfId="2388" priority="2767" operator="equal">
      <formula>"Menor"</formula>
    </cfRule>
    <cfRule type="cellIs" dxfId="2387" priority="2768" operator="equal">
      <formula>"Leve"</formula>
    </cfRule>
  </conditionalFormatting>
  <conditionalFormatting sqref="DR239:DS239">
    <cfRule type="cellIs" dxfId="2386" priority="3079" operator="equal">
      <formula>"Catastrófico"</formula>
    </cfRule>
    <cfRule type="cellIs" dxfId="2385" priority="3080" operator="equal">
      <formula>"Mayor"</formula>
    </cfRule>
    <cfRule type="cellIs" dxfId="2384" priority="3081" operator="equal">
      <formula>"Moderado"</formula>
    </cfRule>
    <cfRule type="cellIs" dxfId="2383" priority="3082" operator="equal">
      <formula>"Menor"</formula>
    </cfRule>
    <cfRule type="cellIs" dxfId="2382" priority="3083" operator="equal">
      <formula>"Leve"</formula>
    </cfRule>
  </conditionalFormatting>
  <conditionalFormatting sqref="FZ239">
    <cfRule type="cellIs" dxfId="2381" priority="2709" operator="equal">
      <formula>"Catastrófico"</formula>
    </cfRule>
    <cfRule type="cellIs" dxfId="2380" priority="2710" operator="equal">
      <formula>"Mayor"</formula>
    </cfRule>
    <cfRule type="cellIs" dxfId="2379" priority="2711" operator="equal">
      <formula>"Moderado"</formula>
    </cfRule>
    <cfRule type="cellIs" dxfId="2378" priority="2712" operator="equal">
      <formula>"Menor"</formula>
    </cfRule>
    <cfRule type="cellIs" dxfId="2377" priority="2713" operator="equal">
      <formula>"Leve"</formula>
    </cfRule>
  </conditionalFormatting>
  <conditionalFormatting sqref="GZ214:HA214">
    <cfRule type="cellIs" dxfId="2376" priority="2264" operator="equal">
      <formula>"Catastrófico"</formula>
    </cfRule>
    <cfRule type="cellIs" dxfId="2375" priority="2265" operator="equal">
      <formula>"Mayor"</formula>
    </cfRule>
    <cfRule type="cellIs" dxfId="2374" priority="2266" operator="equal">
      <formula>"Moderado"</formula>
    </cfRule>
    <cfRule type="cellIs" dxfId="2373" priority="2267" operator="equal">
      <formula>"Menor"</formula>
    </cfRule>
    <cfRule type="cellIs" dxfId="2372" priority="2268" operator="equal">
      <formula>"Leve"</formula>
    </cfRule>
  </conditionalFormatting>
  <conditionalFormatting sqref="DT10:DY10">
    <cfRule type="cellIs" dxfId="2371" priority="3039" operator="equal">
      <formula>"Catastrófico"</formula>
    </cfRule>
    <cfRule type="cellIs" dxfId="2370" priority="3040" operator="equal">
      <formula>"Mayor"</formula>
    </cfRule>
    <cfRule type="cellIs" dxfId="2369" priority="3041" operator="equal">
      <formula>"Moderado"</formula>
    </cfRule>
    <cfRule type="cellIs" dxfId="2368" priority="3042" operator="equal">
      <formula>"Menor"</formula>
    </cfRule>
    <cfRule type="cellIs" dxfId="2367" priority="3043" operator="equal">
      <formula>"Leve"</formula>
    </cfRule>
  </conditionalFormatting>
  <conditionalFormatting sqref="DR11:DS11">
    <cfRule type="cellIs" dxfId="2366" priority="3029" operator="equal">
      <formula>"Catastrófico"</formula>
    </cfRule>
    <cfRule type="cellIs" dxfId="2365" priority="3030" operator="equal">
      <formula>"Mayor"</formula>
    </cfRule>
    <cfRule type="cellIs" dxfId="2364" priority="3031" operator="equal">
      <formula>"Moderado"</formula>
    </cfRule>
    <cfRule type="cellIs" dxfId="2363" priority="3032" operator="equal">
      <formula>"Menor"</formula>
    </cfRule>
    <cfRule type="cellIs" dxfId="2362" priority="3033" operator="equal">
      <formula>"Leve"</formula>
    </cfRule>
  </conditionalFormatting>
  <conditionalFormatting sqref="DR11:DS11">
    <cfRule type="cellIs" dxfId="2361" priority="3024" operator="equal">
      <formula>"Catastrófico"</formula>
    </cfRule>
    <cfRule type="cellIs" dxfId="2360" priority="3025" operator="equal">
      <formula>"Mayor"</formula>
    </cfRule>
    <cfRule type="cellIs" dxfId="2359" priority="3026" operator="equal">
      <formula>"Moderado"</formula>
    </cfRule>
    <cfRule type="cellIs" dxfId="2358" priority="3027" operator="equal">
      <formula>"Menor"</formula>
    </cfRule>
    <cfRule type="cellIs" dxfId="2357" priority="3028" operator="equal">
      <formula>"Leve"</formula>
    </cfRule>
  </conditionalFormatting>
  <conditionalFormatting sqref="FT46 FT52 FT58">
    <cfRule type="cellIs" dxfId="2356" priority="2599" operator="equal">
      <formula>"Catastrófico"</formula>
    </cfRule>
    <cfRule type="cellIs" dxfId="2355" priority="2600" operator="equal">
      <formula>"Mayor"</formula>
    </cfRule>
    <cfRule type="cellIs" dxfId="2354" priority="2601" operator="equal">
      <formula>"Moderado"</formula>
    </cfRule>
    <cfRule type="cellIs" dxfId="2353" priority="2602" operator="equal">
      <formula>"Menor"</formula>
    </cfRule>
    <cfRule type="cellIs" dxfId="2352" priority="2603" operator="equal">
      <formula>"Leve"</formula>
    </cfRule>
  </conditionalFormatting>
  <conditionalFormatting sqref="DQ232">
    <cfRule type="cellIs" dxfId="2351" priority="3379" operator="equal">
      <formula>"Catastrófico"</formula>
    </cfRule>
    <cfRule type="cellIs" dxfId="2350" priority="3380" operator="equal">
      <formula>"Mayor"</formula>
    </cfRule>
    <cfRule type="cellIs" dxfId="2349" priority="3381" operator="equal">
      <formula>"Moderado"</formula>
    </cfRule>
    <cfRule type="cellIs" dxfId="2348" priority="3382" operator="equal">
      <formula>"Menor"</formula>
    </cfRule>
    <cfRule type="cellIs" dxfId="2347" priority="3383" operator="equal">
      <formula>"Leve"</formula>
    </cfRule>
  </conditionalFormatting>
  <conditionalFormatting sqref="DT82">
    <cfRule type="cellIs" dxfId="2346" priority="3139" operator="equal">
      <formula>"Catastrófico"</formula>
    </cfRule>
    <cfRule type="cellIs" dxfId="2345" priority="3140" operator="equal">
      <formula>"Mayor"</formula>
    </cfRule>
    <cfRule type="cellIs" dxfId="2344" priority="3141" operator="equal">
      <formula>"Moderado"</formula>
    </cfRule>
    <cfRule type="cellIs" dxfId="2343" priority="3142" operator="equal">
      <formula>"Menor"</formula>
    </cfRule>
    <cfRule type="cellIs" dxfId="2342" priority="3143" operator="equal">
      <formula>"Leve"</formula>
    </cfRule>
  </conditionalFormatting>
  <conditionalFormatting sqref="FZ58">
    <cfRule type="cellIs" dxfId="2341" priority="2739" operator="equal">
      <formula>"Catastrófico"</formula>
    </cfRule>
    <cfRule type="cellIs" dxfId="2340" priority="2740" operator="equal">
      <formula>"Mayor"</formula>
    </cfRule>
    <cfRule type="cellIs" dxfId="2339" priority="2741" operator="equal">
      <formula>"Moderado"</formula>
    </cfRule>
    <cfRule type="cellIs" dxfId="2338" priority="2742" operator="equal">
      <formula>"Menor"</formula>
    </cfRule>
    <cfRule type="cellIs" dxfId="2337" priority="2743" operator="equal">
      <formula>"Leve"</formula>
    </cfRule>
  </conditionalFormatting>
  <conditionalFormatting sqref="GZ124:HA129">
    <cfRule type="cellIs" dxfId="2336" priority="2299" operator="equal">
      <formula>"Catastrófico"</formula>
    </cfRule>
    <cfRule type="cellIs" dxfId="2335" priority="2300" operator="equal">
      <formula>"Mayor"</formula>
    </cfRule>
    <cfRule type="cellIs" dxfId="2334" priority="2301" operator="equal">
      <formula>"Moderado"</formula>
    </cfRule>
    <cfRule type="cellIs" dxfId="2333" priority="2302" operator="equal">
      <formula>"Menor"</formula>
    </cfRule>
    <cfRule type="cellIs" dxfId="2332" priority="2303" operator="equal">
      <formula>"Leve"</formula>
    </cfRule>
  </conditionalFormatting>
  <conditionalFormatting sqref="FZ11">
    <cfRule type="cellIs" dxfId="2331" priority="2694" operator="equal">
      <formula>"Catastrófico"</formula>
    </cfRule>
    <cfRule type="cellIs" dxfId="2330" priority="2695" operator="equal">
      <formula>"Mayor"</formula>
    </cfRule>
    <cfRule type="cellIs" dxfId="2329" priority="2696" operator="equal">
      <formula>"Moderado"</formula>
    </cfRule>
    <cfRule type="cellIs" dxfId="2328" priority="2697" operator="equal">
      <formula>"Menor"</formula>
    </cfRule>
    <cfRule type="cellIs" dxfId="2327" priority="2698" operator="equal">
      <formula>"Leve"</formula>
    </cfRule>
  </conditionalFormatting>
  <conditionalFormatting sqref="DS10">
    <cfRule type="cellIs" dxfId="2326" priority="3059" operator="equal">
      <formula>"Catastrófico"</formula>
    </cfRule>
    <cfRule type="cellIs" dxfId="2325" priority="3060" operator="equal">
      <formula>"Mayor"</formula>
    </cfRule>
    <cfRule type="cellIs" dxfId="2324" priority="3061" operator="equal">
      <formula>"Moderado"</formula>
    </cfRule>
    <cfRule type="cellIs" dxfId="2323" priority="3062" operator="equal">
      <formula>"Menor"</formula>
    </cfRule>
    <cfRule type="cellIs" dxfId="2322" priority="3063" operator="equal">
      <formula>"Leve"</formula>
    </cfRule>
  </conditionalFormatting>
  <conditionalFormatting sqref="GT226">
    <cfRule type="cellIs" dxfId="2321" priority="2224" operator="equal">
      <formula>"Catastrófico"</formula>
    </cfRule>
    <cfRule type="cellIs" dxfId="2320" priority="2225" operator="equal">
      <formula>"Mayor"</formula>
    </cfRule>
    <cfRule type="cellIs" dxfId="2319" priority="2226" operator="equal">
      <formula>"Moderado"</formula>
    </cfRule>
    <cfRule type="cellIs" dxfId="2318" priority="2227" operator="equal">
      <formula>"Menor"</formula>
    </cfRule>
    <cfRule type="cellIs" dxfId="2317" priority="2228" operator="equal">
      <formula>"Leve"</formula>
    </cfRule>
  </conditionalFormatting>
  <conditionalFormatting sqref="FT232">
    <cfRule type="cellIs" dxfId="2316" priority="2589" operator="equal">
      <formula>"Catastrófico"</formula>
    </cfRule>
    <cfRule type="cellIs" dxfId="2315" priority="2590" operator="equal">
      <formula>"Mayor"</formula>
    </cfRule>
    <cfRule type="cellIs" dxfId="2314" priority="2591" operator="equal">
      <formula>"Moderado"</formula>
    </cfRule>
    <cfRule type="cellIs" dxfId="2313" priority="2592" operator="equal">
      <formula>"Menor"</formula>
    </cfRule>
    <cfRule type="cellIs" dxfId="2312" priority="2593" operator="equal">
      <formula>"Leve"</formula>
    </cfRule>
  </conditionalFormatting>
  <conditionalFormatting sqref="GT250">
    <cfRule type="cellIs" dxfId="2311" priority="2204" operator="equal">
      <formula>"Catastrófico"</formula>
    </cfRule>
    <cfRule type="cellIs" dxfId="2310" priority="2205" operator="equal">
      <formula>"Mayor"</formula>
    </cfRule>
    <cfRule type="cellIs" dxfId="2309" priority="2206" operator="equal">
      <formula>"Moderado"</formula>
    </cfRule>
    <cfRule type="cellIs" dxfId="2308" priority="2207" operator="equal">
      <formula>"Menor"</formula>
    </cfRule>
    <cfRule type="cellIs" dxfId="2307" priority="2208" operator="equal">
      <formula>"Leve"</formula>
    </cfRule>
  </conditionalFormatting>
  <conditionalFormatting sqref="FZ89">
    <cfRule type="cellIs" dxfId="2306" priority="2859" operator="equal">
      <formula>"Catastrófico"</formula>
    </cfRule>
    <cfRule type="cellIs" dxfId="2305" priority="2860" operator="equal">
      <formula>"Mayor"</formula>
    </cfRule>
    <cfRule type="cellIs" dxfId="2304" priority="2861" operator="equal">
      <formula>"Moderado"</formula>
    </cfRule>
    <cfRule type="cellIs" dxfId="2303" priority="2862" operator="equal">
      <formula>"Menor"</formula>
    </cfRule>
    <cfRule type="cellIs" dxfId="2302" priority="2863" operator="equal">
      <formula>"Leve"</formula>
    </cfRule>
  </conditionalFormatting>
  <conditionalFormatting sqref="FZ162:FZ165 FZ168:FZ171 FZ113:FZ117 FZ173:FZ177 FZ145:FZ147 FZ120:FZ123 FZ138:FZ141 FZ149:FZ153 FZ156:FZ159">
    <cfRule type="cellIs" dxfId="2301" priority="2839" operator="equal">
      <formula>"Catastrófico"</formula>
    </cfRule>
    <cfRule type="cellIs" dxfId="2300" priority="2840" operator="equal">
      <formula>"Mayor"</formula>
    </cfRule>
    <cfRule type="cellIs" dxfId="2299" priority="2841" operator="equal">
      <formula>"Moderado"</formula>
    </cfRule>
    <cfRule type="cellIs" dxfId="2298" priority="2842" operator="equal">
      <formula>"Menor"</formula>
    </cfRule>
    <cfRule type="cellIs" dxfId="2297" priority="2843" operator="equal">
      <formula>"Leve"</formula>
    </cfRule>
  </conditionalFormatting>
  <conditionalFormatting sqref="GZ162:HA165 GZ168:HA171 GZ113:HA117 GZ173:HA177 GZ145:HA147 GZ120:HA123 GZ138:HA141 GZ149:HA153 GZ156:HA159">
    <cfRule type="cellIs" dxfId="2296" priority="2464" operator="equal">
      <formula>"Catastrófico"</formula>
    </cfRule>
    <cfRule type="cellIs" dxfId="2295" priority="2465" operator="equal">
      <formula>"Mayor"</formula>
    </cfRule>
    <cfRule type="cellIs" dxfId="2294" priority="2466" operator="equal">
      <formula>"Moderado"</formula>
    </cfRule>
    <cfRule type="cellIs" dxfId="2293" priority="2467" operator="equal">
      <formula>"Menor"</formula>
    </cfRule>
    <cfRule type="cellIs" dxfId="2292" priority="2468" operator="equal">
      <formula>"Leve"</formula>
    </cfRule>
  </conditionalFormatting>
  <conditionalFormatting sqref="FZ161">
    <cfRule type="cellIs" dxfId="2291" priority="2814" operator="equal">
      <formula>"Catastrófico"</formula>
    </cfRule>
    <cfRule type="cellIs" dxfId="2290" priority="2815" operator="equal">
      <formula>"Mayor"</formula>
    </cfRule>
    <cfRule type="cellIs" dxfId="2289" priority="2816" operator="equal">
      <formula>"Moderado"</formula>
    </cfRule>
    <cfRule type="cellIs" dxfId="2288" priority="2817" operator="equal">
      <formula>"Menor"</formula>
    </cfRule>
    <cfRule type="cellIs" dxfId="2287" priority="2818" operator="equal">
      <formula>"Leve"</formula>
    </cfRule>
  </conditionalFormatting>
  <conditionalFormatting sqref="GZ35:HA35">
    <cfRule type="cellIs" dxfId="2286" priority="2249" operator="equal">
      <formula>"Catastrófico"</formula>
    </cfRule>
    <cfRule type="cellIs" dxfId="2285" priority="2250" operator="equal">
      <formula>"Mayor"</formula>
    </cfRule>
    <cfRule type="cellIs" dxfId="2284" priority="2251" operator="equal">
      <formula>"Moderado"</formula>
    </cfRule>
    <cfRule type="cellIs" dxfId="2283" priority="2252" operator="equal">
      <formula>"Menor"</formula>
    </cfRule>
    <cfRule type="cellIs" dxfId="2282" priority="2253" operator="equal">
      <formula>"Leve"</formula>
    </cfRule>
  </conditionalFormatting>
  <conditionalFormatting sqref="GT10 GT16 GT22 GT40 GT64 GT70 GT76 GT82 GT88 GT94 GT100 GT106 GT112 GT118 GT124 GT130 GT136 GT142 GT148 GT154 GT160 GT166 GT172 GT178 GT184 GT190 GT196 GT202 GT208 GT214 GT220">
    <cfRule type="cellIs" dxfId="2281" priority="2234" operator="equal">
      <formula>"Catastrófico"</formula>
    </cfRule>
    <cfRule type="cellIs" dxfId="2280" priority="2235" operator="equal">
      <formula>"Mayor"</formula>
    </cfRule>
    <cfRule type="cellIs" dxfId="2279" priority="2236" operator="equal">
      <formula>"Moderado"</formula>
    </cfRule>
    <cfRule type="cellIs" dxfId="2278" priority="2237" operator="equal">
      <formula>"Menor"</formula>
    </cfRule>
    <cfRule type="cellIs" dxfId="2277" priority="2238" operator="equal">
      <formula>"Leve"</formula>
    </cfRule>
  </conditionalFormatting>
  <conditionalFormatting sqref="GT46 GT52 GT58">
    <cfRule type="cellIs" dxfId="2276" priority="2229" operator="equal">
      <formula>"Catastrófico"</formula>
    </cfRule>
    <cfRule type="cellIs" dxfId="2275" priority="2230" operator="equal">
      <formula>"Mayor"</formula>
    </cfRule>
    <cfRule type="cellIs" dxfId="2274" priority="2231" operator="equal">
      <formula>"Moderado"</formula>
    </cfRule>
    <cfRule type="cellIs" dxfId="2273" priority="2232" operator="equal">
      <formula>"Menor"</formula>
    </cfRule>
    <cfRule type="cellIs" dxfId="2272" priority="2233" operator="equal">
      <formula>"Leve"</formula>
    </cfRule>
  </conditionalFormatting>
  <conditionalFormatting sqref="FT238">
    <cfRule type="cellIs" dxfId="2271" priority="2584" operator="equal">
      <formula>"Catastrófico"</formula>
    </cfRule>
    <cfRule type="cellIs" dxfId="2270" priority="2585" operator="equal">
      <formula>"Mayor"</formula>
    </cfRule>
    <cfRule type="cellIs" dxfId="2269" priority="2586" operator="equal">
      <formula>"Moderado"</formula>
    </cfRule>
    <cfRule type="cellIs" dxfId="2268" priority="2587" operator="equal">
      <formula>"Menor"</formula>
    </cfRule>
    <cfRule type="cellIs" dxfId="2267" priority="2588" operator="equal">
      <formula>"Leve"</formula>
    </cfRule>
  </conditionalFormatting>
  <conditionalFormatting sqref="GT244">
    <cfRule type="cellIs" dxfId="2266" priority="2209" operator="equal">
      <formula>"Catastrófico"</formula>
    </cfRule>
    <cfRule type="cellIs" dxfId="2265" priority="2210" operator="equal">
      <formula>"Mayor"</formula>
    </cfRule>
    <cfRule type="cellIs" dxfId="2264" priority="2211" operator="equal">
      <formula>"Moderado"</formula>
    </cfRule>
    <cfRule type="cellIs" dxfId="2263" priority="2212" operator="equal">
      <formula>"Menor"</formula>
    </cfRule>
    <cfRule type="cellIs" dxfId="2262" priority="2213" operator="equal">
      <formula>"Leve"</formula>
    </cfRule>
  </conditionalFormatting>
  <conditionalFormatting sqref="GT28">
    <cfRule type="cellIs" dxfId="2261" priority="2199" operator="equal">
      <formula>"Catastrófico"</formula>
    </cfRule>
    <cfRule type="cellIs" dxfId="2260" priority="2200" operator="equal">
      <formula>"Mayor"</formula>
    </cfRule>
    <cfRule type="cellIs" dxfId="2259" priority="2201" operator="equal">
      <formula>"Moderado"</formula>
    </cfRule>
    <cfRule type="cellIs" dxfId="2258" priority="2202" operator="equal">
      <formula>"Menor"</formula>
    </cfRule>
    <cfRule type="cellIs" dxfId="2257" priority="2203" operator="equal">
      <formula>"Leve"</formula>
    </cfRule>
  </conditionalFormatting>
  <conditionalFormatting sqref="FZ112">
    <cfRule type="cellIs" dxfId="2256" priority="2829" operator="equal">
      <formula>"Catastrófico"</formula>
    </cfRule>
    <cfRule type="cellIs" dxfId="2255" priority="2830" operator="equal">
      <formula>"Mayor"</formula>
    </cfRule>
    <cfRule type="cellIs" dxfId="2254" priority="2831" operator="equal">
      <formula>"Moderado"</formula>
    </cfRule>
    <cfRule type="cellIs" dxfId="2253" priority="2832" operator="equal">
      <formula>"Menor"</formula>
    </cfRule>
    <cfRule type="cellIs" dxfId="2252" priority="2833" operator="equal">
      <formula>"Leve"</formula>
    </cfRule>
  </conditionalFormatting>
  <conditionalFormatting sqref="FZ112">
    <cfRule type="cellIs" dxfId="2251" priority="2824" operator="equal">
      <formula>"Catastrófico"</formula>
    </cfRule>
    <cfRule type="cellIs" dxfId="2250" priority="2825" operator="equal">
      <formula>"Mayor"</formula>
    </cfRule>
    <cfRule type="cellIs" dxfId="2249" priority="2826" operator="equal">
      <formula>"Moderado"</formula>
    </cfRule>
    <cfRule type="cellIs" dxfId="2248" priority="2827" operator="equal">
      <formula>"Menor"</formula>
    </cfRule>
    <cfRule type="cellIs" dxfId="2247" priority="2828" operator="equal">
      <formula>"Leve"</formula>
    </cfRule>
  </conditionalFormatting>
  <conditionalFormatting sqref="GZ167:HA167">
    <cfRule type="cellIs" dxfId="2246" priority="2439" operator="equal">
      <formula>"Catastrófico"</formula>
    </cfRule>
    <cfRule type="cellIs" dxfId="2245" priority="2440" operator="equal">
      <formula>"Mayor"</formula>
    </cfRule>
    <cfRule type="cellIs" dxfId="2244" priority="2441" operator="equal">
      <formula>"Moderado"</formula>
    </cfRule>
    <cfRule type="cellIs" dxfId="2243" priority="2442" operator="equal">
      <formula>"Menor"</formula>
    </cfRule>
    <cfRule type="cellIs" dxfId="2242" priority="2443" operator="equal">
      <formula>"Leve"</formula>
    </cfRule>
  </conditionalFormatting>
  <conditionalFormatting sqref="FZ118:FZ119">
    <cfRule type="cellIs" dxfId="2241" priority="2714" operator="equal">
      <formula>"Catastrófico"</formula>
    </cfRule>
    <cfRule type="cellIs" dxfId="2240" priority="2715" operator="equal">
      <formula>"Mayor"</formula>
    </cfRule>
    <cfRule type="cellIs" dxfId="2239" priority="2716" operator="equal">
      <formula>"Moderado"</formula>
    </cfRule>
    <cfRule type="cellIs" dxfId="2238" priority="2717" operator="equal">
      <formula>"Menor"</formula>
    </cfRule>
    <cfRule type="cellIs" dxfId="2237" priority="2718" operator="equal">
      <formula>"Leve"</formula>
    </cfRule>
  </conditionalFormatting>
  <conditionalFormatting sqref="FZ52">
    <cfRule type="cellIs" dxfId="2236" priority="2754" operator="equal">
      <formula>"Catastrófico"</formula>
    </cfRule>
    <cfRule type="cellIs" dxfId="2235" priority="2755" operator="equal">
      <formula>"Mayor"</formula>
    </cfRule>
    <cfRule type="cellIs" dxfId="2234" priority="2756" operator="equal">
      <formula>"Moderado"</formula>
    </cfRule>
    <cfRule type="cellIs" dxfId="2233" priority="2757" operator="equal">
      <formula>"Menor"</formula>
    </cfRule>
    <cfRule type="cellIs" dxfId="2232" priority="2758" operator="equal">
      <formula>"Leve"</formula>
    </cfRule>
  </conditionalFormatting>
  <conditionalFormatting sqref="GZ208:HA208">
    <cfRule type="cellIs" dxfId="2231" priority="2269" operator="equal">
      <formula>"Catastrófico"</formula>
    </cfRule>
    <cfRule type="cellIs" dxfId="2230" priority="2270" operator="equal">
      <formula>"Mayor"</formula>
    </cfRule>
    <cfRule type="cellIs" dxfId="2229" priority="2271" operator="equal">
      <formula>"Moderado"</formula>
    </cfRule>
    <cfRule type="cellIs" dxfId="2228" priority="2272" operator="equal">
      <formula>"Menor"</formula>
    </cfRule>
    <cfRule type="cellIs" dxfId="2227" priority="2273" operator="equal">
      <formula>"Leve"</formula>
    </cfRule>
  </conditionalFormatting>
  <conditionalFormatting sqref="FZ89">
    <cfRule type="cellIs" dxfId="2226" priority="2854" operator="equal">
      <formula>"Catastrófico"</formula>
    </cfRule>
    <cfRule type="cellIs" dxfId="2225" priority="2855" operator="equal">
      <formula>"Mayor"</formula>
    </cfRule>
    <cfRule type="cellIs" dxfId="2224" priority="2856" operator="equal">
      <formula>"Moderado"</formula>
    </cfRule>
    <cfRule type="cellIs" dxfId="2223" priority="2857" operator="equal">
      <formula>"Menor"</formula>
    </cfRule>
    <cfRule type="cellIs" dxfId="2222" priority="2858" operator="equal">
      <formula>"Leve"</formula>
    </cfRule>
  </conditionalFormatting>
  <conditionalFormatting sqref="GZ40:HA40">
    <cfRule type="cellIs" dxfId="2221" priority="2244" operator="equal">
      <formula>"Catastrófico"</formula>
    </cfRule>
    <cfRule type="cellIs" dxfId="2220" priority="2245" operator="equal">
      <formula>"Mayor"</formula>
    </cfRule>
    <cfRule type="cellIs" dxfId="2219" priority="2246" operator="equal">
      <formula>"Moderado"</formula>
    </cfRule>
    <cfRule type="cellIs" dxfId="2218" priority="2247" operator="equal">
      <formula>"Menor"</formula>
    </cfRule>
    <cfRule type="cellIs" dxfId="2217" priority="2248" operator="equal">
      <formula>"Leve"</formula>
    </cfRule>
  </conditionalFormatting>
  <conditionalFormatting sqref="FZ41:FZ42">
    <cfRule type="cellIs" dxfId="2216" priority="2609" operator="equal">
      <formula>"Catastrófico"</formula>
    </cfRule>
    <cfRule type="cellIs" dxfId="2215" priority="2610" operator="equal">
      <formula>"Mayor"</formula>
    </cfRule>
    <cfRule type="cellIs" dxfId="2214" priority="2611" operator="equal">
      <formula>"Moderado"</formula>
    </cfRule>
    <cfRule type="cellIs" dxfId="2213" priority="2612" operator="equal">
      <formula>"Menor"</formula>
    </cfRule>
    <cfRule type="cellIs" dxfId="2212" priority="2613" operator="equal">
      <formula>"Leve"</formula>
    </cfRule>
  </conditionalFormatting>
  <conditionalFormatting sqref="FZ94">
    <cfRule type="cellIs" dxfId="2211" priority="2889" operator="equal">
      <formula>"Catastrófico"</formula>
    </cfRule>
    <cfRule type="cellIs" dxfId="2210" priority="2890" operator="equal">
      <formula>"Mayor"</formula>
    </cfRule>
    <cfRule type="cellIs" dxfId="2209" priority="2891" operator="equal">
      <formula>"Moderado"</formula>
    </cfRule>
    <cfRule type="cellIs" dxfId="2208" priority="2892" operator="equal">
      <formula>"Menor"</formula>
    </cfRule>
    <cfRule type="cellIs" dxfId="2207" priority="2893" operator="equal">
      <formula>"Leve"</formula>
    </cfRule>
  </conditionalFormatting>
  <conditionalFormatting sqref="FZ94">
    <cfRule type="cellIs" dxfId="2206" priority="2884" operator="equal">
      <formula>"Catastrófico"</formula>
    </cfRule>
    <cfRule type="cellIs" dxfId="2205" priority="2885" operator="equal">
      <formula>"Mayor"</formula>
    </cfRule>
    <cfRule type="cellIs" dxfId="2204" priority="2886" operator="equal">
      <formula>"Moderado"</formula>
    </cfRule>
    <cfRule type="cellIs" dxfId="2203" priority="2887" operator="equal">
      <formula>"Menor"</formula>
    </cfRule>
    <cfRule type="cellIs" dxfId="2202" priority="2888" operator="equal">
      <formula>"Leve"</formula>
    </cfRule>
  </conditionalFormatting>
  <conditionalFormatting sqref="FZ106:FZ111">
    <cfRule type="cellIs" dxfId="2201" priority="2784" operator="equal">
      <formula>"Catastrófico"</formula>
    </cfRule>
    <cfRule type="cellIs" dxfId="2200" priority="2785" operator="equal">
      <formula>"Mayor"</formula>
    </cfRule>
    <cfRule type="cellIs" dxfId="2199" priority="2786" operator="equal">
      <formula>"Moderado"</formula>
    </cfRule>
    <cfRule type="cellIs" dxfId="2198" priority="2787" operator="equal">
      <formula>"Menor"</formula>
    </cfRule>
    <cfRule type="cellIs" dxfId="2197" priority="2788" operator="equal">
      <formula>"Leve"</formula>
    </cfRule>
  </conditionalFormatting>
  <conditionalFormatting sqref="GZ46:HA46">
    <cfRule type="cellIs" dxfId="2196" priority="2394" operator="equal">
      <formula>"Catastrófico"</formula>
    </cfRule>
    <cfRule type="cellIs" dxfId="2195" priority="2395" operator="equal">
      <formula>"Mayor"</formula>
    </cfRule>
    <cfRule type="cellIs" dxfId="2194" priority="2396" operator="equal">
      <formula>"Moderado"</formula>
    </cfRule>
    <cfRule type="cellIs" dxfId="2193" priority="2397" operator="equal">
      <formula>"Menor"</formula>
    </cfRule>
    <cfRule type="cellIs" dxfId="2192" priority="2398" operator="equal">
      <formula>"Leve"</formula>
    </cfRule>
  </conditionalFormatting>
  <conditionalFormatting sqref="GZ167:HA167">
    <cfRule type="cellIs" dxfId="2191" priority="2434" operator="equal">
      <formula>"Catastrófico"</formula>
    </cfRule>
    <cfRule type="cellIs" dxfId="2190" priority="2435" operator="equal">
      <formula>"Mayor"</formula>
    </cfRule>
    <cfRule type="cellIs" dxfId="2189" priority="2436" operator="equal">
      <formula>"Moderado"</formula>
    </cfRule>
    <cfRule type="cellIs" dxfId="2188" priority="2437" operator="equal">
      <formula>"Menor"</formula>
    </cfRule>
    <cfRule type="cellIs" dxfId="2187" priority="2438" operator="equal">
      <formula>"Leve"</formula>
    </cfRule>
  </conditionalFormatting>
  <conditionalFormatting sqref="FZ46">
    <cfRule type="cellIs" dxfId="2186" priority="2759" operator="equal">
      <formula>"Catastrófico"</formula>
    </cfRule>
    <cfRule type="cellIs" dxfId="2185" priority="2760" operator="equal">
      <formula>"Mayor"</formula>
    </cfRule>
    <cfRule type="cellIs" dxfId="2184" priority="2761" operator="equal">
      <formula>"Moderado"</formula>
    </cfRule>
    <cfRule type="cellIs" dxfId="2183" priority="2762" operator="equal">
      <formula>"Menor"</formula>
    </cfRule>
    <cfRule type="cellIs" dxfId="2182" priority="2763" operator="equal">
      <formula>"Leve"</formula>
    </cfRule>
  </conditionalFormatting>
  <conditionalFormatting sqref="FZ52">
    <cfRule type="cellIs" dxfId="2181" priority="2749" operator="equal">
      <formula>"Catastrófico"</formula>
    </cfRule>
    <cfRule type="cellIs" dxfId="2180" priority="2750" operator="equal">
      <formula>"Mayor"</formula>
    </cfRule>
    <cfRule type="cellIs" dxfId="2179" priority="2751" operator="equal">
      <formula>"Moderado"</formula>
    </cfRule>
    <cfRule type="cellIs" dxfId="2178" priority="2752" operator="equal">
      <formula>"Menor"</formula>
    </cfRule>
    <cfRule type="cellIs" dxfId="2177" priority="2753" operator="equal">
      <formula>"Leve"</formula>
    </cfRule>
  </conditionalFormatting>
  <conditionalFormatting sqref="FZ58">
    <cfRule type="cellIs" dxfId="2176" priority="2744" operator="equal">
      <formula>"Catastrófico"</formula>
    </cfRule>
    <cfRule type="cellIs" dxfId="2175" priority="2745" operator="equal">
      <formula>"Mayor"</formula>
    </cfRule>
    <cfRule type="cellIs" dxfId="2174" priority="2746" operator="equal">
      <formula>"Moderado"</formula>
    </cfRule>
    <cfRule type="cellIs" dxfId="2173" priority="2747" operator="equal">
      <formula>"Menor"</formula>
    </cfRule>
    <cfRule type="cellIs" dxfId="2172" priority="2748" operator="equal">
      <formula>"Leve"</formula>
    </cfRule>
  </conditionalFormatting>
  <conditionalFormatting sqref="FZ83">
    <cfRule type="cellIs" dxfId="2171" priority="2729" operator="equal">
      <formula>"Catastrófico"</formula>
    </cfRule>
    <cfRule type="cellIs" dxfId="2170" priority="2730" operator="equal">
      <formula>"Mayor"</formula>
    </cfRule>
    <cfRule type="cellIs" dxfId="2169" priority="2731" operator="equal">
      <formula>"Moderado"</formula>
    </cfRule>
    <cfRule type="cellIs" dxfId="2168" priority="2732" operator="equal">
      <formula>"Menor"</formula>
    </cfRule>
    <cfRule type="cellIs" dxfId="2167" priority="2733" operator="equal">
      <formula>"Leve"</formula>
    </cfRule>
  </conditionalFormatting>
  <conditionalFormatting sqref="GZ35:HA35">
    <cfRule type="cellIs" dxfId="2166" priority="2254" operator="equal">
      <formula>"Catastrófico"</formula>
    </cfRule>
    <cfRule type="cellIs" dxfId="2165" priority="2255" operator="equal">
      <formula>"Mayor"</formula>
    </cfRule>
    <cfRule type="cellIs" dxfId="2164" priority="2256" operator="equal">
      <formula>"Moderado"</formula>
    </cfRule>
    <cfRule type="cellIs" dxfId="2163" priority="2257" operator="equal">
      <formula>"Menor"</formula>
    </cfRule>
    <cfRule type="cellIs" dxfId="2162" priority="2258" operator="equal">
      <formula>"Leve"</formula>
    </cfRule>
  </conditionalFormatting>
  <conditionalFormatting sqref="GZ41:HA42">
    <cfRule type="cellIs" dxfId="2161" priority="2239" operator="equal">
      <formula>"Catastrófico"</formula>
    </cfRule>
    <cfRule type="cellIs" dxfId="2160" priority="2240" operator="equal">
      <formula>"Mayor"</formula>
    </cfRule>
    <cfRule type="cellIs" dxfId="2159" priority="2241" operator="equal">
      <formula>"Moderado"</formula>
    </cfRule>
    <cfRule type="cellIs" dxfId="2158" priority="2242" operator="equal">
      <formula>"Menor"</formula>
    </cfRule>
    <cfRule type="cellIs" dxfId="2157" priority="2243" operator="equal">
      <formula>"Leve"</formula>
    </cfRule>
  </conditionalFormatting>
  <conditionalFormatting sqref="GZ172:HA172 GZ131:HA137 GZ196:HA196 GZ12:HA15 GZ90:HA93 GZ95:HA99 GZ103:HA105 GZ186:HA190 GZ47:HA51 GZ53:HA57 GZ36:HA40 GZ43:HA45 GZ18:HA34 GZ88:HA88 GZ142:HA142 GZ148:HA148 GZ154:HA155 GZ59:HA69 GZ202:HA202 GZ208:HA208 GZ214:HA238 GZ240:HA255">
    <cfRule type="cellIs" dxfId="2156" priority="2524" operator="equal">
      <formula>"Catastrófico"</formula>
    </cfRule>
    <cfRule type="cellIs" dxfId="2155" priority="2525" operator="equal">
      <formula>"Mayor"</formula>
    </cfRule>
    <cfRule type="cellIs" dxfId="2154" priority="2526" operator="equal">
      <formula>"Moderado"</formula>
    </cfRule>
    <cfRule type="cellIs" dxfId="2153" priority="2527" operator="equal">
      <formula>"Menor"</formula>
    </cfRule>
    <cfRule type="cellIs" dxfId="2152" priority="2528" operator="equal">
      <formula>"Leve"</formula>
    </cfRule>
  </conditionalFormatting>
  <conditionalFormatting sqref="FZ185">
    <cfRule type="cellIs" dxfId="2151" priority="2789" operator="equal">
      <formula>"Catastrófico"</formula>
    </cfRule>
    <cfRule type="cellIs" dxfId="2150" priority="2790" operator="equal">
      <formula>"Mayor"</formula>
    </cfRule>
    <cfRule type="cellIs" dxfId="2149" priority="2791" operator="equal">
      <formula>"Moderado"</formula>
    </cfRule>
    <cfRule type="cellIs" dxfId="2148" priority="2792" operator="equal">
      <formula>"Menor"</formula>
    </cfRule>
    <cfRule type="cellIs" dxfId="2147" priority="2793" operator="equal">
      <formula>"Leve"</formula>
    </cfRule>
  </conditionalFormatting>
  <conditionalFormatting sqref="GZ82:HA82">
    <cfRule type="cellIs" dxfId="2146" priority="2364" operator="equal">
      <formula>"Catastrófico"</formula>
    </cfRule>
    <cfRule type="cellIs" dxfId="2145" priority="2365" operator="equal">
      <formula>"Mayor"</formula>
    </cfRule>
    <cfRule type="cellIs" dxfId="2144" priority="2366" operator="equal">
      <formula>"Moderado"</formula>
    </cfRule>
    <cfRule type="cellIs" dxfId="2143" priority="2367" operator="equal">
      <formula>"Menor"</formula>
    </cfRule>
    <cfRule type="cellIs" dxfId="2142" priority="2368" operator="equal">
      <formula>"Leve"</formula>
    </cfRule>
  </conditionalFormatting>
  <conditionalFormatting sqref="GZ166:HA166">
    <cfRule type="cellIs" dxfId="2141" priority="2429" operator="equal">
      <formula>"Catastrófico"</formula>
    </cfRule>
    <cfRule type="cellIs" dxfId="2140" priority="2430" operator="equal">
      <formula>"Mayor"</formula>
    </cfRule>
    <cfRule type="cellIs" dxfId="2139" priority="2431" operator="equal">
      <formula>"Moderado"</formula>
    </cfRule>
    <cfRule type="cellIs" dxfId="2138" priority="2432" operator="equal">
      <formula>"Menor"</formula>
    </cfRule>
    <cfRule type="cellIs" dxfId="2137" priority="2433" operator="equal">
      <formula>"Leve"</formula>
    </cfRule>
  </conditionalFormatting>
  <conditionalFormatting sqref="GZ184:HA185">
    <cfRule type="cellIs" dxfId="2136" priority="2424" operator="equal">
      <formula>"Catastrófico"</formula>
    </cfRule>
    <cfRule type="cellIs" dxfId="2135" priority="2425" operator="equal">
      <formula>"Mayor"</formula>
    </cfRule>
    <cfRule type="cellIs" dxfId="2134" priority="2426" operator="equal">
      <formula>"Moderado"</formula>
    </cfRule>
    <cfRule type="cellIs" dxfId="2133" priority="2427" operator="equal">
      <formula>"Menor"</formula>
    </cfRule>
    <cfRule type="cellIs" dxfId="2132" priority="2428" operator="equal">
      <formula>"Leve"</formula>
    </cfRule>
  </conditionalFormatting>
  <conditionalFormatting sqref="GZ178:HA183">
    <cfRule type="cellIs" dxfId="2131" priority="2404" operator="equal">
      <formula>"Catastrófico"</formula>
    </cfRule>
    <cfRule type="cellIs" dxfId="2130" priority="2405" operator="equal">
      <formula>"Mayor"</formula>
    </cfRule>
    <cfRule type="cellIs" dxfId="2129" priority="2406" operator="equal">
      <formula>"Moderado"</formula>
    </cfRule>
    <cfRule type="cellIs" dxfId="2128" priority="2407" operator="equal">
      <formula>"Menor"</formula>
    </cfRule>
    <cfRule type="cellIs" dxfId="2127" priority="2408" operator="equal">
      <formula>"Leve"</formula>
    </cfRule>
  </conditionalFormatting>
  <conditionalFormatting sqref="FZ178:FZ183">
    <cfRule type="cellIs" dxfId="2126" priority="2769" operator="equal">
      <formula>"Catastrófico"</formula>
    </cfRule>
    <cfRule type="cellIs" dxfId="2125" priority="2770" operator="equal">
      <formula>"Mayor"</formula>
    </cfRule>
    <cfRule type="cellIs" dxfId="2124" priority="2771" operator="equal">
      <formula>"Moderado"</formula>
    </cfRule>
    <cfRule type="cellIs" dxfId="2123" priority="2772" operator="equal">
      <formula>"Menor"</formula>
    </cfRule>
    <cfRule type="cellIs" dxfId="2122" priority="2773" operator="equal">
      <formula>"Leve"</formula>
    </cfRule>
  </conditionalFormatting>
  <conditionalFormatting sqref="FZ143:FZ144">
    <cfRule type="cellIs" dxfId="2121" priority="2724" operator="equal">
      <formula>"Catastrófico"</formula>
    </cfRule>
    <cfRule type="cellIs" dxfId="2120" priority="2725" operator="equal">
      <formula>"Mayor"</formula>
    </cfRule>
    <cfRule type="cellIs" dxfId="2119" priority="2726" operator="equal">
      <formula>"Moderado"</formula>
    </cfRule>
    <cfRule type="cellIs" dxfId="2118" priority="2727" operator="equal">
      <formula>"Menor"</formula>
    </cfRule>
    <cfRule type="cellIs" dxfId="2117" priority="2728" operator="equal">
      <formula>"Leve"</formula>
    </cfRule>
  </conditionalFormatting>
  <conditionalFormatting sqref="FZ118:FZ119">
    <cfRule type="cellIs" dxfId="2116" priority="2719" operator="equal">
      <formula>"Catastrófico"</formula>
    </cfRule>
    <cfRule type="cellIs" dxfId="2115" priority="2720" operator="equal">
      <formula>"Mayor"</formula>
    </cfRule>
    <cfRule type="cellIs" dxfId="2114" priority="2721" operator="equal">
      <formula>"Moderado"</formula>
    </cfRule>
    <cfRule type="cellIs" dxfId="2113" priority="2722" operator="equal">
      <formula>"Menor"</formula>
    </cfRule>
    <cfRule type="cellIs" dxfId="2112" priority="2723" operator="equal">
      <formula>"Leve"</formula>
    </cfRule>
  </conditionalFormatting>
  <conditionalFormatting sqref="GZ239:HA239">
    <cfRule type="cellIs" dxfId="2111" priority="2339" operator="equal">
      <formula>"Catastrófico"</formula>
    </cfRule>
    <cfRule type="cellIs" dxfId="2110" priority="2340" operator="equal">
      <formula>"Mayor"</formula>
    </cfRule>
    <cfRule type="cellIs" dxfId="2109" priority="2341" operator="equal">
      <formula>"Moderado"</formula>
    </cfRule>
    <cfRule type="cellIs" dxfId="2108" priority="2342" operator="equal">
      <formula>"Menor"</formula>
    </cfRule>
    <cfRule type="cellIs" dxfId="2107" priority="2343" operator="equal">
      <formula>"Leve"</formula>
    </cfRule>
  </conditionalFormatting>
  <conditionalFormatting sqref="GZ11:HA11">
    <cfRule type="cellIs" dxfId="2106" priority="2329" operator="equal">
      <formula>"Catastrófico"</formula>
    </cfRule>
    <cfRule type="cellIs" dxfId="2105" priority="2330" operator="equal">
      <formula>"Mayor"</formula>
    </cfRule>
    <cfRule type="cellIs" dxfId="2104" priority="2331" operator="equal">
      <formula>"Moderado"</formula>
    </cfRule>
    <cfRule type="cellIs" dxfId="2103" priority="2332" operator="equal">
      <formula>"Menor"</formula>
    </cfRule>
    <cfRule type="cellIs" dxfId="2102" priority="2333" operator="equal">
      <formula>"Leve"</formula>
    </cfRule>
  </conditionalFormatting>
  <conditionalFormatting sqref="GZ202:HA202">
    <cfRule type="cellIs" dxfId="2101" priority="2274" operator="equal">
      <formula>"Catastrófico"</formula>
    </cfRule>
    <cfRule type="cellIs" dxfId="2100" priority="2275" operator="equal">
      <formula>"Mayor"</formula>
    </cfRule>
    <cfRule type="cellIs" dxfId="2099" priority="2276" operator="equal">
      <formula>"Moderado"</formula>
    </cfRule>
    <cfRule type="cellIs" dxfId="2098" priority="2277" operator="equal">
      <formula>"Menor"</formula>
    </cfRule>
    <cfRule type="cellIs" dxfId="2097" priority="2278" operator="equal">
      <formula>"Leve"</formula>
    </cfRule>
  </conditionalFormatting>
  <conditionalFormatting sqref="FZ102">
    <cfRule type="cellIs" dxfId="2096" priority="2849" operator="equal">
      <formula>"Catastrófico"</formula>
    </cfRule>
    <cfRule type="cellIs" dxfId="2095" priority="2850" operator="equal">
      <formula>"Mayor"</formula>
    </cfRule>
    <cfRule type="cellIs" dxfId="2094" priority="2851" operator="equal">
      <formula>"Moderado"</formula>
    </cfRule>
    <cfRule type="cellIs" dxfId="2093" priority="2852" operator="equal">
      <formula>"Menor"</formula>
    </cfRule>
    <cfRule type="cellIs" dxfId="2092" priority="2853" operator="equal">
      <formula>"Leve"</formula>
    </cfRule>
  </conditionalFormatting>
  <conditionalFormatting sqref="GZ102:HA102">
    <cfRule type="cellIs" dxfId="2091" priority="2474" operator="equal">
      <formula>"Catastrófico"</formula>
    </cfRule>
    <cfRule type="cellIs" dxfId="2090" priority="2475" operator="equal">
      <formula>"Mayor"</formula>
    </cfRule>
    <cfRule type="cellIs" dxfId="2089" priority="2476" operator="equal">
      <formula>"Moderado"</formula>
    </cfRule>
    <cfRule type="cellIs" dxfId="2088" priority="2477" operator="equal">
      <formula>"Menor"</formula>
    </cfRule>
    <cfRule type="cellIs" dxfId="2087" priority="2478" operator="equal">
      <formula>"Leve"</formula>
    </cfRule>
  </conditionalFormatting>
  <conditionalFormatting sqref="GZ239:HA239">
    <cfRule type="cellIs" dxfId="2086" priority="2334" operator="equal">
      <formula>"Catastrófico"</formula>
    </cfRule>
    <cfRule type="cellIs" dxfId="2085" priority="2335" operator="equal">
      <formula>"Mayor"</formula>
    </cfRule>
    <cfRule type="cellIs" dxfId="2084" priority="2336" operator="equal">
      <formula>"Moderado"</formula>
    </cfRule>
    <cfRule type="cellIs" dxfId="2083" priority="2337" operator="equal">
      <formula>"Menor"</formula>
    </cfRule>
    <cfRule type="cellIs" dxfId="2082" priority="2338" operator="equal">
      <formula>"Leve"</formula>
    </cfRule>
  </conditionalFormatting>
  <conditionalFormatting sqref="FT34">
    <cfRule type="cellIs" dxfId="2081" priority="2564" operator="equal">
      <formula>"Catastrófico"</formula>
    </cfRule>
    <cfRule type="cellIs" dxfId="2080" priority="2565" operator="equal">
      <formula>"Mayor"</formula>
    </cfRule>
    <cfRule type="cellIs" dxfId="2079" priority="2566" operator="equal">
      <formula>"Moderado"</formula>
    </cfRule>
    <cfRule type="cellIs" dxfId="2078" priority="2567" operator="equal">
      <formula>"Menor"</formula>
    </cfRule>
    <cfRule type="cellIs" dxfId="2077" priority="2568" operator="equal">
      <formula>"Leve"</formula>
    </cfRule>
  </conditionalFormatting>
  <conditionalFormatting sqref="GT238">
    <cfRule type="cellIs" dxfId="2076" priority="2214" operator="equal">
      <formula>"Catastrófico"</formula>
    </cfRule>
    <cfRule type="cellIs" dxfId="2075" priority="2215" operator="equal">
      <formula>"Mayor"</formula>
    </cfRule>
    <cfRule type="cellIs" dxfId="2074" priority="2216" operator="equal">
      <formula>"Moderado"</formula>
    </cfRule>
    <cfRule type="cellIs" dxfId="2073" priority="2217" operator="equal">
      <formula>"Menor"</formula>
    </cfRule>
    <cfRule type="cellIs" dxfId="2072" priority="2218" operator="equal">
      <formula>"Leve"</formula>
    </cfRule>
  </conditionalFormatting>
  <conditionalFormatting sqref="GT232">
    <cfRule type="cellIs" dxfId="2071" priority="2219" operator="equal">
      <formula>"Catastrófico"</formula>
    </cfRule>
    <cfRule type="cellIs" dxfId="2070" priority="2220" operator="equal">
      <formula>"Mayor"</formula>
    </cfRule>
    <cfRule type="cellIs" dxfId="2069" priority="2221" operator="equal">
      <formula>"Moderado"</formula>
    </cfRule>
    <cfRule type="cellIs" dxfId="2068" priority="2222" operator="equal">
      <formula>"Menor"</formula>
    </cfRule>
    <cfRule type="cellIs" dxfId="2067" priority="2223" operator="equal">
      <formula>"Leve"</formula>
    </cfRule>
  </conditionalFormatting>
  <conditionalFormatting sqref="GU10:GW10 GU16:GW16 GU22:GW22 GU28:GW28 GU34:GW34 GU40:GW40 GU46:GW46 GU52:GW52 GU58:GW58 GU64:GW64 GU70:GW70 GU76:GW76 GU82:GW82 GU94:GW94 GU100:GW100 GU106:GW106 GU112:GW112 GU118:GW118 GU124:GW124 GU130:GW130 GU136:GW136 GU154:GW154 GU160:GW160 GU166:GW166 GU178:GW178 GU184:GW184 GU190:GW190 GU214:GW214 GU220:GW220 GY220 GY214 GY208 GY202 GY196 GY190 GY184 GY178 GY172 GY166 GY160 GY154 GY148 GY142 GY136 GY130 GY124 GY118 GY112 GY106 GY100 GY94 GY88 GY82 GY76 GY70 GY64 GY58 GY52 GY46 GY40 GY34 GY28 GY22 GY16 GY10 GU208:GW208 GU202:GW202 GU148:GW148 GU142:GW142 GU88:GW88 GU196:GW196 GU172:GW172 HB10:HE10 HB16:HE16 HB22:HE22 HB28:HE28 HB34:HE34 HB40:HE40 HB46:HE46 HB52:HE52 HB58:HE58 HB64:HE64 HB70:HE70 HB76:HE76 HB82:HE82 HB88:HE88 HB94:HE94 HB100:HE100 HB106:HE106 HB112:HE112 HB118:HE118 HB124:HE124 HB130:HE130 HB136:HE136 HB142:HE142 HB148:HE148 HB154:HE154 HB160:HE160 HB166:HE166 HB172:HE172 HB178:HE178 HB184:HE184 HB190:HE190 HB196:HE196 HB202:HE202 HB208:HE208 HB214:HE214 HB220:HE220">
    <cfRule type="cellIs" dxfId="2066" priority="2559" operator="equal">
      <formula>"Catastrófico"</formula>
    </cfRule>
    <cfRule type="cellIs" dxfId="2065" priority="2560" operator="equal">
      <formula>"Mayor"</formula>
    </cfRule>
    <cfRule type="cellIs" dxfId="2064" priority="2561" operator="equal">
      <formula>"Moderado"</formula>
    </cfRule>
    <cfRule type="cellIs" dxfId="2063" priority="2562" operator="equal">
      <formula>"Menor"</formula>
    </cfRule>
    <cfRule type="cellIs" dxfId="2062" priority="2563" operator="equal">
      <formula>"Leve"</formula>
    </cfRule>
  </conditionalFormatting>
  <conditionalFormatting sqref="GK10">
    <cfRule type="cellIs" dxfId="2061" priority="2184" operator="equal">
      <formula>"Catastrófico"</formula>
    </cfRule>
    <cfRule type="cellIs" dxfId="2060" priority="2185" operator="equal">
      <formula>"Mayor"</formula>
    </cfRule>
    <cfRule type="cellIs" dxfId="2059" priority="2186" operator="equal">
      <formula>"Moderado"</formula>
    </cfRule>
    <cfRule type="cellIs" dxfId="2058" priority="2187" operator="equal">
      <formula>"Menor"</formula>
    </cfRule>
    <cfRule type="cellIs" dxfId="2057" priority="2188" operator="equal">
      <formula>"Leve"</formula>
    </cfRule>
  </conditionalFormatting>
  <conditionalFormatting sqref="GK10">
    <cfRule type="cellIs" dxfId="2056" priority="2179" operator="equal">
      <formula>"Catastrófico"</formula>
    </cfRule>
    <cfRule type="cellIs" dxfId="2055" priority="2180" operator="equal">
      <formula>"Mayor"</formula>
    </cfRule>
    <cfRule type="cellIs" dxfId="2054" priority="2181" operator="equal">
      <formula>"Moderado"</formula>
    </cfRule>
    <cfRule type="cellIs" dxfId="2053" priority="2182" operator="equal">
      <formula>"Menor"</formula>
    </cfRule>
    <cfRule type="cellIs" dxfId="2052" priority="2183" operator="equal">
      <formula>"Leve"</formula>
    </cfRule>
  </conditionalFormatting>
  <conditionalFormatting sqref="GX11:GX237">
    <cfRule type="cellIs" dxfId="2051" priority="2539" operator="equal">
      <formula>"Catastrófico"</formula>
    </cfRule>
    <cfRule type="cellIs" dxfId="2050" priority="2540" operator="equal">
      <formula>"Mayor"</formula>
    </cfRule>
    <cfRule type="cellIs" dxfId="2049" priority="2541" operator="equal">
      <formula>"Moderado"</formula>
    </cfRule>
    <cfRule type="cellIs" dxfId="2048" priority="2542" operator="equal">
      <formula>"Menor"</formula>
    </cfRule>
    <cfRule type="cellIs" dxfId="2047" priority="2543" operator="equal">
      <formula>"Leve"</formula>
    </cfRule>
  </conditionalFormatting>
  <conditionalFormatting sqref="GX238:GX255">
    <cfRule type="cellIs" dxfId="2046" priority="2534" operator="equal">
      <formula>"Catastrófico"</formula>
    </cfRule>
    <cfRule type="cellIs" dxfId="2045" priority="2535" operator="equal">
      <formula>"Mayor"</formula>
    </cfRule>
    <cfRule type="cellIs" dxfId="2044" priority="2536" operator="equal">
      <formula>"Moderado"</formula>
    </cfRule>
    <cfRule type="cellIs" dxfId="2043" priority="2537" operator="equal">
      <formula>"Menor"</formula>
    </cfRule>
    <cfRule type="cellIs" dxfId="2042" priority="2538" operator="equal">
      <formula>"Leve"</formula>
    </cfRule>
  </conditionalFormatting>
  <conditionalFormatting sqref="GX238:GX255">
    <cfRule type="cellIs" dxfId="2041" priority="2529" operator="equal">
      <formula>"Catastrófico"</formula>
    </cfRule>
    <cfRule type="cellIs" dxfId="2040" priority="2530" operator="equal">
      <formula>"Mayor"</formula>
    </cfRule>
    <cfRule type="cellIs" dxfId="2039" priority="2531" operator="equal">
      <formula>"Moderado"</formula>
    </cfRule>
    <cfRule type="cellIs" dxfId="2038" priority="2532" operator="equal">
      <formula>"Menor"</formula>
    </cfRule>
    <cfRule type="cellIs" dxfId="2037" priority="2533" operator="equal">
      <formula>"Leve"</formula>
    </cfRule>
  </conditionalFormatting>
  <conditionalFormatting sqref="GZ130:HA130">
    <cfRule type="cellIs" dxfId="2036" priority="2284" operator="equal">
      <formula>"Catastrófico"</formula>
    </cfRule>
    <cfRule type="cellIs" dxfId="2035" priority="2285" operator="equal">
      <formula>"Mayor"</formula>
    </cfRule>
    <cfRule type="cellIs" dxfId="2034" priority="2286" operator="equal">
      <formula>"Moderado"</formula>
    </cfRule>
    <cfRule type="cellIs" dxfId="2033" priority="2287" operator="equal">
      <formula>"Menor"</formula>
    </cfRule>
    <cfRule type="cellIs" dxfId="2032" priority="2288" operator="equal">
      <formula>"Leve"</formula>
    </cfRule>
  </conditionalFormatting>
  <conditionalFormatting sqref="GZ196:HA196">
    <cfRule type="cellIs" dxfId="2031" priority="2279" operator="equal">
      <formula>"Catastrófico"</formula>
    </cfRule>
    <cfRule type="cellIs" dxfId="2030" priority="2280" operator="equal">
      <formula>"Mayor"</formula>
    </cfRule>
    <cfRule type="cellIs" dxfId="2029" priority="2281" operator="equal">
      <formula>"Moderado"</formula>
    </cfRule>
    <cfRule type="cellIs" dxfId="2028" priority="2282" operator="equal">
      <formula>"Menor"</formula>
    </cfRule>
    <cfRule type="cellIs" dxfId="2027" priority="2283" operator="equal">
      <formula>"Leve"</formula>
    </cfRule>
  </conditionalFormatting>
  <conditionalFormatting sqref="GM202:GN202">
    <cfRule type="cellIs" dxfId="2026" priority="1904" operator="equal">
      <formula>"Catastrófico"</formula>
    </cfRule>
    <cfRule type="cellIs" dxfId="2025" priority="1905" operator="equal">
      <formula>"Mayor"</formula>
    </cfRule>
    <cfRule type="cellIs" dxfId="2024" priority="1906" operator="equal">
      <formula>"Moderado"</formula>
    </cfRule>
    <cfRule type="cellIs" dxfId="2023" priority="1907" operator="equal">
      <formula>"Menor"</formula>
    </cfRule>
    <cfRule type="cellIs" dxfId="2022" priority="1908" operator="equal">
      <formula>"Leve"</formula>
    </cfRule>
  </conditionalFormatting>
  <conditionalFormatting sqref="GM214:GN214">
    <cfRule type="cellIs" dxfId="2021" priority="1894" operator="equal">
      <formula>"Catastrófico"</formula>
    </cfRule>
    <cfRule type="cellIs" dxfId="2020" priority="1895" operator="equal">
      <formula>"Mayor"</formula>
    </cfRule>
    <cfRule type="cellIs" dxfId="2019" priority="1896" operator="equal">
      <formula>"Moderado"</formula>
    </cfRule>
    <cfRule type="cellIs" dxfId="2018" priority="1897" operator="equal">
      <formula>"Menor"</formula>
    </cfRule>
    <cfRule type="cellIs" dxfId="2017" priority="1898" operator="equal">
      <formula>"Leve"</formula>
    </cfRule>
  </conditionalFormatting>
  <conditionalFormatting sqref="GM28:GN28">
    <cfRule type="cellIs" dxfId="2016" priority="1889" operator="equal">
      <formula>"Catastrófico"</formula>
    </cfRule>
    <cfRule type="cellIs" dxfId="2015" priority="1890" operator="equal">
      <formula>"Mayor"</formula>
    </cfRule>
    <cfRule type="cellIs" dxfId="2014" priority="1891" operator="equal">
      <formula>"Moderado"</formula>
    </cfRule>
    <cfRule type="cellIs" dxfId="2013" priority="1892" operator="equal">
      <formula>"Menor"</formula>
    </cfRule>
    <cfRule type="cellIs" dxfId="2012" priority="1893" operator="equal">
      <formula>"Leve"</formula>
    </cfRule>
  </conditionalFormatting>
  <conditionalFormatting sqref="GZ10:HA10">
    <cfRule type="cellIs" dxfId="2011" priority="2319" operator="equal">
      <formula>"Catastrófico"</formula>
    </cfRule>
    <cfRule type="cellIs" dxfId="2010" priority="2320" operator="equal">
      <formula>"Mayor"</formula>
    </cfRule>
    <cfRule type="cellIs" dxfId="2009" priority="2321" operator="equal">
      <formula>"Moderado"</formula>
    </cfRule>
    <cfRule type="cellIs" dxfId="2008" priority="2322" operator="equal">
      <formula>"Menor"</formula>
    </cfRule>
    <cfRule type="cellIs" dxfId="2007" priority="2323" operator="equal">
      <formula>"Leve"</formula>
    </cfRule>
  </conditionalFormatting>
  <conditionalFormatting sqref="GM35:GN35">
    <cfRule type="cellIs" dxfId="2006" priority="1884" operator="equal">
      <formula>"Catastrófico"</formula>
    </cfRule>
    <cfRule type="cellIs" dxfId="2005" priority="1885" operator="equal">
      <formula>"Mayor"</formula>
    </cfRule>
    <cfRule type="cellIs" dxfId="2004" priority="1886" operator="equal">
      <formula>"Moderado"</formula>
    </cfRule>
    <cfRule type="cellIs" dxfId="2003" priority="1887" operator="equal">
      <formula>"Menor"</formula>
    </cfRule>
    <cfRule type="cellIs" dxfId="2002" priority="1888" operator="equal">
      <formula>"Leve"</formula>
    </cfRule>
  </conditionalFormatting>
  <conditionalFormatting sqref="GM35:GN35">
    <cfRule type="cellIs" dxfId="2001" priority="1879" operator="equal">
      <formula>"Catastrófico"</formula>
    </cfRule>
    <cfRule type="cellIs" dxfId="2000" priority="1880" operator="equal">
      <formula>"Mayor"</formula>
    </cfRule>
    <cfRule type="cellIs" dxfId="1999" priority="1881" operator="equal">
      <formula>"Moderado"</formula>
    </cfRule>
    <cfRule type="cellIs" dxfId="1998" priority="1882" operator="equal">
      <formula>"Menor"</formula>
    </cfRule>
    <cfRule type="cellIs" dxfId="1997" priority="1883" operator="equal">
      <formula>"Leve"</formula>
    </cfRule>
  </conditionalFormatting>
  <conditionalFormatting sqref="GZ10:HA10">
    <cfRule type="cellIs" dxfId="1996" priority="2314" operator="equal">
      <formula>"Catastrófico"</formula>
    </cfRule>
    <cfRule type="cellIs" dxfId="1995" priority="2315" operator="equal">
      <formula>"Mayor"</formula>
    </cfRule>
    <cfRule type="cellIs" dxfId="1994" priority="2316" operator="equal">
      <formula>"Moderado"</formula>
    </cfRule>
    <cfRule type="cellIs" dxfId="1993" priority="2317" operator="equal">
      <formula>"Menor"</formula>
    </cfRule>
    <cfRule type="cellIs" dxfId="1992" priority="2318" operator="equal">
      <formula>"Leve"</formula>
    </cfRule>
  </conditionalFormatting>
  <conditionalFormatting sqref="GZ16:HA17">
    <cfRule type="cellIs" dxfId="1991" priority="2309" operator="equal">
      <formula>"Catastrófico"</formula>
    </cfRule>
    <cfRule type="cellIs" dxfId="1990" priority="2310" operator="equal">
      <formula>"Mayor"</formula>
    </cfRule>
    <cfRule type="cellIs" dxfId="1989" priority="2311" operator="equal">
      <formula>"Moderado"</formula>
    </cfRule>
    <cfRule type="cellIs" dxfId="1988" priority="2312" operator="equal">
      <formula>"Menor"</formula>
    </cfRule>
    <cfRule type="cellIs" dxfId="1987" priority="2313" operator="equal">
      <formula>"Leve"</formula>
    </cfRule>
  </conditionalFormatting>
  <conditionalFormatting sqref="GM208:GN208">
    <cfRule type="cellIs" dxfId="1986" priority="1899" operator="equal">
      <formula>"Catastrófico"</formula>
    </cfRule>
    <cfRule type="cellIs" dxfId="1985" priority="1900" operator="equal">
      <formula>"Mayor"</formula>
    </cfRule>
    <cfRule type="cellIs" dxfId="1984" priority="1901" operator="equal">
      <formula>"Moderado"</formula>
    </cfRule>
    <cfRule type="cellIs" dxfId="1983" priority="1902" operator="equal">
      <formula>"Menor"</formula>
    </cfRule>
    <cfRule type="cellIs" dxfId="1982" priority="1903" operator="equal">
      <formula>"Leve"</formula>
    </cfRule>
  </conditionalFormatting>
  <conditionalFormatting sqref="GZ16:HA17">
    <cfRule type="cellIs" dxfId="1981" priority="2304" operator="equal">
      <formula>"Catastrófico"</formula>
    </cfRule>
    <cfRule type="cellIs" dxfId="1980" priority="2305" operator="equal">
      <formula>"Mayor"</formula>
    </cfRule>
    <cfRule type="cellIs" dxfId="1979" priority="2306" operator="equal">
      <formula>"Moderado"</formula>
    </cfRule>
    <cfRule type="cellIs" dxfId="1978" priority="2307" operator="equal">
      <formula>"Menor"</formula>
    </cfRule>
    <cfRule type="cellIs" dxfId="1977" priority="2308" operator="equal">
      <formula>"Leve"</formula>
    </cfRule>
  </conditionalFormatting>
  <conditionalFormatting sqref="GZ124:HA129">
    <cfRule type="cellIs" dxfId="1976" priority="2294" operator="equal">
      <formula>"Catastrófico"</formula>
    </cfRule>
    <cfRule type="cellIs" dxfId="1975" priority="2295" operator="equal">
      <formula>"Mayor"</formula>
    </cfRule>
    <cfRule type="cellIs" dxfId="1974" priority="2296" operator="equal">
      <formula>"Moderado"</formula>
    </cfRule>
    <cfRule type="cellIs" dxfId="1973" priority="2297" operator="equal">
      <formula>"Menor"</formula>
    </cfRule>
    <cfRule type="cellIs" dxfId="1972" priority="2298" operator="equal">
      <formula>"Leve"</formula>
    </cfRule>
  </conditionalFormatting>
  <conditionalFormatting sqref="GZ130:HA130">
    <cfRule type="cellIs" dxfId="1971" priority="2289" operator="equal">
      <formula>"Catastrófico"</formula>
    </cfRule>
    <cfRule type="cellIs" dxfId="1970" priority="2290" operator="equal">
      <formula>"Mayor"</formula>
    </cfRule>
    <cfRule type="cellIs" dxfId="1969" priority="2291" operator="equal">
      <formula>"Moderado"</formula>
    </cfRule>
    <cfRule type="cellIs" dxfId="1968" priority="2292" operator="equal">
      <formula>"Menor"</formula>
    </cfRule>
    <cfRule type="cellIs" dxfId="1967" priority="2293" operator="equal">
      <formula>"Leve"</formula>
    </cfRule>
  </conditionalFormatting>
  <conditionalFormatting sqref="GM40:GN40">
    <cfRule type="cellIs" dxfId="1966" priority="1874" operator="equal">
      <formula>"Catastrófico"</formula>
    </cfRule>
    <cfRule type="cellIs" dxfId="1965" priority="1875" operator="equal">
      <formula>"Mayor"</formula>
    </cfRule>
    <cfRule type="cellIs" dxfId="1964" priority="1876" operator="equal">
      <formula>"Moderado"</formula>
    </cfRule>
    <cfRule type="cellIs" dxfId="1963" priority="1877" operator="equal">
      <formula>"Menor"</formula>
    </cfRule>
    <cfRule type="cellIs" dxfId="1962" priority="1878" operator="equal">
      <formula>"Leve"</formula>
    </cfRule>
  </conditionalFormatting>
  <conditionalFormatting sqref="GG226">
    <cfRule type="cellIs" dxfId="1961" priority="1854" operator="equal">
      <formula>"Catastrófico"</formula>
    </cfRule>
    <cfRule type="cellIs" dxfId="1960" priority="1855" operator="equal">
      <formula>"Mayor"</formula>
    </cfRule>
    <cfRule type="cellIs" dxfId="1959" priority="1856" operator="equal">
      <formula>"Moderado"</formula>
    </cfRule>
    <cfRule type="cellIs" dxfId="1958" priority="1857" operator="equal">
      <formula>"Menor"</formula>
    </cfRule>
    <cfRule type="cellIs" dxfId="1957" priority="1858" operator="equal">
      <formula>"Leve"</formula>
    </cfRule>
  </conditionalFormatting>
  <conditionalFormatting sqref="GG232">
    <cfRule type="cellIs" dxfId="1956" priority="1849" operator="equal">
      <formula>"Catastrófico"</formula>
    </cfRule>
    <cfRule type="cellIs" dxfId="1955" priority="1850" operator="equal">
      <formula>"Mayor"</formula>
    </cfRule>
    <cfRule type="cellIs" dxfId="1954" priority="1851" operator="equal">
      <formula>"Moderado"</formula>
    </cfRule>
    <cfRule type="cellIs" dxfId="1953" priority="1852" operator="equal">
      <formula>"Menor"</formula>
    </cfRule>
    <cfRule type="cellIs" dxfId="1952" priority="1853" operator="equal">
      <formula>"Leve"</formula>
    </cfRule>
  </conditionalFormatting>
  <conditionalFormatting sqref="GG250">
    <cfRule type="cellIs" dxfId="1951" priority="1834" operator="equal">
      <formula>"Catastrófico"</formula>
    </cfRule>
    <cfRule type="cellIs" dxfId="1950" priority="1835" operator="equal">
      <formula>"Mayor"</formula>
    </cfRule>
    <cfRule type="cellIs" dxfId="1949" priority="1836" operator="equal">
      <formula>"Moderado"</formula>
    </cfRule>
    <cfRule type="cellIs" dxfId="1948" priority="1837" operator="equal">
      <formula>"Menor"</formula>
    </cfRule>
    <cfRule type="cellIs" dxfId="1947" priority="1838" operator="equal">
      <formula>"Leve"</formula>
    </cfRule>
  </conditionalFormatting>
  <conditionalFormatting sqref="GZ89:HA89">
    <cfRule type="cellIs" dxfId="1946" priority="2489" operator="equal">
      <formula>"Catastrófico"</formula>
    </cfRule>
    <cfRule type="cellIs" dxfId="1945" priority="2490" operator="equal">
      <formula>"Mayor"</formula>
    </cfRule>
    <cfRule type="cellIs" dxfId="1944" priority="2491" operator="equal">
      <formula>"Moderado"</formula>
    </cfRule>
    <cfRule type="cellIs" dxfId="1943" priority="2492" operator="equal">
      <formula>"Menor"</formula>
    </cfRule>
    <cfRule type="cellIs" dxfId="1942" priority="2493" operator="equal">
      <formula>"Leve"</formula>
    </cfRule>
  </conditionalFormatting>
  <conditionalFormatting sqref="GZ162:HA165 GZ168:HA171 GZ113:HA117 GZ173:HA177 GZ145:HA147 GZ120:HA123 GZ138:HA141 GZ149:HA153 GZ156:HA159">
    <cfRule type="cellIs" dxfId="1941" priority="2469" operator="equal">
      <formula>"Catastrófico"</formula>
    </cfRule>
    <cfRule type="cellIs" dxfId="1940" priority="2470" operator="equal">
      <formula>"Mayor"</formula>
    </cfRule>
    <cfRule type="cellIs" dxfId="1939" priority="2471" operator="equal">
      <formula>"Moderado"</formula>
    </cfRule>
    <cfRule type="cellIs" dxfId="1938" priority="2472" operator="equal">
      <formula>"Menor"</formula>
    </cfRule>
    <cfRule type="cellIs" dxfId="1937" priority="2473" operator="equal">
      <formula>"Leve"</formula>
    </cfRule>
  </conditionalFormatting>
  <conditionalFormatting sqref="GZ160:HA160">
    <cfRule type="cellIs" dxfId="1936" priority="2449" operator="equal">
      <formula>"Catastrófico"</formula>
    </cfRule>
    <cfRule type="cellIs" dxfId="1935" priority="2450" operator="equal">
      <formula>"Mayor"</formula>
    </cfRule>
    <cfRule type="cellIs" dxfId="1934" priority="2451" operator="equal">
      <formula>"Moderado"</formula>
    </cfRule>
    <cfRule type="cellIs" dxfId="1933" priority="2452" operator="equal">
      <formula>"Menor"</formula>
    </cfRule>
    <cfRule type="cellIs" dxfId="1932" priority="2453" operator="equal">
      <formula>"Leve"</formula>
    </cfRule>
  </conditionalFormatting>
  <conditionalFormatting sqref="GZ161:HA161">
    <cfRule type="cellIs" dxfId="1931" priority="2444" operator="equal">
      <formula>"Catastrófico"</formula>
    </cfRule>
    <cfRule type="cellIs" dxfId="1930" priority="2445" operator="equal">
      <formula>"Mayor"</formula>
    </cfRule>
    <cfRule type="cellIs" dxfId="1929" priority="2446" operator="equal">
      <formula>"Moderado"</formula>
    </cfRule>
    <cfRule type="cellIs" dxfId="1928" priority="2447" operator="equal">
      <formula>"Menor"</formula>
    </cfRule>
    <cfRule type="cellIs" dxfId="1927" priority="2448" operator="equal">
      <formula>"Leve"</formula>
    </cfRule>
  </conditionalFormatting>
  <conditionalFormatting sqref="GG10 GG16 GG22 GG40 GG64 GG70 GG76 GG82 GG88 GG94 GG100 GG106 GG112 GG118 GG124 GG130 GG136 GG142 GG148 GG154 GG160 GG166 GG172 GG178 GG184 GG190 GG196 GG202 GG208 GG214 GG220">
    <cfRule type="cellIs" dxfId="1926" priority="1864" operator="equal">
      <formula>"Catastrófico"</formula>
    </cfRule>
    <cfRule type="cellIs" dxfId="1925" priority="1865" operator="equal">
      <formula>"Mayor"</formula>
    </cfRule>
    <cfRule type="cellIs" dxfId="1924" priority="1866" operator="equal">
      <formula>"Moderado"</formula>
    </cfRule>
    <cfRule type="cellIs" dxfId="1923" priority="1867" operator="equal">
      <formula>"Menor"</formula>
    </cfRule>
    <cfRule type="cellIs" dxfId="1922" priority="1868" operator="equal">
      <formula>"Leve"</formula>
    </cfRule>
  </conditionalFormatting>
  <conditionalFormatting sqref="GG46 GG52 GG58">
    <cfRule type="cellIs" dxfId="1921" priority="1859" operator="equal">
      <formula>"Catastrófico"</formula>
    </cfRule>
    <cfRule type="cellIs" dxfId="1920" priority="1860" operator="equal">
      <formula>"Mayor"</formula>
    </cfRule>
    <cfRule type="cellIs" dxfId="1919" priority="1861" operator="equal">
      <formula>"Moderado"</formula>
    </cfRule>
    <cfRule type="cellIs" dxfId="1918" priority="1862" operator="equal">
      <formula>"Menor"</formula>
    </cfRule>
    <cfRule type="cellIs" dxfId="1917" priority="1863" operator="equal">
      <formula>"Leve"</formula>
    </cfRule>
  </conditionalFormatting>
  <conditionalFormatting sqref="GG238">
    <cfRule type="cellIs" dxfId="1916" priority="1844" operator="equal">
      <formula>"Catastrófico"</formula>
    </cfRule>
    <cfRule type="cellIs" dxfId="1915" priority="1845" operator="equal">
      <formula>"Mayor"</formula>
    </cfRule>
    <cfRule type="cellIs" dxfId="1914" priority="1846" operator="equal">
      <formula>"Moderado"</formula>
    </cfRule>
    <cfRule type="cellIs" dxfId="1913" priority="1847" operator="equal">
      <formula>"Menor"</formula>
    </cfRule>
    <cfRule type="cellIs" dxfId="1912" priority="1848" operator="equal">
      <formula>"Leve"</formula>
    </cfRule>
  </conditionalFormatting>
  <conditionalFormatting sqref="GG244">
    <cfRule type="cellIs" dxfId="1911" priority="1839" operator="equal">
      <formula>"Catastrófico"</formula>
    </cfRule>
    <cfRule type="cellIs" dxfId="1910" priority="1840" operator="equal">
      <formula>"Mayor"</formula>
    </cfRule>
    <cfRule type="cellIs" dxfId="1909" priority="1841" operator="equal">
      <formula>"Moderado"</formula>
    </cfRule>
    <cfRule type="cellIs" dxfId="1908" priority="1842" operator="equal">
      <formula>"Menor"</formula>
    </cfRule>
    <cfRule type="cellIs" dxfId="1907" priority="1843" operator="equal">
      <formula>"Leve"</formula>
    </cfRule>
  </conditionalFormatting>
  <conditionalFormatting sqref="GG28">
    <cfRule type="cellIs" dxfId="1906" priority="1829" operator="equal">
      <formula>"Catastrófico"</formula>
    </cfRule>
    <cfRule type="cellIs" dxfId="1905" priority="1830" operator="equal">
      <formula>"Mayor"</formula>
    </cfRule>
    <cfRule type="cellIs" dxfId="1904" priority="1831" operator="equal">
      <formula>"Moderado"</formula>
    </cfRule>
    <cfRule type="cellIs" dxfId="1903" priority="1832" operator="equal">
      <formula>"Menor"</formula>
    </cfRule>
    <cfRule type="cellIs" dxfId="1902" priority="1833" operator="equal">
      <formula>"Leve"</formula>
    </cfRule>
  </conditionalFormatting>
  <conditionalFormatting sqref="GZ112:HA112">
    <cfRule type="cellIs" dxfId="1901" priority="2459" operator="equal">
      <formula>"Catastrófico"</formula>
    </cfRule>
    <cfRule type="cellIs" dxfId="1900" priority="2460" operator="equal">
      <formula>"Mayor"</formula>
    </cfRule>
    <cfRule type="cellIs" dxfId="1899" priority="2461" operator="equal">
      <formula>"Moderado"</formula>
    </cfRule>
    <cfRule type="cellIs" dxfId="1898" priority="2462" operator="equal">
      <formula>"Menor"</formula>
    </cfRule>
    <cfRule type="cellIs" dxfId="1897" priority="2463" operator="equal">
      <formula>"Leve"</formula>
    </cfRule>
  </conditionalFormatting>
  <conditionalFormatting sqref="GZ112:HA112">
    <cfRule type="cellIs" dxfId="1896" priority="2454" operator="equal">
      <formula>"Catastrófico"</formula>
    </cfRule>
    <cfRule type="cellIs" dxfId="1895" priority="2455" operator="equal">
      <formula>"Mayor"</formula>
    </cfRule>
    <cfRule type="cellIs" dxfId="1894" priority="2456" operator="equal">
      <formula>"Moderado"</formula>
    </cfRule>
    <cfRule type="cellIs" dxfId="1893" priority="2457" operator="equal">
      <formula>"Menor"</formula>
    </cfRule>
    <cfRule type="cellIs" dxfId="1892" priority="2458" operator="equal">
      <formula>"Leve"</formula>
    </cfRule>
  </conditionalFormatting>
  <conditionalFormatting sqref="GZ118:HA119">
    <cfRule type="cellIs" dxfId="1891" priority="2344" operator="equal">
      <formula>"Catastrófico"</formula>
    </cfRule>
    <cfRule type="cellIs" dxfId="1890" priority="2345" operator="equal">
      <formula>"Mayor"</formula>
    </cfRule>
    <cfRule type="cellIs" dxfId="1889" priority="2346" operator="equal">
      <formula>"Moderado"</formula>
    </cfRule>
    <cfRule type="cellIs" dxfId="1888" priority="2347" operator="equal">
      <formula>"Menor"</formula>
    </cfRule>
    <cfRule type="cellIs" dxfId="1887" priority="2348" operator="equal">
      <formula>"Leve"</formula>
    </cfRule>
  </conditionalFormatting>
  <conditionalFormatting sqref="GZ52:HA52">
    <cfRule type="cellIs" dxfId="1886" priority="2384" operator="equal">
      <formula>"Catastrófico"</formula>
    </cfRule>
    <cfRule type="cellIs" dxfId="1885" priority="2385" operator="equal">
      <formula>"Mayor"</formula>
    </cfRule>
    <cfRule type="cellIs" dxfId="1884" priority="2386" operator="equal">
      <formula>"Moderado"</formula>
    </cfRule>
    <cfRule type="cellIs" dxfId="1883" priority="2387" operator="equal">
      <formula>"Menor"</formula>
    </cfRule>
    <cfRule type="cellIs" dxfId="1882" priority="2388" operator="equal">
      <formula>"Leve"</formula>
    </cfRule>
  </conditionalFormatting>
  <conditionalFormatting sqref="GZ89:HA89">
    <cfRule type="cellIs" dxfId="1881" priority="2484" operator="equal">
      <formula>"Catastrófico"</formula>
    </cfRule>
    <cfRule type="cellIs" dxfId="1880" priority="2485" operator="equal">
      <formula>"Mayor"</formula>
    </cfRule>
    <cfRule type="cellIs" dxfId="1879" priority="2486" operator="equal">
      <formula>"Moderado"</formula>
    </cfRule>
    <cfRule type="cellIs" dxfId="1878" priority="2487" operator="equal">
      <formula>"Menor"</formula>
    </cfRule>
    <cfRule type="cellIs" dxfId="1877" priority="2488" operator="equal">
      <formula>"Leve"</formula>
    </cfRule>
  </conditionalFormatting>
  <conditionalFormatting sqref="GZ191:HA195">
    <cfRule type="cellIs" dxfId="1876" priority="2509" operator="equal">
      <formula>"Catastrófico"</formula>
    </cfRule>
    <cfRule type="cellIs" dxfId="1875" priority="2510" operator="equal">
      <formula>"Mayor"</formula>
    </cfRule>
    <cfRule type="cellIs" dxfId="1874" priority="2511" operator="equal">
      <formula>"Moderado"</formula>
    </cfRule>
    <cfRule type="cellIs" dxfId="1873" priority="2512" operator="equal">
      <formula>"Menor"</formula>
    </cfRule>
    <cfRule type="cellIs" dxfId="1872" priority="2513" operator="equal">
      <formula>"Leve"</formula>
    </cfRule>
  </conditionalFormatting>
  <conditionalFormatting sqref="GZ197:HA201">
    <cfRule type="cellIs" dxfId="1871" priority="2504" operator="equal">
      <formula>"Catastrófico"</formula>
    </cfRule>
    <cfRule type="cellIs" dxfId="1870" priority="2505" operator="equal">
      <formula>"Mayor"</formula>
    </cfRule>
    <cfRule type="cellIs" dxfId="1869" priority="2506" operator="equal">
      <formula>"Moderado"</formula>
    </cfRule>
    <cfRule type="cellIs" dxfId="1868" priority="2507" operator="equal">
      <formula>"Menor"</formula>
    </cfRule>
    <cfRule type="cellIs" dxfId="1867" priority="2508" operator="equal">
      <formula>"Leve"</formula>
    </cfRule>
  </conditionalFormatting>
  <conditionalFormatting sqref="GM41:GN42">
    <cfRule type="cellIs" dxfId="1866" priority="1869" operator="equal">
      <formula>"Catastrófico"</formula>
    </cfRule>
    <cfRule type="cellIs" dxfId="1865" priority="1870" operator="equal">
      <formula>"Mayor"</formula>
    </cfRule>
    <cfRule type="cellIs" dxfId="1864" priority="1871" operator="equal">
      <formula>"Moderado"</formula>
    </cfRule>
    <cfRule type="cellIs" dxfId="1863" priority="1872" operator="equal">
      <formula>"Menor"</formula>
    </cfRule>
    <cfRule type="cellIs" dxfId="1862" priority="1873" operator="equal">
      <formula>"Leve"</formula>
    </cfRule>
  </conditionalFormatting>
  <conditionalFormatting sqref="GZ94:HA94">
    <cfRule type="cellIs" dxfId="1861" priority="2519" operator="equal">
      <formula>"Catastrófico"</formula>
    </cfRule>
    <cfRule type="cellIs" dxfId="1860" priority="2520" operator="equal">
      <formula>"Mayor"</formula>
    </cfRule>
    <cfRule type="cellIs" dxfId="1859" priority="2521" operator="equal">
      <formula>"Moderado"</formula>
    </cfRule>
    <cfRule type="cellIs" dxfId="1858" priority="2522" operator="equal">
      <formula>"Menor"</formula>
    </cfRule>
    <cfRule type="cellIs" dxfId="1857" priority="2523" operator="equal">
      <formula>"Leve"</formula>
    </cfRule>
  </conditionalFormatting>
  <conditionalFormatting sqref="GZ94:HA94">
    <cfRule type="cellIs" dxfId="1856" priority="2514" operator="equal">
      <formula>"Catastrófico"</formula>
    </cfRule>
    <cfRule type="cellIs" dxfId="1855" priority="2515" operator="equal">
      <formula>"Mayor"</formula>
    </cfRule>
    <cfRule type="cellIs" dxfId="1854" priority="2516" operator="equal">
      <formula>"Moderado"</formula>
    </cfRule>
    <cfRule type="cellIs" dxfId="1853" priority="2517" operator="equal">
      <formula>"Menor"</formula>
    </cfRule>
    <cfRule type="cellIs" dxfId="1852" priority="2518" operator="equal">
      <formula>"Leve"</formula>
    </cfRule>
  </conditionalFormatting>
  <conditionalFormatting sqref="GZ106:HA111">
    <cfRule type="cellIs" dxfId="1851" priority="2414" operator="equal">
      <formula>"Catastrófico"</formula>
    </cfRule>
    <cfRule type="cellIs" dxfId="1850" priority="2415" operator="equal">
      <formula>"Mayor"</formula>
    </cfRule>
    <cfRule type="cellIs" dxfId="1849" priority="2416" operator="equal">
      <formula>"Moderado"</formula>
    </cfRule>
    <cfRule type="cellIs" dxfId="1848" priority="2417" operator="equal">
      <formula>"Menor"</formula>
    </cfRule>
    <cfRule type="cellIs" dxfId="1847" priority="2418" operator="equal">
      <formula>"Leve"</formula>
    </cfRule>
  </conditionalFormatting>
  <conditionalFormatting sqref="GZ203:HA207">
    <cfRule type="cellIs" dxfId="1846" priority="2499" operator="equal">
      <formula>"Catastrófico"</formula>
    </cfRule>
    <cfRule type="cellIs" dxfId="1845" priority="2500" operator="equal">
      <formula>"Mayor"</formula>
    </cfRule>
    <cfRule type="cellIs" dxfId="1844" priority="2501" operator="equal">
      <formula>"Moderado"</formula>
    </cfRule>
    <cfRule type="cellIs" dxfId="1843" priority="2502" operator="equal">
      <formula>"Menor"</formula>
    </cfRule>
    <cfRule type="cellIs" dxfId="1842" priority="2503" operator="equal">
      <formula>"Leve"</formula>
    </cfRule>
  </conditionalFormatting>
  <conditionalFormatting sqref="GZ209:HA213">
    <cfRule type="cellIs" dxfId="1841" priority="2494" operator="equal">
      <formula>"Catastrófico"</formula>
    </cfRule>
    <cfRule type="cellIs" dxfId="1840" priority="2495" operator="equal">
      <formula>"Mayor"</formula>
    </cfRule>
    <cfRule type="cellIs" dxfId="1839" priority="2496" operator="equal">
      <formula>"Moderado"</formula>
    </cfRule>
    <cfRule type="cellIs" dxfId="1838" priority="2497" operator="equal">
      <formula>"Menor"</formula>
    </cfRule>
    <cfRule type="cellIs" dxfId="1837" priority="2498" operator="equal">
      <formula>"Leve"</formula>
    </cfRule>
  </conditionalFormatting>
  <conditionalFormatting sqref="GZ106:HA111">
    <cfRule type="cellIs" dxfId="1836" priority="2409" operator="equal">
      <formula>"Catastrófico"</formula>
    </cfRule>
    <cfRule type="cellIs" dxfId="1835" priority="2410" operator="equal">
      <formula>"Mayor"</formula>
    </cfRule>
    <cfRule type="cellIs" dxfId="1834" priority="2411" operator="equal">
      <formula>"Moderado"</formula>
    </cfRule>
    <cfRule type="cellIs" dxfId="1833" priority="2412" operator="equal">
      <formula>"Menor"</formula>
    </cfRule>
    <cfRule type="cellIs" dxfId="1832" priority="2413" operator="equal">
      <formula>"Leve"</formula>
    </cfRule>
  </conditionalFormatting>
  <conditionalFormatting sqref="GZ46:HA46">
    <cfRule type="cellIs" dxfId="1831" priority="2389" operator="equal">
      <formula>"Catastrófico"</formula>
    </cfRule>
    <cfRule type="cellIs" dxfId="1830" priority="2390" operator="equal">
      <formula>"Mayor"</formula>
    </cfRule>
    <cfRule type="cellIs" dxfId="1829" priority="2391" operator="equal">
      <formula>"Moderado"</formula>
    </cfRule>
    <cfRule type="cellIs" dxfId="1828" priority="2392" operator="equal">
      <formula>"Menor"</formula>
    </cfRule>
    <cfRule type="cellIs" dxfId="1827" priority="2393" operator="equal">
      <formula>"Leve"</formula>
    </cfRule>
  </conditionalFormatting>
  <conditionalFormatting sqref="GZ52:HA52">
    <cfRule type="cellIs" dxfId="1826" priority="2379" operator="equal">
      <formula>"Catastrófico"</formula>
    </cfRule>
    <cfRule type="cellIs" dxfId="1825" priority="2380" operator="equal">
      <formula>"Mayor"</formula>
    </cfRule>
    <cfRule type="cellIs" dxfId="1824" priority="2381" operator="equal">
      <formula>"Moderado"</formula>
    </cfRule>
    <cfRule type="cellIs" dxfId="1823" priority="2382" operator="equal">
      <formula>"Menor"</formula>
    </cfRule>
    <cfRule type="cellIs" dxfId="1822" priority="2383" operator="equal">
      <formula>"Leve"</formula>
    </cfRule>
  </conditionalFormatting>
  <conditionalFormatting sqref="GZ58:HA58">
    <cfRule type="cellIs" dxfId="1821" priority="2374" operator="equal">
      <formula>"Catastrófico"</formula>
    </cfRule>
    <cfRule type="cellIs" dxfId="1820" priority="2375" operator="equal">
      <formula>"Mayor"</formula>
    </cfRule>
    <cfRule type="cellIs" dxfId="1819" priority="2376" operator="equal">
      <formula>"Moderado"</formula>
    </cfRule>
    <cfRule type="cellIs" dxfId="1818" priority="2377" operator="equal">
      <formula>"Menor"</formula>
    </cfRule>
    <cfRule type="cellIs" dxfId="1817" priority="2378" operator="equal">
      <formula>"Leve"</formula>
    </cfRule>
  </conditionalFormatting>
  <conditionalFormatting sqref="GZ83:HA83">
    <cfRule type="cellIs" dxfId="1816" priority="2359" operator="equal">
      <formula>"Catastrófico"</formula>
    </cfRule>
    <cfRule type="cellIs" dxfId="1815" priority="2360" operator="equal">
      <formula>"Mayor"</formula>
    </cfRule>
    <cfRule type="cellIs" dxfId="1814" priority="2361" operator="equal">
      <formula>"Moderado"</formula>
    </cfRule>
    <cfRule type="cellIs" dxfId="1813" priority="2362" operator="equal">
      <formula>"Menor"</formula>
    </cfRule>
    <cfRule type="cellIs" dxfId="1812" priority="2363" operator="equal">
      <formula>"Leve"</formula>
    </cfRule>
  </conditionalFormatting>
  <conditionalFormatting sqref="GZ11:HA11">
    <cfRule type="cellIs" dxfId="1811" priority="2324" operator="equal">
      <formula>"Catastrófico"</formula>
    </cfRule>
    <cfRule type="cellIs" dxfId="1810" priority="2325" operator="equal">
      <formula>"Mayor"</formula>
    </cfRule>
    <cfRule type="cellIs" dxfId="1809" priority="2326" operator="equal">
      <formula>"Moderado"</formula>
    </cfRule>
    <cfRule type="cellIs" dxfId="1808" priority="2327" operator="equal">
      <formula>"Menor"</formula>
    </cfRule>
    <cfRule type="cellIs" dxfId="1807" priority="2328" operator="equal">
      <formula>"Leve"</formula>
    </cfRule>
  </conditionalFormatting>
  <conditionalFormatting sqref="GZ185:HA185">
    <cfRule type="cellIs" dxfId="1806" priority="2419" operator="equal">
      <formula>"Catastrófico"</formula>
    </cfRule>
    <cfRule type="cellIs" dxfId="1805" priority="2420" operator="equal">
      <formula>"Mayor"</formula>
    </cfRule>
    <cfRule type="cellIs" dxfId="1804" priority="2421" operator="equal">
      <formula>"Moderado"</formula>
    </cfRule>
    <cfRule type="cellIs" dxfId="1803" priority="2422" operator="equal">
      <formula>"Menor"</formula>
    </cfRule>
    <cfRule type="cellIs" dxfId="1802" priority="2423" operator="equal">
      <formula>"Leve"</formula>
    </cfRule>
  </conditionalFormatting>
  <conditionalFormatting sqref="GZ178:HA183">
    <cfRule type="cellIs" dxfId="1801" priority="2399" operator="equal">
      <formula>"Catastrófico"</formula>
    </cfRule>
    <cfRule type="cellIs" dxfId="1800" priority="2400" operator="equal">
      <formula>"Mayor"</formula>
    </cfRule>
    <cfRule type="cellIs" dxfId="1799" priority="2401" operator="equal">
      <formula>"Moderado"</formula>
    </cfRule>
    <cfRule type="cellIs" dxfId="1798" priority="2402" operator="equal">
      <formula>"Menor"</formula>
    </cfRule>
    <cfRule type="cellIs" dxfId="1797" priority="2403" operator="equal">
      <formula>"Leve"</formula>
    </cfRule>
  </conditionalFormatting>
  <conditionalFormatting sqref="GZ58:HA58">
    <cfRule type="cellIs" dxfId="1796" priority="2369" operator="equal">
      <formula>"Catastrófico"</formula>
    </cfRule>
    <cfRule type="cellIs" dxfId="1795" priority="2370" operator="equal">
      <formula>"Mayor"</formula>
    </cfRule>
    <cfRule type="cellIs" dxfId="1794" priority="2371" operator="equal">
      <formula>"Moderado"</formula>
    </cfRule>
    <cfRule type="cellIs" dxfId="1793" priority="2372" operator="equal">
      <formula>"Menor"</formula>
    </cfRule>
    <cfRule type="cellIs" dxfId="1792" priority="2373" operator="equal">
      <formula>"Leve"</formula>
    </cfRule>
  </conditionalFormatting>
  <conditionalFormatting sqref="GZ143:HA144">
    <cfRule type="cellIs" dxfId="1791" priority="2354" operator="equal">
      <formula>"Catastrófico"</formula>
    </cfRule>
    <cfRule type="cellIs" dxfId="1790" priority="2355" operator="equal">
      <formula>"Mayor"</formula>
    </cfRule>
    <cfRule type="cellIs" dxfId="1789" priority="2356" operator="equal">
      <formula>"Moderado"</formula>
    </cfRule>
    <cfRule type="cellIs" dxfId="1788" priority="2357" operator="equal">
      <formula>"Menor"</formula>
    </cfRule>
    <cfRule type="cellIs" dxfId="1787" priority="2358" operator="equal">
      <formula>"Leve"</formula>
    </cfRule>
  </conditionalFormatting>
  <conditionalFormatting sqref="GZ118:HA119">
    <cfRule type="cellIs" dxfId="1786" priority="2349" operator="equal">
      <formula>"Catastrófico"</formula>
    </cfRule>
    <cfRule type="cellIs" dxfId="1785" priority="2350" operator="equal">
      <formula>"Mayor"</formula>
    </cfRule>
    <cfRule type="cellIs" dxfId="1784" priority="2351" operator="equal">
      <formula>"Moderado"</formula>
    </cfRule>
    <cfRule type="cellIs" dxfId="1783" priority="2352" operator="equal">
      <formula>"Menor"</formula>
    </cfRule>
    <cfRule type="cellIs" dxfId="1782" priority="2353" operator="equal">
      <formula>"Leve"</formula>
    </cfRule>
  </conditionalFormatting>
  <conditionalFormatting sqref="GZ102:HA102">
    <cfRule type="cellIs" dxfId="1781" priority="2479" operator="equal">
      <formula>"Catastrófico"</formula>
    </cfRule>
    <cfRule type="cellIs" dxfId="1780" priority="2480" operator="equal">
      <formula>"Mayor"</formula>
    </cfRule>
    <cfRule type="cellIs" dxfId="1779" priority="2481" operator="equal">
      <formula>"Moderado"</formula>
    </cfRule>
    <cfRule type="cellIs" dxfId="1778" priority="2482" operator="equal">
      <formula>"Menor"</formula>
    </cfRule>
    <cfRule type="cellIs" dxfId="1777" priority="2483" operator="equal">
      <formula>"Leve"</formula>
    </cfRule>
  </conditionalFormatting>
  <conditionalFormatting sqref="GT34">
    <cfRule type="cellIs" dxfId="1776" priority="2194" operator="equal">
      <formula>"Catastrófico"</formula>
    </cfRule>
    <cfRule type="cellIs" dxfId="1775" priority="2195" operator="equal">
      <formula>"Mayor"</formula>
    </cfRule>
    <cfRule type="cellIs" dxfId="1774" priority="2196" operator="equal">
      <formula>"Moderado"</formula>
    </cfRule>
    <cfRule type="cellIs" dxfId="1773" priority="2197" operator="equal">
      <formula>"Menor"</formula>
    </cfRule>
    <cfRule type="cellIs" dxfId="1772" priority="2198" operator="equal">
      <formula>"Leve"</formula>
    </cfRule>
  </conditionalFormatting>
  <conditionalFormatting sqref="GH10:GJ10 GH16:GJ16 GH22:GJ22 GH28:GJ28 GH34:GJ34 GH40:GJ40 GH46:GJ46 GH52:GJ52 GH58:GJ58 GH64:GJ64 GH70:GJ70 GH76:GJ76 GH82:GJ82 GH94:GJ94 GH100:GJ100 GH106:GJ106 GH112:GJ112 GH118:GJ118 GH124:GJ124 GH130:GJ130 GH136:GJ136 GH154:GJ154 GH160:GJ160 GH166:GJ166 GH178:GJ178 GH184:GJ184 GH190:GJ190 GH214:GJ214 GH220:GJ220 GL220 GL214 GL208 GL202 GL196 GL190 GL184 GL178 GL172 GL166 GL160 GL154 GL148 GL142 GL136 GL130 GL124 GL118 GL112 GL106 GL100 GL94 GL88 GL82 GL76 GL70 GL64 GL58 GL52 GL46 GL40 GL34 GL28 GL22 GL16 GL10 GH208:GJ208 GH202:GJ202 GH148:GJ148 GH142:GJ142 GH88:GJ88 GH196:GJ196 GH172:GJ172 GO10:GS10 GO16:GS16 GO22:GS22 GO28:GS28 GO34:GS34 GO40:GS40 GO46:GS46 GO52:GS52 GO58:GS58 GO64:GS64 GO70:GS70 GO76:GS76 GO82:GS82 GO88:GS88 GO94:GS94 GO100:GS100 GO106:GS106 GO112:GS112 GO118:GS118 GO124:GS124 GO130:GS130 GO136:GS136 GO142:GS142 GO148:GS148 GO154:GS154 GO160:GS160 GO166:GS166 GO172:GS172 GO178:GS178 GO184:GS184 GO190:GS190 GO196:GS196 GO202:GS202 GO208:GS208 GO214:GS214 GO220:GS220">
    <cfRule type="cellIs" dxfId="1771" priority="2189" operator="equal">
      <formula>"Catastrófico"</formula>
    </cfRule>
    <cfRule type="cellIs" dxfId="1770" priority="2190" operator="equal">
      <formula>"Mayor"</formula>
    </cfRule>
    <cfRule type="cellIs" dxfId="1769" priority="2191" operator="equal">
      <formula>"Moderado"</formula>
    </cfRule>
    <cfRule type="cellIs" dxfId="1768" priority="2192" operator="equal">
      <formula>"Menor"</formula>
    </cfRule>
    <cfRule type="cellIs" dxfId="1767" priority="2193" operator="equal">
      <formula>"Leve"</formula>
    </cfRule>
  </conditionalFormatting>
  <conditionalFormatting sqref="GK11:GK237">
    <cfRule type="cellIs" dxfId="1766" priority="2174" operator="equal">
      <formula>"Catastrófico"</formula>
    </cfRule>
    <cfRule type="cellIs" dxfId="1765" priority="2175" operator="equal">
      <formula>"Mayor"</formula>
    </cfRule>
    <cfRule type="cellIs" dxfId="1764" priority="2176" operator="equal">
      <formula>"Moderado"</formula>
    </cfRule>
    <cfRule type="cellIs" dxfId="1763" priority="2177" operator="equal">
      <formula>"Menor"</formula>
    </cfRule>
    <cfRule type="cellIs" dxfId="1762" priority="2178" operator="equal">
      <formula>"Leve"</formula>
    </cfRule>
  </conditionalFormatting>
  <conditionalFormatting sqref="GK11:GK237">
    <cfRule type="cellIs" dxfId="1761" priority="2169" operator="equal">
      <formula>"Catastrófico"</formula>
    </cfRule>
    <cfRule type="cellIs" dxfId="1760" priority="2170" operator="equal">
      <formula>"Mayor"</formula>
    </cfRule>
    <cfRule type="cellIs" dxfId="1759" priority="2171" operator="equal">
      <formula>"Moderado"</formula>
    </cfRule>
    <cfRule type="cellIs" dxfId="1758" priority="2172" operator="equal">
      <formula>"Menor"</formula>
    </cfRule>
    <cfRule type="cellIs" dxfId="1757" priority="2173" operator="equal">
      <formula>"Leve"</formula>
    </cfRule>
  </conditionalFormatting>
  <conditionalFormatting sqref="GK238:GK255">
    <cfRule type="cellIs" dxfId="1756" priority="2164" operator="equal">
      <formula>"Catastrófico"</formula>
    </cfRule>
    <cfRule type="cellIs" dxfId="1755" priority="2165" operator="equal">
      <formula>"Mayor"</formula>
    </cfRule>
    <cfRule type="cellIs" dxfId="1754" priority="2166" operator="equal">
      <formula>"Moderado"</formula>
    </cfRule>
    <cfRule type="cellIs" dxfId="1753" priority="2167" operator="equal">
      <formula>"Menor"</formula>
    </cfRule>
    <cfRule type="cellIs" dxfId="1752" priority="2168" operator="equal">
      <formula>"Leve"</formula>
    </cfRule>
  </conditionalFormatting>
  <conditionalFormatting sqref="GK238:GK255">
    <cfRule type="cellIs" dxfId="1751" priority="2159" operator="equal">
      <formula>"Catastrófico"</formula>
    </cfRule>
    <cfRule type="cellIs" dxfId="1750" priority="2160" operator="equal">
      <formula>"Mayor"</formula>
    </cfRule>
    <cfRule type="cellIs" dxfId="1749" priority="2161" operator="equal">
      <formula>"Moderado"</formula>
    </cfRule>
    <cfRule type="cellIs" dxfId="1748" priority="2162" operator="equal">
      <formula>"Menor"</formula>
    </cfRule>
    <cfRule type="cellIs" dxfId="1747" priority="2163" operator="equal">
      <formula>"Leve"</formula>
    </cfRule>
  </conditionalFormatting>
  <conditionalFormatting sqref="GM130:GN130">
    <cfRule type="cellIs" dxfId="1746" priority="1914" operator="equal">
      <formula>"Catastrófico"</formula>
    </cfRule>
    <cfRule type="cellIs" dxfId="1745" priority="1915" operator="equal">
      <formula>"Mayor"</formula>
    </cfRule>
    <cfRule type="cellIs" dxfId="1744" priority="1916" operator="equal">
      <formula>"Moderado"</formula>
    </cfRule>
    <cfRule type="cellIs" dxfId="1743" priority="1917" operator="equal">
      <formula>"Menor"</formula>
    </cfRule>
    <cfRule type="cellIs" dxfId="1742" priority="1918" operator="equal">
      <formula>"Leve"</formula>
    </cfRule>
  </conditionalFormatting>
  <conditionalFormatting sqref="GM196:GN196">
    <cfRule type="cellIs" dxfId="1741" priority="1909" operator="equal">
      <formula>"Catastrófico"</formula>
    </cfRule>
    <cfRule type="cellIs" dxfId="1740" priority="1910" operator="equal">
      <formula>"Mayor"</formula>
    </cfRule>
    <cfRule type="cellIs" dxfId="1739" priority="1911" operator="equal">
      <formula>"Moderado"</formula>
    </cfRule>
    <cfRule type="cellIs" dxfId="1738" priority="1912" operator="equal">
      <formula>"Menor"</formula>
    </cfRule>
    <cfRule type="cellIs" dxfId="1737" priority="1913" operator="equal">
      <formula>"Leve"</formula>
    </cfRule>
  </conditionalFormatting>
  <conditionalFormatting sqref="GM10:GN10">
    <cfRule type="cellIs" dxfId="1736" priority="1949" operator="equal">
      <formula>"Catastrófico"</formula>
    </cfRule>
    <cfRule type="cellIs" dxfId="1735" priority="1950" operator="equal">
      <formula>"Mayor"</formula>
    </cfRule>
    <cfRule type="cellIs" dxfId="1734" priority="1951" operator="equal">
      <formula>"Moderado"</formula>
    </cfRule>
    <cfRule type="cellIs" dxfId="1733" priority="1952" operator="equal">
      <formula>"Menor"</formula>
    </cfRule>
    <cfRule type="cellIs" dxfId="1732" priority="1953" operator="equal">
      <formula>"Leve"</formula>
    </cfRule>
  </conditionalFormatting>
  <conditionalFormatting sqref="GM10:GN10">
    <cfRule type="cellIs" dxfId="1731" priority="1944" operator="equal">
      <formula>"Catastrófico"</formula>
    </cfRule>
    <cfRule type="cellIs" dxfId="1730" priority="1945" operator="equal">
      <formula>"Mayor"</formula>
    </cfRule>
    <cfRule type="cellIs" dxfId="1729" priority="1946" operator="equal">
      <formula>"Moderado"</formula>
    </cfRule>
    <cfRule type="cellIs" dxfId="1728" priority="1947" operator="equal">
      <formula>"Menor"</formula>
    </cfRule>
    <cfRule type="cellIs" dxfId="1727" priority="1948" operator="equal">
      <formula>"Leve"</formula>
    </cfRule>
  </conditionalFormatting>
  <conditionalFormatting sqref="GM16:GN17">
    <cfRule type="cellIs" dxfId="1726" priority="1939" operator="equal">
      <formula>"Catastrófico"</formula>
    </cfRule>
    <cfRule type="cellIs" dxfId="1725" priority="1940" operator="equal">
      <formula>"Mayor"</formula>
    </cfRule>
    <cfRule type="cellIs" dxfId="1724" priority="1941" operator="equal">
      <formula>"Moderado"</formula>
    </cfRule>
    <cfRule type="cellIs" dxfId="1723" priority="1942" operator="equal">
      <formula>"Menor"</formula>
    </cfRule>
    <cfRule type="cellIs" dxfId="1722" priority="1943" operator="equal">
      <formula>"Leve"</formula>
    </cfRule>
  </conditionalFormatting>
  <conditionalFormatting sqref="GM16:GN17">
    <cfRule type="cellIs" dxfId="1721" priority="1934" operator="equal">
      <formula>"Catastrófico"</formula>
    </cfRule>
    <cfRule type="cellIs" dxfId="1720" priority="1935" operator="equal">
      <formula>"Mayor"</formula>
    </cfRule>
    <cfRule type="cellIs" dxfId="1719" priority="1936" operator="equal">
      <formula>"Moderado"</formula>
    </cfRule>
    <cfRule type="cellIs" dxfId="1718" priority="1937" operator="equal">
      <formula>"Menor"</formula>
    </cfRule>
    <cfRule type="cellIs" dxfId="1717" priority="1938" operator="equal">
      <formula>"Leve"</formula>
    </cfRule>
  </conditionalFormatting>
  <conditionalFormatting sqref="GM124:GN129">
    <cfRule type="cellIs" dxfId="1716" priority="1929" operator="equal">
      <formula>"Catastrófico"</formula>
    </cfRule>
    <cfRule type="cellIs" dxfId="1715" priority="1930" operator="equal">
      <formula>"Mayor"</formula>
    </cfRule>
    <cfRule type="cellIs" dxfId="1714" priority="1931" operator="equal">
      <formula>"Moderado"</formula>
    </cfRule>
    <cfRule type="cellIs" dxfId="1713" priority="1932" operator="equal">
      <formula>"Menor"</formula>
    </cfRule>
    <cfRule type="cellIs" dxfId="1712" priority="1933" operator="equal">
      <formula>"Leve"</formula>
    </cfRule>
  </conditionalFormatting>
  <conditionalFormatting sqref="GM124:GN129">
    <cfRule type="cellIs" dxfId="1711" priority="1924" operator="equal">
      <formula>"Catastrófico"</formula>
    </cfRule>
    <cfRule type="cellIs" dxfId="1710" priority="1925" operator="equal">
      <formula>"Mayor"</formula>
    </cfRule>
    <cfRule type="cellIs" dxfId="1709" priority="1926" operator="equal">
      <formula>"Moderado"</formula>
    </cfRule>
    <cfRule type="cellIs" dxfId="1708" priority="1927" operator="equal">
      <formula>"Menor"</formula>
    </cfRule>
    <cfRule type="cellIs" dxfId="1707" priority="1928" operator="equal">
      <formula>"Leve"</formula>
    </cfRule>
  </conditionalFormatting>
  <conditionalFormatting sqref="GM130:GN130">
    <cfRule type="cellIs" dxfId="1706" priority="1919" operator="equal">
      <formula>"Catastrófico"</formula>
    </cfRule>
    <cfRule type="cellIs" dxfId="1705" priority="1920" operator="equal">
      <formula>"Mayor"</formula>
    </cfRule>
    <cfRule type="cellIs" dxfId="1704" priority="1921" operator="equal">
      <formula>"Moderado"</formula>
    </cfRule>
    <cfRule type="cellIs" dxfId="1703" priority="1922" operator="equal">
      <formula>"Menor"</formula>
    </cfRule>
    <cfRule type="cellIs" dxfId="1702" priority="1923" operator="equal">
      <formula>"Leve"</formula>
    </cfRule>
  </conditionalFormatting>
  <conditionalFormatting sqref="GM89:GN89">
    <cfRule type="cellIs" dxfId="1701" priority="2119" operator="equal">
      <formula>"Catastrófico"</formula>
    </cfRule>
    <cfRule type="cellIs" dxfId="1700" priority="2120" operator="equal">
      <formula>"Mayor"</formula>
    </cfRule>
    <cfRule type="cellIs" dxfId="1699" priority="2121" operator="equal">
      <formula>"Moderado"</formula>
    </cfRule>
    <cfRule type="cellIs" dxfId="1698" priority="2122" operator="equal">
      <formula>"Menor"</formula>
    </cfRule>
    <cfRule type="cellIs" dxfId="1697" priority="2123" operator="equal">
      <formula>"Leve"</formula>
    </cfRule>
  </conditionalFormatting>
  <conditionalFormatting sqref="GM162:GN165 GM168:GN171 GM113:GN117 GM173:GN177 GM145:GN147 GM120:GN123 GM138:GN141 GM149:GN153 GM156:GN159">
    <cfRule type="cellIs" dxfId="1696" priority="2099" operator="equal">
      <formula>"Catastrófico"</formula>
    </cfRule>
    <cfRule type="cellIs" dxfId="1695" priority="2100" operator="equal">
      <formula>"Mayor"</formula>
    </cfRule>
    <cfRule type="cellIs" dxfId="1694" priority="2101" operator="equal">
      <formula>"Moderado"</formula>
    </cfRule>
    <cfRule type="cellIs" dxfId="1693" priority="2102" operator="equal">
      <formula>"Menor"</formula>
    </cfRule>
    <cfRule type="cellIs" dxfId="1692" priority="2103" operator="equal">
      <formula>"Leve"</formula>
    </cfRule>
  </conditionalFormatting>
  <conditionalFormatting sqref="GM162:GN165 GM168:GN171 GM113:GN117 GM173:GN177 GM145:GN147 GM120:GN123 GM138:GN141 GM149:GN153 GM156:GN159">
    <cfRule type="cellIs" dxfId="1691" priority="2094" operator="equal">
      <formula>"Catastrófico"</formula>
    </cfRule>
    <cfRule type="cellIs" dxfId="1690" priority="2095" operator="equal">
      <formula>"Mayor"</formula>
    </cfRule>
    <cfRule type="cellIs" dxfId="1689" priority="2096" operator="equal">
      <formula>"Moderado"</formula>
    </cfRule>
    <cfRule type="cellIs" dxfId="1688" priority="2097" operator="equal">
      <formula>"Menor"</formula>
    </cfRule>
    <cfRule type="cellIs" dxfId="1687" priority="2098" operator="equal">
      <formula>"Leve"</formula>
    </cfRule>
  </conditionalFormatting>
  <conditionalFormatting sqref="GM160:GN160">
    <cfRule type="cellIs" dxfId="1686" priority="2079" operator="equal">
      <formula>"Catastrófico"</formula>
    </cfRule>
    <cfRule type="cellIs" dxfId="1685" priority="2080" operator="equal">
      <formula>"Mayor"</formula>
    </cfRule>
    <cfRule type="cellIs" dxfId="1684" priority="2081" operator="equal">
      <formula>"Moderado"</formula>
    </cfRule>
    <cfRule type="cellIs" dxfId="1683" priority="2082" operator="equal">
      <formula>"Menor"</formula>
    </cfRule>
    <cfRule type="cellIs" dxfId="1682" priority="2083" operator="equal">
      <formula>"Leve"</formula>
    </cfRule>
  </conditionalFormatting>
  <conditionalFormatting sqref="GM161:GN161">
    <cfRule type="cellIs" dxfId="1681" priority="2074" operator="equal">
      <formula>"Catastrófico"</formula>
    </cfRule>
    <cfRule type="cellIs" dxfId="1680" priority="2075" operator="equal">
      <formula>"Mayor"</formula>
    </cfRule>
    <cfRule type="cellIs" dxfId="1679" priority="2076" operator="equal">
      <formula>"Moderado"</formula>
    </cfRule>
    <cfRule type="cellIs" dxfId="1678" priority="2077" operator="equal">
      <formula>"Menor"</formula>
    </cfRule>
    <cfRule type="cellIs" dxfId="1677" priority="2078" operator="equal">
      <formula>"Leve"</formula>
    </cfRule>
  </conditionalFormatting>
  <conditionalFormatting sqref="GM112:GN112">
    <cfRule type="cellIs" dxfId="1676" priority="2089" operator="equal">
      <formula>"Catastrófico"</formula>
    </cfRule>
    <cfRule type="cellIs" dxfId="1675" priority="2090" operator="equal">
      <formula>"Mayor"</formula>
    </cfRule>
    <cfRule type="cellIs" dxfId="1674" priority="2091" operator="equal">
      <formula>"Moderado"</formula>
    </cfRule>
    <cfRule type="cellIs" dxfId="1673" priority="2092" operator="equal">
      <formula>"Menor"</formula>
    </cfRule>
    <cfRule type="cellIs" dxfId="1672" priority="2093" operator="equal">
      <formula>"Leve"</formula>
    </cfRule>
  </conditionalFormatting>
  <conditionalFormatting sqref="GM112:GN112">
    <cfRule type="cellIs" dxfId="1671" priority="2084" operator="equal">
      <formula>"Catastrófico"</formula>
    </cfRule>
    <cfRule type="cellIs" dxfId="1670" priority="2085" operator="equal">
      <formula>"Mayor"</formula>
    </cfRule>
    <cfRule type="cellIs" dxfId="1669" priority="2086" operator="equal">
      <formula>"Moderado"</formula>
    </cfRule>
    <cfRule type="cellIs" dxfId="1668" priority="2087" operator="equal">
      <formula>"Menor"</formula>
    </cfRule>
    <cfRule type="cellIs" dxfId="1667" priority="2088" operator="equal">
      <formula>"Leve"</formula>
    </cfRule>
  </conditionalFormatting>
  <conditionalFormatting sqref="GM167:GN167">
    <cfRule type="cellIs" dxfId="1666" priority="2069" operator="equal">
      <formula>"Catastrófico"</formula>
    </cfRule>
    <cfRule type="cellIs" dxfId="1665" priority="2070" operator="equal">
      <formula>"Mayor"</formula>
    </cfRule>
    <cfRule type="cellIs" dxfId="1664" priority="2071" operator="equal">
      <formula>"Moderado"</formula>
    </cfRule>
    <cfRule type="cellIs" dxfId="1663" priority="2072" operator="equal">
      <formula>"Menor"</formula>
    </cfRule>
    <cfRule type="cellIs" dxfId="1662" priority="2073" operator="equal">
      <formula>"Leve"</formula>
    </cfRule>
  </conditionalFormatting>
  <conditionalFormatting sqref="GM118:GN119">
    <cfRule type="cellIs" dxfId="1661" priority="1974" operator="equal">
      <formula>"Catastrófico"</formula>
    </cfRule>
    <cfRule type="cellIs" dxfId="1660" priority="1975" operator="equal">
      <formula>"Mayor"</formula>
    </cfRule>
    <cfRule type="cellIs" dxfId="1659" priority="1976" operator="equal">
      <formula>"Moderado"</formula>
    </cfRule>
    <cfRule type="cellIs" dxfId="1658" priority="1977" operator="equal">
      <formula>"Menor"</formula>
    </cfRule>
    <cfRule type="cellIs" dxfId="1657" priority="1978" operator="equal">
      <formula>"Leve"</formula>
    </cfRule>
  </conditionalFormatting>
  <conditionalFormatting sqref="GM52:GN52">
    <cfRule type="cellIs" dxfId="1656" priority="2014" operator="equal">
      <formula>"Catastrófico"</formula>
    </cfRule>
    <cfRule type="cellIs" dxfId="1655" priority="2015" operator="equal">
      <formula>"Mayor"</formula>
    </cfRule>
    <cfRule type="cellIs" dxfId="1654" priority="2016" operator="equal">
      <formula>"Moderado"</formula>
    </cfRule>
    <cfRule type="cellIs" dxfId="1653" priority="2017" operator="equal">
      <formula>"Menor"</formula>
    </cfRule>
    <cfRule type="cellIs" dxfId="1652" priority="2018" operator="equal">
      <formula>"Leve"</formula>
    </cfRule>
  </conditionalFormatting>
  <conditionalFormatting sqref="GM89:GN89">
    <cfRule type="cellIs" dxfId="1651" priority="2114" operator="equal">
      <formula>"Catastrófico"</formula>
    </cfRule>
    <cfRule type="cellIs" dxfId="1650" priority="2115" operator="equal">
      <formula>"Mayor"</formula>
    </cfRule>
    <cfRule type="cellIs" dxfId="1649" priority="2116" operator="equal">
      <formula>"Moderado"</formula>
    </cfRule>
    <cfRule type="cellIs" dxfId="1648" priority="2117" operator="equal">
      <formula>"Menor"</formula>
    </cfRule>
    <cfRule type="cellIs" dxfId="1647" priority="2118" operator="equal">
      <formula>"Leve"</formula>
    </cfRule>
  </conditionalFormatting>
  <conditionalFormatting sqref="GM191:GN195">
    <cfRule type="cellIs" dxfId="1646" priority="2139" operator="equal">
      <formula>"Catastrófico"</formula>
    </cfRule>
    <cfRule type="cellIs" dxfId="1645" priority="2140" operator="equal">
      <formula>"Mayor"</formula>
    </cfRule>
    <cfRule type="cellIs" dxfId="1644" priority="2141" operator="equal">
      <formula>"Moderado"</formula>
    </cfRule>
    <cfRule type="cellIs" dxfId="1643" priority="2142" operator="equal">
      <formula>"Menor"</formula>
    </cfRule>
    <cfRule type="cellIs" dxfId="1642" priority="2143" operator="equal">
      <formula>"Leve"</formula>
    </cfRule>
  </conditionalFormatting>
  <conditionalFormatting sqref="GM197:GN201">
    <cfRule type="cellIs" dxfId="1641" priority="2134" operator="equal">
      <formula>"Catastrófico"</formula>
    </cfRule>
    <cfRule type="cellIs" dxfId="1640" priority="2135" operator="equal">
      <formula>"Mayor"</formula>
    </cfRule>
    <cfRule type="cellIs" dxfId="1639" priority="2136" operator="equal">
      <formula>"Moderado"</formula>
    </cfRule>
    <cfRule type="cellIs" dxfId="1638" priority="2137" operator="equal">
      <formula>"Menor"</formula>
    </cfRule>
    <cfRule type="cellIs" dxfId="1637" priority="2138" operator="equal">
      <formula>"Leve"</formula>
    </cfRule>
  </conditionalFormatting>
  <conditionalFormatting sqref="GM94:GN94">
    <cfRule type="cellIs" dxfId="1636" priority="2149" operator="equal">
      <formula>"Catastrófico"</formula>
    </cfRule>
    <cfRule type="cellIs" dxfId="1635" priority="2150" operator="equal">
      <formula>"Mayor"</formula>
    </cfRule>
    <cfRule type="cellIs" dxfId="1634" priority="2151" operator="equal">
      <formula>"Moderado"</formula>
    </cfRule>
    <cfRule type="cellIs" dxfId="1633" priority="2152" operator="equal">
      <formula>"Menor"</formula>
    </cfRule>
    <cfRule type="cellIs" dxfId="1632" priority="2153" operator="equal">
      <formula>"Leve"</formula>
    </cfRule>
  </conditionalFormatting>
  <conditionalFormatting sqref="GM94:GN94">
    <cfRule type="cellIs" dxfId="1631" priority="2144" operator="equal">
      <formula>"Catastrófico"</formula>
    </cfRule>
    <cfRule type="cellIs" dxfId="1630" priority="2145" operator="equal">
      <formula>"Mayor"</formula>
    </cfRule>
    <cfRule type="cellIs" dxfId="1629" priority="2146" operator="equal">
      <formula>"Moderado"</formula>
    </cfRule>
    <cfRule type="cellIs" dxfId="1628" priority="2147" operator="equal">
      <formula>"Menor"</formula>
    </cfRule>
    <cfRule type="cellIs" dxfId="1627" priority="2148" operator="equal">
      <formula>"Leve"</formula>
    </cfRule>
  </conditionalFormatting>
  <conditionalFormatting sqref="GM106:GN111">
    <cfRule type="cellIs" dxfId="1626" priority="2044" operator="equal">
      <formula>"Catastrófico"</formula>
    </cfRule>
    <cfRule type="cellIs" dxfId="1625" priority="2045" operator="equal">
      <formula>"Mayor"</formula>
    </cfRule>
    <cfRule type="cellIs" dxfId="1624" priority="2046" operator="equal">
      <formula>"Moderado"</formula>
    </cfRule>
    <cfRule type="cellIs" dxfId="1623" priority="2047" operator="equal">
      <formula>"Menor"</formula>
    </cfRule>
    <cfRule type="cellIs" dxfId="1622" priority="2048" operator="equal">
      <formula>"Leve"</formula>
    </cfRule>
  </conditionalFormatting>
  <conditionalFormatting sqref="GM203:GN207">
    <cfRule type="cellIs" dxfId="1621" priority="2129" operator="equal">
      <formula>"Catastrófico"</formula>
    </cfRule>
    <cfRule type="cellIs" dxfId="1620" priority="2130" operator="equal">
      <formula>"Mayor"</formula>
    </cfRule>
    <cfRule type="cellIs" dxfId="1619" priority="2131" operator="equal">
      <formula>"Moderado"</formula>
    </cfRule>
    <cfRule type="cellIs" dxfId="1618" priority="2132" operator="equal">
      <formula>"Menor"</formula>
    </cfRule>
    <cfRule type="cellIs" dxfId="1617" priority="2133" operator="equal">
      <formula>"Leve"</formula>
    </cfRule>
  </conditionalFormatting>
  <conditionalFormatting sqref="GM209:GN213">
    <cfRule type="cellIs" dxfId="1616" priority="2124" operator="equal">
      <formula>"Catastrófico"</formula>
    </cfRule>
    <cfRule type="cellIs" dxfId="1615" priority="2125" operator="equal">
      <formula>"Mayor"</formula>
    </cfRule>
    <cfRule type="cellIs" dxfId="1614" priority="2126" operator="equal">
      <formula>"Moderado"</formula>
    </cfRule>
    <cfRule type="cellIs" dxfId="1613" priority="2127" operator="equal">
      <formula>"Menor"</formula>
    </cfRule>
    <cfRule type="cellIs" dxfId="1612" priority="2128" operator="equal">
      <formula>"Leve"</formula>
    </cfRule>
  </conditionalFormatting>
  <conditionalFormatting sqref="GM46:GN46">
    <cfRule type="cellIs" dxfId="1611" priority="2024" operator="equal">
      <formula>"Catastrófico"</formula>
    </cfRule>
    <cfRule type="cellIs" dxfId="1610" priority="2025" operator="equal">
      <formula>"Mayor"</formula>
    </cfRule>
    <cfRule type="cellIs" dxfId="1609" priority="2026" operator="equal">
      <formula>"Moderado"</formula>
    </cfRule>
    <cfRule type="cellIs" dxfId="1608" priority="2027" operator="equal">
      <formula>"Menor"</formula>
    </cfRule>
    <cfRule type="cellIs" dxfId="1607" priority="2028" operator="equal">
      <formula>"Leve"</formula>
    </cfRule>
  </conditionalFormatting>
  <conditionalFormatting sqref="GM167:GN167">
    <cfRule type="cellIs" dxfId="1606" priority="2064" operator="equal">
      <formula>"Catastrófico"</formula>
    </cfRule>
    <cfRule type="cellIs" dxfId="1605" priority="2065" operator="equal">
      <formula>"Mayor"</formula>
    </cfRule>
    <cfRule type="cellIs" dxfId="1604" priority="2066" operator="equal">
      <formula>"Moderado"</formula>
    </cfRule>
    <cfRule type="cellIs" dxfId="1603" priority="2067" operator="equal">
      <formula>"Menor"</formula>
    </cfRule>
    <cfRule type="cellIs" dxfId="1602" priority="2068" operator="equal">
      <formula>"Leve"</formula>
    </cfRule>
  </conditionalFormatting>
  <conditionalFormatting sqref="GM106:GN111">
    <cfRule type="cellIs" dxfId="1601" priority="2039" operator="equal">
      <formula>"Catastrófico"</formula>
    </cfRule>
    <cfRule type="cellIs" dxfId="1600" priority="2040" operator="equal">
      <formula>"Mayor"</formula>
    </cfRule>
    <cfRule type="cellIs" dxfId="1599" priority="2041" operator="equal">
      <formula>"Moderado"</formula>
    </cfRule>
    <cfRule type="cellIs" dxfId="1598" priority="2042" operator="equal">
      <formula>"Menor"</formula>
    </cfRule>
    <cfRule type="cellIs" dxfId="1597" priority="2043" operator="equal">
      <formula>"Leve"</formula>
    </cfRule>
  </conditionalFormatting>
  <conditionalFormatting sqref="GM46:GN46">
    <cfRule type="cellIs" dxfId="1596" priority="2019" operator="equal">
      <formula>"Catastrófico"</formula>
    </cfRule>
    <cfRule type="cellIs" dxfId="1595" priority="2020" operator="equal">
      <formula>"Mayor"</formula>
    </cfRule>
    <cfRule type="cellIs" dxfId="1594" priority="2021" operator="equal">
      <formula>"Moderado"</formula>
    </cfRule>
    <cfRule type="cellIs" dxfId="1593" priority="2022" operator="equal">
      <formula>"Menor"</formula>
    </cfRule>
    <cfRule type="cellIs" dxfId="1592" priority="2023" operator="equal">
      <formula>"Leve"</formula>
    </cfRule>
  </conditionalFormatting>
  <conditionalFormatting sqref="GM52:GN52">
    <cfRule type="cellIs" dxfId="1591" priority="2009" operator="equal">
      <formula>"Catastrófico"</formula>
    </cfRule>
    <cfRule type="cellIs" dxfId="1590" priority="2010" operator="equal">
      <formula>"Mayor"</formula>
    </cfRule>
    <cfRule type="cellIs" dxfId="1589" priority="2011" operator="equal">
      <formula>"Moderado"</formula>
    </cfRule>
    <cfRule type="cellIs" dxfId="1588" priority="2012" operator="equal">
      <formula>"Menor"</formula>
    </cfRule>
    <cfRule type="cellIs" dxfId="1587" priority="2013" operator="equal">
      <formula>"Leve"</formula>
    </cfRule>
  </conditionalFormatting>
  <conditionalFormatting sqref="GM58:GN58">
    <cfRule type="cellIs" dxfId="1586" priority="2004" operator="equal">
      <formula>"Catastrófico"</formula>
    </cfRule>
    <cfRule type="cellIs" dxfId="1585" priority="2005" operator="equal">
      <formula>"Mayor"</formula>
    </cfRule>
    <cfRule type="cellIs" dxfId="1584" priority="2006" operator="equal">
      <formula>"Moderado"</formula>
    </cfRule>
    <cfRule type="cellIs" dxfId="1583" priority="2007" operator="equal">
      <formula>"Menor"</formula>
    </cfRule>
    <cfRule type="cellIs" dxfId="1582" priority="2008" operator="equal">
      <formula>"Leve"</formula>
    </cfRule>
  </conditionalFormatting>
  <conditionalFormatting sqref="GM83:GN83">
    <cfRule type="cellIs" dxfId="1581" priority="1989" operator="equal">
      <formula>"Catastrófico"</formula>
    </cfRule>
    <cfRule type="cellIs" dxfId="1580" priority="1990" operator="equal">
      <formula>"Mayor"</formula>
    </cfRule>
    <cfRule type="cellIs" dxfId="1579" priority="1991" operator="equal">
      <formula>"Moderado"</formula>
    </cfRule>
    <cfRule type="cellIs" dxfId="1578" priority="1992" operator="equal">
      <formula>"Menor"</formula>
    </cfRule>
    <cfRule type="cellIs" dxfId="1577" priority="1993" operator="equal">
      <formula>"Leve"</formula>
    </cfRule>
  </conditionalFormatting>
  <conditionalFormatting sqref="GM11:GN11">
    <cfRule type="cellIs" dxfId="1576" priority="1954" operator="equal">
      <formula>"Catastrófico"</formula>
    </cfRule>
    <cfRule type="cellIs" dxfId="1575" priority="1955" operator="equal">
      <formula>"Mayor"</formula>
    </cfRule>
    <cfRule type="cellIs" dxfId="1574" priority="1956" operator="equal">
      <formula>"Moderado"</formula>
    </cfRule>
    <cfRule type="cellIs" dxfId="1573" priority="1957" operator="equal">
      <formula>"Menor"</formula>
    </cfRule>
    <cfRule type="cellIs" dxfId="1572" priority="1958" operator="equal">
      <formula>"Leve"</formula>
    </cfRule>
  </conditionalFormatting>
  <conditionalFormatting sqref="GM172:GN172 GM131:GN137 GM196:GN196 GM12:GN15 GM90:GN93 GM95:GN99 GM103:GN105 GM186:GN190 GM47:GN51 GM53:GN57 GM36:GN40 GM43:GN45 GM18:GN34 GM88:GN88 GM142:GN142 GM148:GN148 GM154:GN155 GM59:GN69 GM202:GN202 GM208:GN208 GM214:GN238 GM240:GN255">
    <cfRule type="cellIs" dxfId="1571" priority="2154" operator="equal">
      <formula>"Catastrófico"</formula>
    </cfRule>
    <cfRule type="cellIs" dxfId="1570" priority="2155" operator="equal">
      <formula>"Mayor"</formula>
    </cfRule>
    <cfRule type="cellIs" dxfId="1569" priority="2156" operator="equal">
      <formula>"Moderado"</formula>
    </cfRule>
    <cfRule type="cellIs" dxfId="1568" priority="2157" operator="equal">
      <formula>"Menor"</formula>
    </cfRule>
    <cfRule type="cellIs" dxfId="1567" priority="2158" operator="equal">
      <formula>"Leve"</formula>
    </cfRule>
  </conditionalFormatting>
  <conditionalFormatting sqref="GM185:GN185">
    <cfRule type="cellIs" dxfId="1566" priority="2049" operator="equal">
      <formula>"Catastrófico"</formula>
    </cfRule>
    <cfRule type="cellIs" dxfId="1565" priority="2050" operator="equal">
      <formula>"Mayor"</formula>
    </cfRule>
    <cfRule type="cellIs" dxfId="1564" priority="2051" operator="equal">
      <formula>"Moderado"</formula>
    </cfRule>
    <cfRule type="cellIs" dxfId="1563" priority="2052" operator="equal">
      <formula>"Menor"</formula>
    </cfRule>
    <cfRule type="cellIs" dxfId="1562" priority="2053" operator="equal">
      <formula>"Leve"</formula>
    </cfRule>
  </conditionalFormatting>
  <conditionalFormatting sqref="GM82:GN82">
    <cfRule type="cellIs" dxfId="1561" priority="1994" operator="equal">
      <formula>"Catastrófico"</formula>
    </cfRule>
    <cfRule type="cellIs" dxfId="1560" priority="1995" operator="equal">
      <formula>"Mayor"</formula>
    </cfRule>
    <cfRule type="cellIs" dxfId="1559" priority="1996" operator="equal">
      <formula>"Moderado"</formula>
    </cfRule>
    <cfRule type="cellIs" dxfId="1558" priority="1997" operator="equal">
      <formula>"Menor"</formula>
    </cfRule>
    <cfRule type="cellIs" dxfId="1557" priority="1998" operator="equal">
      <formula>"Leve"</formula>
    </cfRule>
  </conditionalFormatting>
  <conditionalFormatting sqref="GM166:GN166">
    <cfRule type="cellIs" dxfId="1556" priority="2059" operator="equal">
      <formula>"Catastrófico"</formula>
    </cfRule>
    <cfRule type="cellIs" dxfId="1555" priority="2060" operator="equal">
      <formula>"Mayor"</formula>
    </cfRule>
    <cfRule type="cellIs" dxfId="1554" priority="2061" operator="equal">
      <formula>"Moderado"</formula>
    </cfRule>
    <cfRule type="cellIs" dxfId="1553" priority="2062" operator="equal">
      <formula>"Menor"</formula>
    </cfRule>
    <cfRule type="cellIs" dxfId="1552" priority="2063" operator="equal">
      <formula>"Leve"</formula>
    </cfRule>
  </conditionalFormatting>
  <conditionalFormatting sqref="GM184:GN185">
    <cfRule type="cellIs" dxfId="1551" priority="2054" operator="equal">
      <formula>"Catastrófico"</formula>
    </cfRule>
    <cfRule type="cellIs" dxfId="1550" priority="2055" operator="equal">
      <formula>"Mayor"</formula>
    </cfRule>
    <cfRule type="cellIs" dxfId="1549" priority="2056" operator="equal">
      <formula>"Moderado"</formula>
    </cfRule>
    <cfRule type="cellIs" dxfId="1548" priority="2057" operator="equal">
      <formula>"Menor"</formula>
    </cfRule>
    <cfRule type="cellIs" dxfId="1547" priority="2058" operator="equal">
      <formula>"Leve"</formula>
    </cfRule>
  </conditionalFormatting>
  <conditionalFormatting sqref="GM178:GN183">
    <cfRule type="cellIs" dxfId="1546" priority="2034" operator="equal">
      <formula>"Catastrófico"</formula>
    </cfRule>
    <cfRule type="cellIs" dxfId="1545" priority="2035" operator="equal">
      <formula>"Mayor"</formula>
    </cfRule>
    <cfRule type="cellIs" dxfId="1544" priority="2036" operator="equal">
      <formula>"Moderado"</formula>
    </cfRule>
    <cfRule type="cellIs" dxfId="1543" priority="2037" operator="equal">
      <formula>"Menor"</formula>
    </cfRule>
    <cfRule type="cellIs" dxfId="1542" priority="2038" operator="equal">
      <formula>"Leve"</formula>
    </cfRule>
  </conditionalFormatting>
  <conditionalFormatting sqref="GM178:GN183">
    <cfRule type="cellIs" dxfId="1541" priority="2029" operator="equal">
      <formula>"Catastrófico"</formula>
    </cfRule>
    <cfRule type="cellIs" dxfId="1540" priority="2030" operator="equal">
      <formula>"Mayor"</formula>
    </cfRule>
    <cfRule type="cellIs" dxfId="1539" priority="2031" operator="equal">
      <formula>"Moderado"</formula>
    </cfRule>
    <cfRule type="cellIs" dxfId="1538" priority="2032" operator="equal">
      <formula>"Menor"</formula>
    </cfRule>
    <cfRule type="cellIs" dxfId="1537" priority="2033" operator="equal">
      <formula>"Leve"</formula>
    </cfRule>
  </conditionalFormatting>
  <conditionalFormatting sqref="GM58:GN58">
    <cfRule type="cellIs" dxfId="1536" priority="1999" operator="equal">
      <formula>"Catastrófico"</formula>
    </cfRule>
    <cfRule type="cellIs" dxfId="1535" priority="2000" operator="equal">
      <formula>"Mayor"</formula>
    </cfRule>
    <cfRule type="cellIs" dxfId="1534" priority="2001" operator="equal">
      <formula>"Moderado"</formula>
    </cfRule>
    <cfRule type="cellIs" dxfId="1533" priority="2002" operator="equal">
      <formula>"Menor"</formula>
    </cfRule>
    <cfRule type="cellIs" dxfId="1532" priority="2003" operator="equal">
      <formula>"Leve"</formula>
    </cfRule>
  </conditionalFormatting>
  <conditionalFormatting sqref="GM143:GN144">
    <cfRule type="cellIs" dxfId="1531" priority="1984" operator="equal">
      <formula>"Catastrófico"</formula>
    </cfRule>
    <cfRule type="cellIs" dxfId="1530" priority="1985" operator="equal">
      <formula>"Mayor"</formula>
    </cfRule>
    <cfRule type="cellIs" dxfId="1529" priority="1986" operator="equal">
      <formula>"Moderado"</formula>
    </cfRule>
    <cfRule type="cellIs" dxfId="1528" priority="1987" operator="equal">
      <formula>"Menor"</formula>
    </cfRule>
    <cfRule type="cellIs" dxfId="1527" priority="1988" operator="equal">
      <formula>"Leve"</formula>
    </cfRule>
  </conditionalFormatting>
  <conditionalFormatting sqref="GM118:GN119">
    <cfRule type="cellIs" dxfId="1526" priority="1979" operator="equal">
      <formula>"Catastrófico"</formula>
    </cfRule>
    <cfRule type="cellIs" dxfId="1525" priority="1980" operator="equal">
      <formula>"Mayor"</formula>
    </cfRule>
    <cfRule type="cellIs" dxfId="1524" priority="1981" operator="equal">
      <formula>"Moderado"</formula>
    </cfRule>
    <cfRule type="cellIs" dxfId="1523" priority="1982" operator="equal">
      <formula>"Menor"</formula>
    </cfRule>
    <cfRule type="cellIs" dxfId="1522" priority="1983" operator="equal">
      <formula>"Leve"</formula>
    </cfRule>
  </conditionalFormatting>
  <conditionalFormatting sqref="GM239:GN239">
    <cfRule type="cellIs" dxfId="1521" priority="1969" operator="equal">
      <formula>"Catastrófico"</formula>
    </cfRule>
    <cfRule type="cellIs" dxfId="1520" priority="1970" operator="equal">
      <formula>"Mayor"</formula>
    </cfRule>
    <cfRule type="cellIs" dxfId="1519" priority="1971" operator="equal">
      <formula>"Moderado"</formula>
    </cfRule>
    <cfRule type="cellIs" dxfId="1518" priority="1972" operator="equal">
      <formula>"Menor"</formula>
    </cfRule>
    <cfRule type="cellIs" dxfId="1517" priority="1973" operator="equal">
      <formula>"Leve"</formula>
    </cfRule>
  </conditionalFormatting>
  <conditionalFormatting sqref="GM11:GN11">
    <cfRule type="cellIs" dxfId="1516" priority="1959" operator="equal">
      <formula>"Catastrófico"</formula>
    </cfRule>
    <cfRule type="cellIs" dxfId="1515" priority="1960" operator="equal">
      <formula>"Mayor"</formula>
    </cfRule>
    <cfRule type="cellIs" dxfId="1514" priority="1961" operator="equal">
      <formula>"Moderado"</formula>
    </cfRule>
    <cfRule type="cellIs" dxfId="1513" priority="1962" operator="equal">
      <formula>"Menor"</formula>
    </cfRule>
    <cfRule type="cellIs" dxfId="1512" priority="1963" operator="equal">
      <formula>"Leve"</formula>
    </cfRule>
  </conditionalFormatting>
  <conditionalFormatting sqref="GM102:GN102">
    <cfRule type="cellIs" dxfId="1511" priority="2109" operator="equal">
      <formula>"Catastrófico"</formula>
    </cfRule>
    <cfRule type="cellIs" dxfId="1510" priority="2110" operator="equal">
      <formula>"Mayor"</formula>
    </cfRule>
    <cfRule type="cellIs" dxfId="1509" priority="2111" operator="equal">
      <formula>"Moderado"</formula>
    </cfRule>
    <cfRule type="cellIs" dxfId="1508" priority="2112" operator="equal">
      <formula>"Menor"</formula>
    </cfRule>
    <cfRule type="cellIs" dxfId="1507" priority="2113" operator="equal">
      <formula>"Leve"</formula>
    </cfRule>
  </conditionalFormatting>
  <conditionalFormatting sqref="GM102:GN102">
    <cfRule type="cellIs" dxfId="1506" priority="2104" operator="equal">
      <formula>"Catastrófico"</formula>
    </cfRule>
    <cfRule type="cellIs" dxfId="1505" priority="2105" operator="equal">
      <formula>"Mayor"</formula>
    </cfRule>
    <cfRule type="cellIs" dxfId="1504" priority="2106" operator="equal">
      <formula>"Moderado"</formula>
    </cfRule>
    <cfRule type="cellIs" dxfId="1503" priority="2107" operator="equal">
      <formula>"Menor"</formula>
    </cfRule>
    <cfRule type="cellIs" dxfId="1502" priority="2108" operator="equal">
      <formula>"Leve"</formula>
    </cfRule>
  </conditionalFormatting>
  <conditionalFormatting sqref="GM239:GN239">
    <cfRule type="cellIs" dxfId="1501" priority="1964" operator="equal">
      <formula>"Catastrófico"</formula>
    </cfRule>
    <cfRule type="cellIs" dxfId="1500" priority="1965" operator="equal">
      <formula>"Mayor"</formula>
    </cfRule>
    <cfRule type="cellIs" dxfId="1499" priority="1966" operator="equal">
      <formula>"Moderado"</formula>
    </cfRule>
    <cfRule type="cellIs" dxfId="1498" priority="1967" operator="equal">
      <formula>"Menor"</formula>
    </cfRule>
    <cfRule type="cellIs" dxfId="1497" priority="1968" operator="equal">
      <formula>"Leve"</formula>
    </cfRule>
  </conditionalFormatting>
  <conditionalFormatting sqref="GG34">
    <cfRule type="cellIs" dxfId="1496" priority="1824" operator="equal">
      <formula>"Catastrófico"</formula>
    </cfRule>
    <cfRule type="cellIs" dxfId="1495" priority="1825" operator="equal">
      <formula>"Mayor"</formula>
    </cfRule>
    <cfRule type="cellIs" dxfId="1494" priority="1826" operator="equal">
      <formula>"Moderado"</formula>
    </cfRule>
    <cfRule type="cellIs" dxfId="1493" priority="1827" operator="equal">
      <formula>"Menor"</formula>
    </cfRule>
    <cfRule type="cellIs" dxfId="1492" priority="1828" operator="equal">
      <formula>"Leve"</formula>
    </cfRule>
  </conditionalFormatting>
  <conditionalFormatting sqref="GA208">
    <cfRule type="cellIs" dxfId="1491" priority="1564" operator="equal">
      <formula>"Catastrófico"</formula>
    </cfRule>
    <cfRule type="cellIs" dxfId="1490" priority="1565" operator="equal">
      <formula>"Mayor"</formula>
    </cfRule>
    <cfRule type="cellIs" dxfId="1489" priority="1566" operator="equal">
      <formula>"Moderado"</formula>
    </cfRule>
    <cfRule type="cellIs" dxfId="1488" priority="1567" operator="equal">
      <formula>"Menor"</formula>
    </cfRule>
    <cfRule type="cellIs" dxfId="1487" priority="1568" operator="equal">
      <formula>"Leve"</formula>
    </cfRule>
  </conditionalFormatting>
  <conditionalFormatting sqref="GA16:GA17">
    <cfRule type="cellIs" dxfId="1486" priority="1604" operator="equal">
      <formula>"Catastrófico"</formula>
    </cfRule>
    <cfRule type="cellIs" dxfId="1485" priority="1605" operator="equal">
      <formula>"Mayor"</formula>
    </cfRule>
    <cfRule type="cellIs" dxfId="1484" priority="1606" operator="equal">
      <formula>"Moderado"</formula>
    </cfRule>
    <cfRule type="cellIs" dxfId="1483" priority="1607" operator="equal">
      <formula>"Menor"</formula>
    </cfRule>
    <cfRule type="cellIs" dxfId="1482" priority="1608" operator="equal">
      <formula>"Leve"</formula>
    </cfRule>
  </conditionalFormatting>
  <conditionalFormatting sqref="GA214">
    <cfRule type="cellIs" dxfId="1481" priority="1559" operator="equal">
      <formula>"Catastrófico"</formula>
    </cfRule>
    <cfRule type="cellIs" dxfId="1480" priority="1560" operator="equal">
      <formula>"Mayor"</formula>
    </cfRule>
    <cfRule type="cellIs" dxfId="1479" priority="1561" operator="equal">
      <formula>"Moderado"</formula>
    </cfRule>
    <cfRule type="cellIs" dxfId="1478" priority="1562" operator="equal">
      <formula>"Menor"</formula>
    </cfRule>
    <cfRule type="cellIs" dxfId="1477" priority="1563" operator="equal">
      <formula>"Leve"</formula>
    </cfRule>
  </conditionalFormatting>
  <conditionalFormatting sqref="GA35">
    <cfRule type="cellIs" dxfId="1476" priority="1544" operator="equal">
      <formula>"Catastrófico"</formula>
    </cfRule>
    <cfRule type="cellIs" dxfId="1475" priority="1545" operator="equal">
      <formula>"Mayor"</formula>
    </cfRule>
    <cfRule type="cellIs" dxfId="1474" priority="1546" operator="equal">
      <formula>"Moderado"</formula>
    </cfRule>
    <cfRule type="cellIs" dxfId="1473" priority="1547" operator="equal">
      <formula>"Menor"</formula>
    </cfRule>
    <cfRule type="cellIs" dxfId="1472" priority="1548" operator="equal">
      <formula>"Leve"</formula>
    </cfRule>
  </conditionalFormatting>
  <conditionalFormatting sqref="GA89">
    <cfRule type="cellIs" dxfId="1471" priority="1784" operator="equal">
      <formula>"Catastrófico"</formula>
    </cfRule>
    <cfRule type="cellIs" dxfId="1470" priority="1785" operator="equal">
      <formula>"Mayor"</formula>
    </cfRule>
    <cfRule type="cellIs" dxfId="1469" priority="1786" operator="equal">
      <formula>"Moderado"</formula>
    </cfRule>
    <cfRule type="cellIs" dxfId="1468" priority="1787" operator="equal">
      <formula>"Menor"</formula>
    </cfRule>
    <cfRule type="cellIs" dxfId="1467" priority="1788" operator="equal">
      <formula>"Leve"</formula>
    </cfRule>
  </conditionalFormatting>
  <conditionalFormatting sqref="GA162:GA165 GA168:GA171 GA113:GA117 GA173:GA177 GA145:GA147 GA120:GA123 GA138:GA141 GA149:GA153 GA156:GA159">
    <cfRule type="cellIs" dxfId="1466" priority="1764" operator="equal">
      <formula>"Catastrófico"</formula>
    </cfRule>
    <cfRule type="cellIs" dxfId="1465" priority="1765" operator="equal">
      <formula>"Mayor"</formula>
    </cfRule>
    <cfRule type="cellIs" dxfId="1464" priority="1766" operator="equal">
      <formula>"Moderado"</formula>
    </cfRule>
    <cfRule type="cellIs" dxfId="1463" priority="1767" operator="equal">
      <formula>"Menor"</formula>
    </cfRule>
    <cfRule type="cellIs" dxfId="1462" priority="1768" operator="equal">
      <formula>"Leve"</formula>
    </cfRule>
  </conditionalFormatting>
  <conditionalFormatting sqref="GA162:GA165 GA168:GA171 GA113:GA117 GA173:GA177 GA145:GA147 GA120:GA123 GA138:GA141 GA149:GA153 GA156:GA159">
    <cfRule type="cellIs" dxfId="1461" priority="1759" operator="equal">
      <formula>"Catastrófico"</formula>
    </cfRule>
    <cfRule type="cellIs" dxfId="1460" priority="1760" operator="equal">
      <formula>"Mayor"</formula>
    </cfRule>
    <cfRule type="cellIs" dxfId="1459" priority="1761" operator="equal">
      <formula>"Moderado"</formula>
    </cfRule>
    <cfRule type="cellIs" dxfId="1458" priority="1762" operator="equal">
      <formula>"Menor"</formula>
    </cfRule>
    <cfRule type="cellIs" dxfId="1457" priority="1763" operator="equal">
      <formula>"Leve"</formula>
    </cfRule>
  </conditionalFormatting>
  <conditionalFormatting sqref="GA160">
    <cfRule type="cellIs" dxfId="1456" priority="1744" operator="equal">
      <formula>"Catastrófico"</formula>
    </cfRule>
    <cfRule type="cellIs" dxfId="1455" priority="1745" operator="equal">
      <formula>"Mayor"</formula>
    </cfRule>
    <cfRule type="cellIs" dxfId="1454" priority="1746" operator="equal">
      <formula>"Moderado"</formula>
    </cfRule>
    <cfRule type="cellIs" dxfId="1453" priority="1747" operator="equal">
      <formula>"Menor"</formula>
    </cfRule>
    <cfRule type="cellIs" dxfId="1452" priority="1748" operator="equal">
      <formula>"Leve"</formula>
    </cfRule>
  </conditionalFormatting>
  <conditionalFormatting sqref="GA161">
    <cfRule type="cellIs" dxfId="1451" priority="1739" operator="equal">
      <formula>"Catastrófico"</formula>
    </cfRule>
    <cfRule type="cellIs" dxfId="1450" priority="1740" operator="equal">
      <formula>"Mayor"</formula>
    </cfRule>
    <cfRule type="cellIs" dxfId="1449" priority="1741" operator="equal">
      <formula>"Moderado"</formula>
    </cfRule>
    <cfRule type="cellIs" dxfId="1448" priority="1742" operator="equal">
      <formula>"Menor"</formula>
    </cfRule>
    <cfRule type="cellIs" dxfId="1447" priority="1743" operator="equal">
      <formula>"Leve"</formula>
    </cfRule>
  </conditionalFormatting>
  <conditionalFormatting sqref="GA124:GA129">
    <cfRule type="cellIs" dxfId="1446" priority="1589" operator="equal">
      <formula>"Catastrófico"</formula>
    </cfRule>
    <cfRule type="cellIs" dxfId="1445" priority="1590" operator="equal">
      <formula>"Mayor"</formula>
    </cfRule>
    <cfRule type="cellIs" dxfId="1444" priority="1591" operator="equal">
      <formula>"Moderado"</formula>
    </cfRule>
    <cfRule type="cellIs" dxfId="1443" priority="1592" operator="equal">
      <formula>"Menor"</formula>
    </cfRule>
    <cfRule type="cellIs" dxfId="1442" priority="1593" operator="equal">
      <formula>"Leve"</formula>
    </cfRule>
  </conditionalFormatting>
  <conditionalFormatting sqref="GA196">
    <cfRule type="cellIs" dxfId="1441" priority="1574" operator="equal">
      <formula>"Catastrófico"</formula>
    </cfRule>
    <cfRule type="cellIs" dxfId="1440" priority="1575" operator="equal">
      <formula>"Mayor"</formula>
    </cfRule>
    <cfRule type="cellIs" dxfId="1439" priority="1576" operator="equal">
      <formula>"Moderado"</formula>
    </cfRule>
    <cfRule type="cellIs" dxfId="1438" priority="1577" operator="equal">
      <formula>"Menor"</formula>
    </cfRule>
    <cfRule type="cellIs" dxfId="1437" priority="1578" operator="equal">
      <formula>"Leve"</formula>
    </cfRule>
  </conditionalFormatting>
  <conditionalFormatting sqref="GA202">
    <cfRule type="cellIs" dxfId="1436" priority="1569" operator="equal">
      <formula>"Catastrófico"</formula>
    </cfRule>
    <cfRule type="cellIs" dxfId="1435" priority="1570" operator="equal">
      <formula>"Mayor"</formula>
    </cfRule>
    <cfRule type="cellIs" dxfId="1434" priority="1571" operator="equal">
      <formula>"Moderado"</formula>
    </cfRule>
    <cfRule type="cellIs" dxfId="1433" priority="1572" operator="equal">
      <formula>"Menor"</formula>
    </cfRule>
    <cfRule type="cellIs" dxfId="1432" priority="1573" operator="equal">
      <formula>"Leve"</formula>
    </cfRule>
  </conditionalFormatting>
  <conditionalFormatting sqref="GA28">
    <cfRule type="cellIs" dxfId="1431" priority="1554" operator="equal">
      <formula>"Catastrófico"</formula>
    </cfRule>
    <cfRule type="cellIs" dxfId="1430" priority="1555" operator="equal">
      <formula>"Mayor"</formula>
    </cfRule>
    <cfRule type="cellIs" dxfId="1429" priority="1556" operator="equal">
      <formula>"Moderado"</formula>
    </cfRule>
    <cfRule type="cellIs" dxfId="1428" priority="1557" operator="equal">
      <formula>"Menor"</formula>
    </cfRule>
    <cfRule type="cellIs" dxfId="1427" priority="1558" operator="equal">
      <formula>"Leve"</formula>
    </cfRule>
  </conditionalFormatting>
  <conditionalFormatting sqref="GA35">
    <cfRule type="cellIs" dxfId="1426" priority="1549" operator="equal">
      <formula>"Catastrófico"</formula>
    </cfRule>
    <cfRule type="cellIs" dxfId="1425" priority="1550" operator="equal">
      <formula>"Mayor"</formula>
    </cfRule>
    <cfRule type="cellIs" dxfId="1424" priority="1551" operator="equal">
      <formula>"Moderado"</formula>
    </cfRule>
    <cfRule type="cellIs" dxfId="1423" priority="1552" operator="equal">
      <formula>"Menor"</formula>
    </cfRule>
    <cfRule type="cellIs" dxfId="1422" priority="1553" operator="equal">
      <formula>"Leve"</formula>
    </cfRule>
  </conditionalFormatting>
  <conditionalFormatting sqref="GA40">
    <cfRule type="cellIs" dxfId="1421" priority="1539" operator="equal">
      <formula>"Catastrófico"</formula>
    </cfRule>
    <cfRule type="cellIs" dxfId="1420" priority="1540" operator="equal">
      <formula>"Mayor"</formula>
    </cfRule>
    <cfRule type="cellIs" dxfId="1419" priority="1541" operator="equal">
      <formula>"Moderado"</formula>
    </cfRule>
    <cfRule type="cellIs" dxfId="1418" priority="1542" operator="equal">
      <formula>"Menor"</formula>
    </cfRule>
    <cfRule type="cellIs" dxfId="1417" priority="1543" operator="equal">
      <formula>"Leve"</formula>
    </cfRule>
  </conditionalFormatting>
  <conditionalFormatting sqref="GA112">
    <cfRule type="cellIs" dxfId="1416" priority="1754" operator="equal">
      <formula>"Catastrófico"</formula>
    </cfRule>
    <cfRule type="cellIs" dxfId="1415" priority="1755" operator="equal">
      <formula>"Mayor"</formula>
    </cfRule>
    <cfRule type="cellIs" dxfId="1414" priority="1756" operator="equal">
      <formula>"Moderado"</formula>
    </cfRule>
    <cfRule type="cellIs" dxfId="1413" priority="1757" operator="equal">
      <formula>"Menor"</formula>
    </cfRule>
    <cfRule type="cellIs" dxfId="1412" priority="1758" operator="equal">
      <formula>"Leve"</formula>
    </cfRule>
  </conditionalFormatting>
  <conditionalFormatting sqref="GA112">
    <cfRule type="cellIs" dxfId="1411" priority="1749" operator="equal">
      <formula>"Catastrófico"</formula>
    </cfRule>
    <cfRule type="cellIs" dxfId="1410" priority="1750" operator="equal">
      <formula>"Mayor"</formula>
    </cfRule>
    <cfRule type="cellIs" dxfId="1409" priority="1751" operator="equal">
      <formula>"Moderado"</formula>
    </cfRule>
    <cfRule type="cellIs" dxfId="1408" priority="1752" operator="equal">
      <formula>"Menor"</formula>
    </cfRule>
    <cfRule type="cellIs" dxfId="1407" priority="1753" operator="equal">
      <formula>"Leve"</formula>
    </cfRule>
  </conditionalFormatting>
  <conditionalFormatting sqref="GA167">
    <cfRule type="cellIs" dxfId="1406" priority="1734" operator="equal">
      <formula>"Catastrófico"</formula>
    </cfRule>
    <cfRule type="cellIs" dxfId="1405" priority="1735" operator="equal">
      <formula>"Mayor"</formula>
    </cfRule>
    <cfRule type="cellIs" dxfId="1404" priority="1736" operator="equal">
      <formula>"Moderado"</formula>
    </cfRule>
    <cfRule type="cellIs" dxfId="1403" priority="1737" operator="equal">
      <formula>"Menor"</formula>
    </cfRule>
    <cfRule type="cellIs" dxfId="1402" priority="1738" operator="equal">
      <formula>"Leve"</formula>
    </cfRule>
  </conditionalFormatting>
  <conditionalFormatting sqref="GA118:GA119">
    <cfRule type="cellIs" dxfId="1401" priority="1639" operator="equal">
      <formula>"Catastrófico"</formula>
    </cfRule>
    <cfRule type="cellIs" dxfId="1400" priority="1640" operator="equal">
      <formula>"Mayor"</formula>
    </cfRule>
    <cfRule type="cellIs" dxfId="1399" priority="1641" operator="equal">
      <formula>"Moderado"</formula>
    </cfRule>
    <cfRule type="cellIs" dxfId="1398" priority="1642" operator="equal">
      <formula>"Menor"</formula>
    </cfRule>
    <cfRule type="cellIs" dxfId="1397" priority="1643" operator="equal">
      <formula>"Leve"</formula>
    </cfRule>
  </conditionalFormatting>
  <conditionalFormatting sqref="GA52">
    <cfRule type="cellIs" dxfId="1396" priority="1679" operator="equal">
      <formula>"Catastrófico"</formula>
    </cfRule>
    <cfRule type="cellIs" dxfId="1395" priority="1680" operator="equal">
      <formula>"Mayor"</formula>
    </cfRule>
    <cfRule type="cellIs" dxfId="1394" priority="1681" operator="equal">
      <formula>"Moderado"</formula>
    </cfRule>
    <cfRule type="cellIs" dxfId="1393" priority="1682" operator="equal">
      <formula>"Menor"</formula>
    </cfRule>
    <cfRule type="cellIs" dxfId="1392" priority="1683" operator="equal">
      <formula>"Leve"</formula>
    </cfRule>
  </conditionalFormatting>
  <conditionalFormatting sqref="GA10">
    <cfRule type="cellIs" dxfId="1391" priority="1609" operator="equal">
      <formula>"Catastrófico"</formula>
    </cfRule>
    <cfRule type="cellIs" dxfId="1390" priority="1610" operator="equal">
      <formula>"Mayor"</formula>
    </cfRule>
    <cfRule type="cellIs" dxfId="1389" priority="1611" operator="equal">
      <formula>"Moderado"</formula>
    </cfRule>
    <cfRule type="cellIs" dxfId="1388" priority="1612" operator="equal">
      <formula>"Menor"</formula>
    </cfRule>
    <cfRule type="cellIs" dxfId="1387" priority="1613" operator="equal">
      <formula>"Leve"</formula>
    </cfRule>
  </conditionalFormatting>
  <conditionalFormatting sqref="GA16:GA17">
    <cfRule type="cellIs" dxfId="1386" priority="1599" operator="equal">
      <formula>"Catastrófico"</formula>
    </cfRule>
    <cfRule type="cellIs" dxfId="1385" priority="1600" operator="equal">
      <formula>"Mayor"</formula>
    </cfRule>
    <cfRule type="cellIs" dxfId="1384" priority="1601" operator="equal">
      <formula>"Moderado"</formula>
    </cfRule>
    <cfRule type="cellIs" dxfId="1383" priority="1602" operator="equal">
      <formula>"Menor"</formula>
    </cfRule>
    <cfRule type="cellIs" dxfId="1382" priority="1603" operator="equal">
      <formula>"Leve"</formula>
    </cfRule>
  </conditionalFormatting>
  <conditionalFormatting sqref="GA89">
    <cfRule type="cellIs" dxfId="1381" priority="1779" operator="equal">
      <formula>"Catastrófico"</formula>
    </cfRule>
    <cfRule type="cellIs" dxfId="1380" priority="1780" operator="equal">
      <formula>"Mayor"</formula>
    </cfRule>
    <cfRule type="cellIs" dxfId="1379" priority="1781" operator="equal">
      <formula>"Moderado"</formula>
    </cfRule>
    <cfRule type="cellIs" dxfId="1378" priority="1782" operator="equal">
      <formula>"Menor"</formula>
    </cfRule>
    <cfRule type="cellIs" dxfId="1377" priority="1783" operator="equal">
      <formula>"Leve"</formula>
    </cfRule>
  </conditionalFormatting>
  <conditionalFormatting sqref="GA191:GA195">
    <cfRule type="cellIs" dxfId="1376" priority="1804" operator="equal">
      <formula>"Catastrófico"</formula>
    </cfRule>
    <cfRule type="cellIs" dxfId="1375" priority="1805" operator="equal">
      <formula>"Mayor"</formula>
    </cfRule>
    <cfRule type="cellIs" dxfId="1374" priority="1806" operator="equal">
      <formula>"Moderado"</formula>
    </cfRule>
    <cfRule type="cellIs" dxfId="1373" priority="1807" operator="equal">
      <formula>"Menor"</formula>
    </cfRule>
    <cfRule type="cellIs" dxfId="1372" priority="1808" operator="equal">
      <formula>"Leve"</formula>
    </cfRule>
  </conditionalFormatting>
  <conditionalFormatting sqref="GA197:GA201">
    <cfRule type="cellIs" dxfId="1371" priority="1799" operator="equal">
      <formula>"Catastrófico"</formula>
    </cfRule>
    <cfRule type="cellIs" dxfId="1370" priority="1800" operator="equal">
      <formula>"Mayor"</formula>
    </cfRule>
    <cfRule type="cellIs" dxfId="1369" priority="1801" operator="equal">
      <formula>"Moderado"</formula>
    </cfRule>
    <cfRule type="cellIs" dxfId="1368" priority="1802" operator="equal">
      <formula>"Menor"</formula>
    </cfRule>
    <cfRule type="cellIs" dxfId="1367" priority="1803" operator="equal">
      <formula>"Leve"</formula>
    </cfRule>
  </conditionalFormatting>
  <conditionalFormatting sqref="GA130">
    <cfRule type="cellIs" dxfId="1366" priority="1584" operator="equal">
      <formula>"Catastrófico"</formula>
    </cfRule>
    <cfRule type="cellIs" dxfId="1365" priority="1585" operator="equal">
      <formula>"Mayor"</formula>
    </cfRule>
    <cfRule type="cellIs" dxfId="1364" priority="1586" operator="equal">
      <formula>"Moderado"</formula>
    </cfRule>
    <cfRule type="cellIs" dxfId="1363" priority="1587" operator="equal">
      <formula>"Menor"</formula>
    </cfRule>
    <cfRule type="cellIs" dxfId="1362" priority="1588" operator="equal">
      <formula>"Leve"</formula>
    </cfRule>
  </conditionalFormatting>
  <conditionalFormatting sqref="GA130">
    <cfRule type="cellIs" dxfId="1361" priority="1579" operator="equal">
      <formula>"Catastrófico"</formula>
    </cfRule>
    <cfRule type="cellIs" dxfId="1360" priority="1580" operator="equal">
      <formula>"Mayor"</formula>
    </cfRule>
    <cfRule type="cellIs" dxfId="1359" priority="1581" operator="equal">
      <formula>"Moderado"</formula>
    </cfRule>
    <cfRule type="cellIs" dxfId="1358" priority="1582" operator="equal">
      <formula>"Menor"</formula>
    </cfRule>
    <cfRule type="cellIs" dxfId="1357" priority="1583" operator="equal">
      <formula>"Leve"</formula>
    </cfRule>
  </conditionalFormatting>
  <conditionalFormatting sqref="GA94">
    <cfRule type="cellIs" dxfId="1356" priority="1814" operator="equal">
      <formula>"Catastrófico"</formula>
    </cfRule>
    <cfRule type="cellIs" dxfId="1355" priority="1815" operator="equal">
      <formula>"Mayor"</formula>
    </cfRule>
    <cfRule type="cellIs" dxfId="1354" priority="1816" operator="equal">
      <formula>"Moderado"</formula>
    </cfRule>
    <cfRule type="cellIs" dxfId="1353" priority="1817" operator="equal">
      <formula>"Menor"</formula>
    </cfRule>
    <cfRule type="cellIs" dxfId="1352" priority="1818" operator="equal">
      <formula>"Leve"</formula>
    </cfRule>
  </conditionalFormatting>
  <conditionalFormatting sqref="GA94">
    <cfRule type="cellIs" dxfId="1351" priority="1809" operator="equal">
      <formula>"Catastrófico"</formula>
    </cfRule>
    <cfRule type="cellIs" dxfId="1350" priority="1810" operator="equal">
      <formula>"Mayor"</formula>
    </cfRule>
    <cfRule type="cellIs" dxfId="1349" priority="1811" operator="equal">
      <formula>"Moderado"</formula>
    </cfRule>
    <cfRule type="cellIs" dxfId="1348" priority="1812" operator="equal">
      <formula>"Menor"</formula>
    </cfRule>
    <cfRule type="cellIs" dxfId="1347" priority="1813" operator="equal">
      <formula>"Leve"</formula>
    </cfRule>
  </conditionalFormatting>
  <conditionalFormatting sqref="GA106:GA111">
    <cfRule type="cellIs" dxfId="1346" priority="1709" operator="equal">
      <formula>"Catastrófico"</formula>
    </cfRule>
    <cfRule type="cellIs" dxfId="1345" priority="1710" operator="equal">
      <formula>"Mayor"</formula>
    </cfRule>
    <cfRule type="cellIs" dxfId="1344" priority="1711" operator="equal">
      <formula>"Moderado"</formula>
    </cfRule>
    <cfRule type="cellIs" dxfId="1343" priority="1712" operator="equal">
      <formula>"Menor"</formula>
    </cfRule>
    <cfRule type="cellIs" dxfId="1342" priority="1713" operator="equal">
      <formula>"Leve"</formula>
    </cfRule>
  </conditionalFormatting>
  <conditionalFormatting sqref="GA203:GA207">
    <cfRule type="cellIs" dxfId="1341" priority="1794" operator="equal">
      <formula>"Catastrófico"</formula>
    </cfRule>
    <cfRule type="cellIs" dxfId="1340" priority="1795" operator="equal">
      <formula>"Mayor"</formula>
    </cfRule>
    <cfRule type="cellIs" dxfId="1339" priority="1796" operator="equal">
      <formula>"Moderado"</formula>
    </cfRule>
    <cfRule type="cellIs" dxfId="1338" priority="1797" operator="equal">
      <formula>"Menor"</formula>
    </cfRule>
    <cfRule type="cellIs" dxfId="1337" priority="1798" operator="equal">
      <formula>"Leve"</formula>
    </cfRule>
  </conditionalFormatting>
  <conditionalFormatting sqref="GA209:GA213">
    <cfRule type="cellIs" dxfId="1336" priority="1789" operator="equal">
      <formula>"Catastrófico"</formula>
    </cfRule>
    <cfRule type="cellIs" dxfId="1335" priority="1790" operator="equal">
      <formula>"Mayor"</formula>
    </cfRule>
    <cfRule type="cellIs" dxfId="1334" priority="1791" operator="equal">
      <formula>"Moderado"</formula>
    </cfRule>
    <cfRule type="cellIs" dxfId="1333" priority="1792" operator="equal">
      <formula>"Menor"</formula>
    </cfRule>
    <cfRule type="cellIs" dxfId="1332" priority="1793" operator="equal">
      <formula>"Leve"</formula>
    </cfRule>
  </conditionalFormatting>
  <conditionalFormatting sqref="GA46">
    <cfRule type="cellIs" dxfId="1331" priority="1689" operator="equal">
      <formula>"Catastrófico"</formula>
    </cfRule>
    <cfRule type="cellIs" dxfId="1330" priority="1690" operator="equal">
      <formula>"Mayor"</formula>
    </cfRule>
    <cfRule type="cellIs" dxfId="1329" priority="1691" operator="equal">
      <formula>"Moderado"</formula>
    </cfRule>
    <cfRule type="cellIs" dxfId="1328" priority="1692" operator="equal">
      <formula>"Menor"</formula>
    </cfRule>
    <cfRule type="cellIs" dxfId="1327" priority="1693" operator="equal">
      <formula>"Leve"</formula>
    </cfRule>
  </conditionalFormatting>
  <conditionalFormatting sqref="GA167">
    <cfRule type="cellIs" dxfId="1326" priority="1729" operator="equal">
      <formula>"Catastrófico"</formula>
    </cfRule>
    <cfRule type="cellIs" dxfId="1325" priority="1730" operator="equal">
      <formula>"Mayor"</formula>
    </cfRule>
    <cfRule type="cellIs" dxfId="1324" priority="1731" operator="equal">
      <formula>"Moderado"</formula>
    </cfRule>
    <cfRule type="cellIs" dxfId="1323" priority="1732" operator="equal">
      <formula>"Menor"</formula>
    </cfRule>
    <cfRule type="cellIs" dxfId="1322" priority="1733" operator="equal">
      <formula>"Leve"</formula>
    </cfRule>
  </conditionalFormatting>
  <conditionalFormatting sqref="GA106:GA111">
    <cfRule type="cellIs" dxfId="1321" priority="1704" operator="equal">
      <formula>"Catastrófico"</formula>
    </cfRule>
    <cfRule type="cellIs" dxfId="1320" priority="1705" operator="equal">
      <formula>"Mayor"</formula>
    </cfRule>
    <cfRule type="cellIs" dxfId="1319" priority="1706" operator="equal">
      <formula>"Moderado"</formula>
    </cfRule>
    <cfRule type="cellIs" dxfId="1318" priority="1707" operator="equal">
      <formula>"Menor"</formula>
    </cfRule>
    <cfRule type="cellIs" dxfId="1317" priority="1708" operator="equal">
      <formula>"Leve"</formula>
    </cfRule>
  </conditionalFormatting>
  <conditionalFormatting sqref="GA46">
    <cfRule type="cellIs" dxfId="1316" priority="1684" operator="equal">
      <formula>"Catastrófico"</formula>
    </cfRule>
    <cfRule type="cellIs" dxfId="1315" priority="1685" operator="equal">
      <formula>"Mayor"</formula>
    </cfRule>
    <cfRule type="cellIs" dxfId="1314" priority="1686" operator="equal">
      <formula>"Moderado"</formula>
    </cfRule>
    <cfRule type="cellIs" dxfId="1313" priority="1687" operator="equal">
      <formula>"Menor"</formula>
    </cfRule>
    <cfRule type="cellIs" dxfId="1312" priority="1688" operator="equal">
      <formula>"Leve"</formula>
    </cfRule>
  </conditionalFormatting>
  <conditionalFormatting sqref="GA52">
    <cfRule type="cellIs" dxfId="1311" priority="1674" operator="equal">
      <formula>"Catastrófico"</formula>
    </cfRule>
    <cfRule type="cellIs" dxfId="1310" priority="1675" operator="equal">
      <formula>"Mayor"</formula>
    </cfRule>
    <cfRule type="cellIs" dxfId="1309" priority="1676" operator="equal">
      <formula>"Moderado"</formula>
    </cfRule>
    <cfRule type="cellIs" dxfId="1308" priority="1677" operator="equal">
      <formula>"Menor"</formula>
    </cfRule>
    <cfRule type="cellIs" dxfId="1307" priority="1678" operator="equal">
      <formula>"Leve"</formula>
    </cfRule>
  </conditionalFormatting>
  <conditionalFormatting sqref="GA58">
    <cfRule type="cellIs" dxfId="1306" priority="1669" operator="equal">
      <formula>"Catastrófico"</formula>
    </cfRule>
    <cfRule type="cellIs" dxfId="1305" priority="1670" operator="equal">
      <formula>"Mayor"</formula>
    </cfRule>
    <cfRule type="cellIs" dxfId="1304" priority="1671" operator="equal">
      <formula>"Moderado"</formula>
    </cfRule>
    <cfRule type="cellIs" dxfId="1303" priority="1672" operator="equal">
      <formula>"Menor"</formula>
    </cfRule>
    <cfRule type="cellIs" dxfId="1302" priority="1673" operator="equal">
      <formula>"Leve"</formula>
    </cfRule>
  </conditionalFormatting>
  <conditionalFormatting sqref="GA83">
    <cfRule type="cellIs" dxfId="1301" priority="1654" operator="equal">
      <formula>"Catastrófico"</formula>
    </cfRule>
    <cfRule type="cellIs" dxfId="1300" priority="1655" operator="equal">
      <formula>"Mayor"</formula>
    </cfRule>
    <cfRule type="cellIs" dxfId="1299" priority="1656" operator="equal">
      <formula>"Moderado"</formula>
    </cfRule>
    <cfRule type="cellIs" dxfId="1298" priority="1657" operator="equal">
      <formula>"Menor"</formula>
    </cfRule>
    <cfRule type="cellIs" dxfId="1297" priority="1658" operator="equal">
      <formula>"Leve"</formula>
    </cfRule>
  </conditionalFormatting>
  <conditionalFormatting sqref="GA11">
    <cfRule type="cellIs" dxfId="1296" priority="1619" operator="equal">
      <formula>"Catastrófico"</formula>
    </cfRule>
    <cfRule type="cellIs" dxfId="1295" priority="1620" operator="equal">
      <formula>"Mayor"</formula>
    </cfRule>
    <cfRule type="cellIs" dxfId="1294" priority="1621" operator="equal">
      <formula>"Moderado"</formula>
    </cfRule>
    <cfRule type="cellIs" dxfId="1293" priority="1622" operator="equal">
      <formula>"Menor"</formula>
    </cfRule>
    <cfRule type="cellIs" dxfId="1292" priority="1623" operator="equal">
      <formula>"Leve"</formula>
    </cfRule>
  </conditionalFormatting>
  <conditionalFormatting sqref="GA124:GA129">
    <cfRule type="cellIs" dxfId="1291" priority="1594" operator="equal">
      <formula>"Catastrófico"</formula>
    </cfRule>
    <cfRule type="cellIs" dxfId="1290" priority="1595" operator="equal">
      <formula>"Mayor"</formula>
    </cfRule>
    <cfRule type="cellIs" dxfId="1289" priority="1596" operator="equal">
      <formula>"Moderado"</formula>
    </cfRule>
    <cfRule type="cellIs" dxfId="1288" priority="1597" operator="equal">
      <formula>"Menor"</formula>
    </cfRule>
    <cfRule type="cellIs" dxfId="1287" priority="1598" operator="equal">
      <formula>"Leve"</formula>
    </cfRule>
  </conditionalFormatting>
  <conditionalFormatting sqref="GA41:GA42">
    <cfRule type="cellIs" dxfId="1286" priority="1534" operator="equal">
      <formula>"Catastrófico"</formula>
    </cfRule>
    <cfRule type="cellIs" dxfId="1285" priority="1535" operator="equal">
      <formula>"Mayor"</formula>
    </cfRule>
    <cfRule type="cellIs" dxfId="1284" priority="1536" operator="equal">
      <formula>"Moderado"</formula>
    </cfRule>
    <cfRule type="cellIs" dxfId="1283" priority="1537" operator="equal">
      <formula>"Menor"</formula>
    </cfRule>
    <cfRule type="cellIs" dxfId="1282" priority="1538" operator="equal">
      <formula>"Leve"</formula>
    </cfRule>
  </conditionalFormatting>
  <conditionalFormatting sqref="GA172 GA131:GA137 GA196 GA12:GA15 GA90:GA93 GA95:GA99 GA103:GA105 GA186:GA190 GA47:GA51 GA53:GA57 GA36:GA40 GA43:GA45 GA18:GA34 GA88 GA142 GA148 GA154:GA155 GA59:GA69 GA202 GA208 GA214:GA238 GA240:GA255">
    <cfRule type="cellIs" dxfId="1281" priority="1819" operator="equal">
      <formula>"Catastrófico"</formula>
    </cfRule>
    <cfRule type="cellIs" dxfId="1280" priority="1820" operator="equal">
      <formula>"Mayor"</formula>
    </cfRule>
    <cfRule type="cellIs" dxfId="1279" priority="1821" operator="equal">
      <formula>"Moderado"</formula>
    </cfRule>
    <cfRule type="cellIs" dxfId="1278" priority="1822" operator="equal">
      <formula>"Menor"</formula>
    </cfRule>
    <cfRule type="cellIs" dxfId="1277" priority="1823" operator="equal">
      <formula>"Leve"</formula>
    </cfRule>
  </conditionalFormatting>
  <conditionalFormatting sqref="GA185">
    <cfRule type="cellIs" dxfId="1276" priority="1714" operator="equal">
      <formula>"Catastrófico"</formula>
    </cfRule>
    <cfRule type="cellIs" dxfId="1275" priority="1715" operator="equal">
      <formula>"Mayor"</formula>
    </cfRule>
    <cfRule type="cellIs" dxfId="1274" priority="1716" operator="equal">
      <formula>"Moderado"</formula>
    </cfRule>
    <cfRule type="cellIs" dxfId="1273" priority="1717" operator="equal">
      <formula>"Menor"</formula>
    </cfRule>
    <cfRule type="cellIs" dxfId="1272" priority="1718" operator="equal">
      <formula>"Leve"</formula>
    </cfRule>
  </conditionalFormatting>
  <conditionalFormatting sqref="GA82">
    <cfRule type="cellIs" dxfId="1271" priority="1659" operator="equal">
      <formula>"Catastrófico"</formula>
    </cfRule>
    <cfRule type="cellIs" dxfId="1270" priority="1660" operator="equal">
      <formula>"Mayor"</formula>
    </cfRule>
    <cfRule type="cellIs" dxfId="1269" priority="1661" operator="equal">
      <formula>"Moderado"</formula>
    </cfRule>
    <cfRule type="cellIs" dxfId="1268" priority="1662" operator="equal">
      <formula>"Menor"</formula>
    </cfRule>
    <cfRule type="cellIs" dxfId="1267" priority="1663" operator="equal">
      <formula>"Leve"</formula>
    </cfRule>
  </conditionalFormatting>
  <conditionalFormatting sqref="GA166">
    <cfRule type="cellIs" dxfId="1266" priority="1724" operator="equal">
      <formula>"Catastrófico"</formula>
    </cfRule>
    <cfRule type="cellIs" dxfId="1265" priority="1725" operator="equal">
      <formula>"Mayor"</formula>
    </cfRule>
    <cfRule type="cellIs" dxfId="1264" priority="1726" operator="equal">
      <formula>"Moderado"</formula>
    </cfRule>
    <cfRule type="cellIs" dxfId="1263" priority="1727" operator="equal">
      <formula>"Menor"</formula>
    </cfRule>
    <cfRule type="cellIs" dxfId="1262" priority="1728" operator="equal">
      <formula>"Leve"</formula>
    </cfRule>
  </conditionalFormatting>
  <conditionalFormatting sqref="GA184:GA185">
    <cfRule type="cellIs" dxfId="1261" priority="1719" operator="equal">
      <formula>"Catastrófico"</formula>
    </cfRule>
    <cfRule type="cellIs" dxfId="1260" priority="1720" operator="equal">
      <formula>"Mayor"</formula>
    </cfRule>
    <cfRule type="cellIs" dxfId="1259" priority="1721" operator="equal">
      <formula>"Moderado"</formula>
    </cfRule>
    <cfRule type="cellIs" dxfId="1258" priority="1722" operator="equal">
      <formula>"Menor"</formula>
    </cfRule>
    <cfRule type="cellIs" dxfId="1257" priority="1723" operator="equal">
      <formula>"Leve"</formula>
    </cfRule>
  </conditionalFormatting>
  <conditionalFormatting sqref="GA178:GA183">
    <cfRule type="cellIs" dxfId="1256" priority="1699" operator="equal">
      <formula>"Catastrófico"</formula>
    </cfRule>
    <cfRule type="cellIs" dxfId="1255" priority="1700" operator="equal">
      <formula>"Mayor"</formula>
    </cfRule>
    <cfRule type="cellIs" dxfId="1254" priority="1701" operator="equal">
      <formula>"Moderado"</formula>
    </cfRule>
    <cfRule type="cellIs" dxfId="1253" priority="1702" operator="equal">
      <formula>"Menor"</formula>
    </cfRule>
    <cfRule type="cellIs" dxfId="1252" priority="1703" operator="equal">
      <formula>"Leve"</formula>
    </cfRule>
  </conditionalFormatting>
  <conditionalFormatting sqref="GA178:GA183">
    <cfRule type="cellIs" dxfId="1251" priority="1694" operator="equal">
      <formula>"Catastrófico"</formula>
    </cfRule>
    <cfRule type="cellIs" dxfId="1250" priority="1695" operator="equal">
      <formula>"Mayor"</formula>
    </cfRule>
    <cfRule type="cellIs" dxfId="1249" priority="1696" operator="equal">
      <formula>"Moderado"</formula>
    </cfRule>
    <cfRule type="cellIs" dxfId="1248" priority="1697" operator="equal">
      <formula>"Menor"</formula>
    </cfRule>
    <cfRule type="cellIs" dxfId="1247" priority="1698" operator="equal">
      <formula>"Leve"</formula>
    </cfRule>
  </conditionalFormatting>
  <conditionalFormatting sqref="GA58">
    <cfRule type="cellIs" dxfId="1246" priority="1664" operator="equal">
      <formula>"Catastrófico"</formula>
    </cfRule>
    <cfRule type="cellIs" dxfId="1245" priority="1665" operator="equal">
      <formula>"Mayor"</formula>
    </cfRule>
    <cfRule type="cellIs" dxfId="1244" priority="1666" operator="equal">
      <formula>"Moderado"</formula>
    </cfRule>
    <cfRule type="cellIs" dxfId="1243" priority="1667" operator="equal">
      <formula>"Menor"</formula>
    </cfRule>
    <cfRule type="cellIs" dxfId="1242" priority="1668" operator="equal">
      <formula>"Leve"</formula>
    </cfRule>
  </conditionalFormatting>
  <conditionalFormatting sqref="GA143:GA144">
    <cfRule type="cellIs" dxfId="1241" priority="1649" operator="equal">
      <formula>"Catastrófico"</formula>
    </cfRule>
    <cfRule type="cellIs" dxfId="1240" priority="1650" operator="equal">
      <formula>"Mayor"</formula>
    </cfRule>
    <cfRule type="cellIs" dxfId="1239" priority="1651" operator="equal">
      <formula>"Moderado"</formula>
    </cfRule>
    <cfRule type="cellIs" dxfId="1238" priority="1652" operator="equal">
      <formula>"Menor"</formula>
    </cfRule>
    <cfRule type="cellIs" dxfId="1237" priority="1653" operator="equal">
      <formula>"Leve"</formula>
    </cfRule>
  </conditionalFormatting>
  <conditionalFormatting sqref="GA118:GA119">
    <cfRule type="cellIs" dxfId="1236" priority="1644" operator="equal">
      <formula>"Catastrófico"</formula>
    </cfRule>
    <cfRule type="cellIs" dxfId="1235" priority="1645" operator="equal">
      <formula>"Mayor"</formula>
    </cfRule>
    <cfRule type="cellIs" dxfId="1234" priority="1646" operator="equal">
      <formula>"Moderado"</formula>
    </cfRule>
    <cfRule type="cellIs" dxfId="1233" priority="1647" operator="equal">
      <formula>"Menor"</formula>
    </cfRule>
    <cfRule type="cellIs" dxfId="1232" priority="1648" operator="equal">
      <formula>"Leve"</formula>
    </cfRule>
  </conditionalFormatting>
  <conditionalFormatting sqref="GA239">
    <cfRule type="cellIs" dxfId="1231" priority="1634" operator="equal">
      <formula>"Catastrófico"</formula>
    </cfRule>
    <cfRule type="cellIs" dxfId="1230" priority="1635" operator="equal">
      <formula>"Mayor"</formula>
    </cfRule>
    <cfRule type="cellIs" dxfId="1229" priority="1636" operator="equal">
      <formula>"Moderado"</formula>
    </cfRule>
    <cfRule type="cellIs" dxfId="1228" priority="1637" operator="equal">
      <formula>"Menor"</formula>
    </cfRule>
    <cfRule type="cellIs" dxfId="1227" priority="1638" operator="equal">
      <formula>"Leve"</formula>
    </cfRule>
  </conditionalFormatting>
  <conditionalFormatting sqref="GA11">
    <cfRule type="cellIs" dxfId="1226" priority="1624" operator="equal">
      <formula>"Catastrófico"</formula>
    </cfRule>
    <cfRule type="cellIs" dxfId="1225" priority="1625" operator="equal">
      <formula>"Mayor"</formula>
    </cfRule>
    <cfRule type="cellIs" dxfId="1224" priority="1626" operator="equal">
      <formula>"Moderado"</formula>
    </cfRule>
    <cfRule type="cellIs" dxfId="1223" priority="1627" operator="equal">
      <formula>"Menor"</formula>
    </cfRule>
    <cfRule type="cellIs" dxfId="1222" priority="1628" operator="equal">
      <formula>"Leve"</formula>
    </cfRule>
  </conditionalFormatting>
  <conditionalFormatting sqref="GA10">
    <cfRule type="cellIs" dxfId="1221" priority="1614" operator="equal">
      <formula>"Catastrófico"</formula>
    </cfRule>
    <cfRule type="cellIs" dxfId="1220" priority="1615" operator="equal">
      <formula>"Mayor"</formula>
    </cfRule>
    <cfRule type="cellIs" dxfId="1219" priority="1616" operator="equal">
      <formula>"Moderado"</formula>
    </cfRule>
    <cfRule type="cellIs" dxfId="1218" priority="1617" operator="equal">
      <formula>"Menor"</formula>
    </cfRule>
    <cfRule type="cellIs" dxfId="1217" priority="1618" operator="equal">
      <formula>"Leve"</formula>
    </cfRule>
  </conditionalFormatting>
  <conditionalFormatting sqref="GA102">
    <cfRule type="cellIs" dxfId="1216" priority="1774" operator="equal">
      <formula>"Catastrófico"</formula>
    </cfRule>
    <cfRule type="cellIs" dxfId="1215" priority="1775" operator="equal">
      <formula>"Mayor"</formula>
    </cfRule>
    <cfRule type="cellIs" dxfId="1214" priority="1776" operator="equal">
      <formula>"Moderado"</formula>
    </cfRule>
    <cfRule type="cellIs" dxfId="1213" priority="1777" operator="equal">
      <formula>"Menor"</formula>
    </cfRule>
    <cfRule type="cellIs" dxfId="1212" priority="1778" operator="equal">
      <formula>"Leve"</formula>
    </cfRule>
  </conditionalFormatting>
  <conditionalFormatting sqref="GA102">
    <cfRule type="cellIs" dxfId="1211" priority="1769" operator="equal">
      <formula>"Catastrófico"</formula>
    </cfRule>
    <cfRule type="cellIs" dxfId="1210" priority="1770" operator="equal">
      <formula>"Mayor"</formula>
    </cfRule>
    <cfRule type="cellIs" dxfId="1209" priority="1771" operator="equal">
      <formula>"Moderado"</formula>
    </cfRule>
    <cfRule type="cellIs" dxfId="1208" priority="1772" operator="equal">
      <formula>"Menor"</formula>
    </cfRule>
    <cfRule type="cellIs" dxfId="1207" priority="1773" operator="equal">
      <formula>"Leve"</formula>
    </cfRule>
  </conditionalFormatting>
  <conditionalFormatting sqref="GA239">
    <cfRule type="cellIs" dxfId="1206" priority="1629" operator="equal">
      <formula>"Catastrófico"</formula>
    </cfRule>
    <cfRule type="cellIs" dxfId="1205" priority="1630" operator="equal">
      <formula>"Mayor"</formula>
    </cfRule>
    <cfRule type="cellIs" dxfId="1204" priority="1631" operator="equal">
      <formula>"Moderado"</formula>
    </cfRule>
    <cfRule type="cellIs" dxfId="1203" priority="1632" operator="equal">
      <formula>"Menor"</formula>
    </cfRule>
    <cfRule type="cellIs" dxfId="1202" priority="1633" operator="equal">
      <formula>"Leve"</formula>
    </cfRule>
  </conditionalFormatting>
  <conditionalFormatting sqref="BC226">
    <cfRule type="cellIs" dxfId="1201" priority="1529" operator="equal">
      <formula>"Catastrófico"</formula>
    </cfRule>
    <cfRule type="cellIs" dxfId="1200" priority="1530" operator="equal">
      <formula>"Mayor"</formula>
    </cfRule>
    <cfRule type="cellIs" dxfId="1199" priority="1531" operator="equal">
      <formula>"Moderado"</formula>
    </cfRule>
    <cfRule type="cellIs" dxfId="1198" priority="1532" operator="equal">
      <formula>"Menor"</formula>
    </cfRule>
    <cfRule type="cellIs" dxfId="1197" priority="1533" operator="equal">
      <formula>"Leve"</formula>
    </cfRule>
  </conditionalFormatting>
  <conditionalFormatting sqref="BD226">
    <cfRule type="cellIs" dxfId="1196" priority="1525" operator="equal">
      <formula>"Extremo"</formula>
    </cfRule>
    <cfRule type="cellIs" dxfId="1195" priority="1526" operator="equal">
      <formula>"Alto"</formula>
    </cfRule>
    <cfRule type="cellIs" dxfId="1194" priority="1527" operator="equal">
      <formula>"Moderado"</formula>
    </cfRule>
    <cfRule type="cellIs" dxfId="1193" priority="1528" operator="equal">
      <formula>"Bajo"</formula>
    </cfRule>
  </conditionalFormatting>
  <conditionalFormatting sqref="BC232">
    <cfRule type="cellIs" dxfId="1192" priority="1510" operator="equal">
      <formula>"Catastrófico"</formula>
    </cfRule>
    <cfRule type="cellIs" dxfId="1191" priority="1511" operator="equal">
      <formula>"Mayor"</formula>
    </cfRule>
    <cfRule type="cellIs" dxfId="1190" priority="1512" operator="equal">
      <formula>"Moderado"</formula>
    </cfRule>
    <cfRule type="cellIs" dxfId="1189" priority="1513" operator="equal">
      <formula>"Menor"</formula>
    </cfRule>
    <cfRule type="cellIs" dxfId="1188" priority="1514" operator="equal">
      <formula>"Leve"</formula>
    </cfRule>
  </conditionalFormatting>
  <conditionalFormatting sqref="BD232">
    <cfRule type="cellIs" dxfId="1187" priority="1506" operator="equal">
      <formula>"Extremo"</formula>
    </cfRule>
    <cfRule type="cellIs" dxfId="1186" priority="1507" operator="equal">
      <formula>"Alto"</formula>
    </cfRule>
    <cfRule type="cellIs" dxfId="1185" priority="1508" operator="equal">
      <formula>"Moderado"</formula>
    </cfRule>
    <cfRule type="cellIs" dxfId="1184" priority="1509" operator="equal">
      <formula>"Bajo"</formula>
    </cfRule>
  </conditionalFormatting>
  <conditionalFormatting sqref="BC238">
    <cfRule type="cellIs" dxfId="1183" priority="1491" operator="equal">
      <formula>"Catastrófico"</formula>
    </cfRule>
    <cfRule type="cellIs" dxfId="1182" priority="1492" operator="equal">
      <formula>"Mayor"</formula>
    </cfRule>
    <cfRule type="cellIs" dxfId="1181" priority="1493" operator="equal">
      <formula>"Moderado"</formula>
    </cfRule>
    <cfRule type="cellIs" dxfId="1180" priority="1494" operator="equal">
      <formula>"Menor"</formula>
    </cfRule>
    <cfRule type="cellIs" dxfId="1179" priority="1495" operator="equal">
      <formula>"Leve"</formula>
    </cfRule>
  </conditionalFormatting>
  <conditionalFormatting sqref="BD238">
    <cfRule type="cellIs" dxfId="1178" priority="1487" operator="equal">
      <formula>"Extremo"</formula>
    </cfRule>
    <cfRule type="cellIs" dxfId="1177" priority="1488" operator="equal">
      <formula>"Alto"</formula>
    </cfRule>
    <cfRule type="cellIs" dxfId="1176" priority="1489" operator="equal">
      <formula>"Moderado"</formula>
    </cfRule>
    <cfRule type="cellIs" dxfId="1175" priority="1490" operator="equal">
      <formula>"Bajo"</formula>
    </cfRule>
  </conditionalFormatting>
  <conditionalFormatting sqref="BC244">
    <cfRule type="cellIs" dxfId="1174" priority="1472" operator="equal">
      <formula>"Catastrófico"</formula>
    </cfRule>
    <cfRule type="cellIs" dxfId="1173" priority="1473" operator="equal">
      <formula>"Mayor"</formula>
    </cfRule>
    <cfRule type="cellIs" dxfId="1172" priority="1474" operator="equal">
      <formula>"Moderado"</formula>
    </cfRule>
    <cfRule type="cellIs" dxfId="1171" priority="1475" operator="equal">
      <formula>"Menor"</formula>
    </cfRule>
    <cfRule type="cellIs" dxfId="1170" priority="1476" operator="equal">
      <formula>"Leve"</formula>
    </cfRule>
  </conditionalFormatting>
  <conditionalFormatting sqref="BD244">
    <cfRule type="cellIs" dxfId="1169" priority="1468" operator="equal">
      <formula>"Extremo"</formula>
    </cfRule>
    <cfRule type="cellIs" dxfId="1168" priority="1469" operator="equal">
      <formula>"Alto"</formula>
    </cfRule>
    <cfRule type="cellIs" dxfId="1167" priority="1470" operator="equal">
      <formula>"Moderado"</formula>
    </cfRule>
    <cfRule type="cellIs" dxfId="1166" priority="1471" operator="equal">
      <formula>"Bajo"</formula>
    </cfRule>
  </conditionalFormatting>
  <conditionalFormatting sqref="BC250">
    <cfRule type="cellIs" dxfId="1165" priority="1453" operator="equal">
      <formula>"Catastrófico"</formula>
    </cfRule>
    <cfRule type="cellIs" dxfId="1164" priority="1454" operator="equal">
      <formula>"Mayor"</formula>
    </cfRule>
    <cfRule type="cellIs" dxfId="1163" priority="1455" operator="equal">
      <formula>"Moderado"</formula>
    </cfRule>
    <cfRule type="cellIs" dxfId="1162" priority="1456" operator="equal">
      <formula>"Menor"</formula>
    </cfRule>
    <cfRule type="cellIs" dxfId="1161" priority="1457" operator="equal">
      <formula>"Leve"</formula>
    </cfRule>
  </conditionalFormatting>
  <conditionalFormatting sqref="BD250">
    <cfRule type="cellIs" dxfId="1160" priority="1449" operator="equal">
      <formula>"Extremo"</formula>
    </cfRule>
    <cfRule type="cellIs" dxfId="1159" priority="1450" operator="equal">
      <formula>"Alto"</formula>
    </cfRule>
    <cfRule type="cellIs" dxfId="1158" priority="1451" operator="equal">
      <formula>"Moderado"</formula>
    </cfRule>
    <cfRule type="cellIs" dxfId="1157" priority="1452" operator="equal">
      <formula>"Bajo"</formula>
    </cfRule>
  </conditionalFormatting>
  <conditionalFormatting sqref="BC256">
    <cfRule type="cellIs" dxfId="1156" priority="1434" operator="equal">
      <formula>"Catastrófico"</formula>
    </cfRule>
    <cfRule type="cellIs" dxfId="1155" priority="1435" operator="equal">
      <formula>"Mayor"</formula>
    </cfRule>
    <cfRule type="cellIs" dxfId="1154" priority="1436" operator="equal">
      <formula>"Moderado"</formula>
    </cfRule>
    <cfRule type="cellIs" dxfId="1153" priority="1437" operator="equal">
      <formula>"Menor"</formula>
    </cfRule>
    <cfRule type="cellIs" dxfId="1152" priority="1438" operator="equal">
      <formula>"Leve"</formula>
    </cfRule>
  </conditionalFormatting>
  <conditionalFormatting sqref="BD256">
    <cfRule type="cellIs" dxfId="1151" priority="1430" operator="equal">
      <formula>"Extremo"</formula>
    </cfRule>
    <cfRule type="cellIs" dxfId="1150" priority="1431" operator="equal">
      <formula>"Alto"</formula>
    </cfRule>
    <cfRule type="cellIs" dxfId="1149" priority="1432" operator="equal">
      <formula>"Moderado"</formula>
    </cfRule>
    <cfRule type="cellIs" dxfId="1148" priority="1433" operator="equal">
      <formula>"Bajo"</formula>
    </cfRule>
  </conditionalFormatting>
  <conditionalFormatting sqref="BC262">
    <cfRule type="cellIs" dxfId="1147" priority="1415" operator="equal">
      <formula>"Catastrófico"</formula>
    </cfRule>
    <cfRule type="cellIs" dxfId="1146" priority="1416" operator="equal">
      <formula>"Mayor"</formula>
    </cfRule>
    <cfRule type="cellIs" dxfId="1145" priority="1417" operator="equal">
      <formula>"Moderado"</formula>
    </cfRule>
    <cfRule type="cellIs" dxfId="1144" priority="1418" operator="equal">
      <formula>"Menor"</formula>
    </cfRule>
    <cfRule type="cellIs" dxfId="1143" priority="1419" operator="equal">
      <formula>"Leve"</formula>
    </cfRule>
  </conditionalFormatting>
  <conditionalFormatting sqref="BD262">
    <cfRule type="cellIs" dxfId="1142" priority="1411" operator="equal">
      <formula>"Extremo"</formula>
    </cfRule>
    <cfRule type="cellIs" dxfId="1141" priority="1412" operator="equal">
      <formula>"Alto"</formula>
    </cfRule>
    <cfRule type="cellIs" dxfId="1140" priority="1413" operator="equal">
      <formula>"Moderado"</formula>
    </cfRule>
    <cfRule type="cellIs" dxfId="1139" priority="1414" operator="equal">
      <formula>"Bajo"</formula>
    </cfRule>
  </conditionalFormatting>
  <conditionalFormatting sqref="BG16:BG17">
    <cfRule type="cellIs" dxfId="1138" priority="1131" operator="equal">
      <formula>"Catastrófico"</formula>
    </cfRule>
    <cfRule type="cellIs" dxfId="1137" priority="1132" operator="equal">
      <formula>"Mayor"</formula>
    </cfRule>
    <cfRule type="cellIs" dxfId="1136" priority="1133" operator="equal">
      <formula>"Moderado"</formula>
    </cfRule>
    <cfRule type="cellIs" dxfId="1135" priority="1134" operator="equal">
      <formula>"Menor"</formula>
    </cfRule>
    <cfRule type="cellIs" dxfId="1134" priority="1135" operator="equal">
      <formula>"Leve"</formula>
    </cfRule>
  </conditionalFormatting>
  <conditionalFormatting sqref="BG232:BG233">
    <cfRule type="cellIs" dxfId="1133" priority="1166" operator="equal">
      <formula>"Catastrófico"</formula>
    </cfRule>
    <cfRule type="cellIs" dxfId="1132" priority="1167" operator="equal">
      <formula>"Mayor"</formula>
    </cfRule>
    <cfRule type="cellIs" dxfId="1131" priority="1168" operator="equal">
      <formula>"Moderado"</formula>
    </cfRule>
    <cfRule type="cellIs" dxfId="1130" priority="1169" operator="equal">
      <formula>"Menor"</formula>
    </cfRule>
    <cfRule type="cellIs" dxfId="1129" priority="1170" operator="equal">
      <formula>"Leve"</formula>
    </cfRule>
  </conditionalFormatting>
  <conditionalFormatting sqref="BG238">
    <cfRule type="cellIs" dxfId="1128" priority="1156" operator="equal">
      <formula>"Catastrófico"</formula>
    </cfRule>
    <cfRule type="cellIs" dxfId="1127" priority="1157" operator="equal">
      <formula>"Mayor"</formula>
    </cfRule>
    <cfRule type="cellIs" dxfId="1126" priority="1158" operator="equal">
      <formula>"Moderado"</formula>
    </cfRule>
    <cfRule type="cellIs" dxfId="1125" priority="1159" operator="equal">
      <formula>"Menor"</formula>
    </cfRule>
    <cfRule type="cellIs" dxfId="1124" priority="1160" operator="equal">
      <formula>"Leve"</formula>
    </cfRule>
  </conditionalFormatting>
  <conditionalFormatting sqref="BF160 BF172">
    <cfRule type="cellIs" dxfId="1123" priority="1396" operator="equal">
      <formula>"Catastrófico"</formula>
    </cfRule>
    <cfRule type="cellIs" dxfId="1122" priority="1397" operator="equal">
      <formula>"Mayor"</formula>
    </cfRule>
    <cfRule type="cellIs" dxfId="1121" priority="1398" operator="equal">
      <formula>"Moderado"</formula>
    </cfRule>
    <cfRule type="cellIs" dxfId="1120" priority="1399" operator="equal">
      <formula>"Menor"</formula>
    </cfRule>
    <cfRule type="cellIs" dxfId="1119" priority="1400" operator="equal">
      <formula>"Leve"</formula>
    </cfRule>
  </conditionalFormatting>
  <conditionalFormatting sqref="BF58">
    <cfRule type="cellIs" dxfId="1118" priority="1391" operator="equal">
      <formula>"Catastrófico"</formula>
    </cfRule>
    <cfRule type="cellIs" dxfId="1117" priority="1392" operator="equal">
      <formula>"Mayor"</formula>
    </cfRule>
    <cfRule type="cellIs" dxfId="1116" priority="1393" operator="equal">
      <formula>"Moderado"</formula>
    </cfRule>
    <cfRule type="cellIs" dxfId="1115" priority="1394" operator="equal">
      <formula>"Menor"</formula>
    </cfRule>
    <cfRule type="cellIs" dxfId="1114" priority="1395" operator="equal">
      <formula>"Leve"</formula>
    </cfRule>
  </conditionalFormatting>
  <conditionalFormatting sqref="BF52">
    <cfRule type="cellIs" dxfId="1113" priority="1386" operator="equal">
      <formula>"Catastrófico"</formula>
    </cfRule>
    <cfRule type="cellIs" dxfId="1112" priority="1387" operator="equal">
      <formula>"Mayor"</formula>
    </cfRule>
    <cfRule type="cellIs" dxfId="1111" priority="1388" operator="equal">
      <formula>"Moderado"</formula>
    </cfRule>
    <cfRule type="cellIs" dxfId="1110" priority="1389" operator="equal">
      <formula>"Menor"</formula>
    </cfRule>
    <cfRule type="cellIs" dxfId="1109" priority="1390" operator="equal">
      <formula>"Leve"</formula>
    </cfRule>
  </conditionalFormatting>
  <conditionalFormatting sqref="BF100">
    <cfRule type="cellIs" dxfId="1108" priority="1381" operator="equal">
      <formula>"Catastrófico"</formula>
    </cfRule>
    <cfRule type="cellIs" dxfId="1107" priority="1382" operator="equal">
      <formula>"Mayor"</formula>
    </cfRule>
    <cfRule type="cellIs" dxfId="1106" priority="1383" operator="equal">
      <formula>"Moderado"</formula>
    </cfRule>
    <cfRule type="cellIs" dxfId="1105" priority="1384" operator="equal">
      <formula>"Menor"</formula>
    </cfRule>
    <cfRule type="cellIs" dxfId="1104" priority="1385" operator="equal">
      <formula>"Leve"</formula>
    </cfRule>
  </conditionalFormatting>
  <conditionalFormatting sqref="BF82">
    <cfRule type="cellIs" dxfId="1103" priority="1376" operator="equal">
      <formula>"Catastrófico"</formula>
    </cfRule>
    <cfRule type="cellIs" dxfId="1102" priority="1377" operator="equal">
      <formula>"Mayor"</formula>
    </cfRule>
    <cfRule type="cellIs" dxfId="1101" priority="1378" operator="equal">
      <formula>"Moderado"</formula>
    </cfRule>
    <cfRule type="cellIs" dxfId="1100" priority="1379" operator="equal">
      <formula>"Menor"</formula>
    </cfRule>
    <cfRule type="cellIs" dxfId="1099" priority="1380" operator="equal">
      <formula>"Leve"</formula>
    </cfRule>
  </conditionalFormatting>
  <conditionalFormatting sqref="BF94">
    <cfRule type="cellIs" dxfId="1098" priority="1371" operator="equal">
      <formula>"Catastrófico"</formula>
    </cfRule>
    <cfRule type="cellIs" dxfId="1097" priority="1372" operator="equal">
      <formula>"Mayor"</formula>
    </cfRule>
    <cfRule type="cellIs" dxfId="1096" priority="1373" operator="equal">
      <formula>"Moderado"</formula>
    </cfRule>
    <cfRule type="cellIs" dxfId="1095" priority="1374" operator="equal">
      <formula>"Menor"</formula>
    </cfRule>
    <cfRule type="cellIs" dxfId="1094" priority="1375" operator="equal">
      <formula>"Leve"</formula>
    </cfRule>
  </conditionalFormatting>
  <conditionalFormatting sqref="BF184">
    <cfRule type="cellIs" dxfId="1093" priority="1366" operator="equal">
      <formula>"Catastrófico"</formula>
    </cfRule>
    <cfRule type="cellIs" dxfId="1092" priority="1367" operator="equal">
      <formula>"Mayor"</formula>
    </cfRule>
    <cfRule type="cellIs" dxfId="1091" priority="1368" operator="equal">
      <formula>"Moderado"</formula>
    </cfRule>
    <cfRule type="cellIs" dxfId="1090" priority="1369" operator="equal">
      <formula>"Menor"</formula>
    </cfRule>
    <cfRule type="cellIs" dxfId="1089" priority="1370" operator="equal">
      <formula>"Leve"</formula>
    </cfRule>
  </conditionalFormatting>
  <conditionalFormatting sqref="BF46">
    <cfRule type="cellIs" dxfId="1088" priority="1346" operator="equal">
      <formula>"Catastrófico"</formula>
    </cfRule>
    <cfRule type="cellIs" dxfId="1087" priority="1347" operator="equal">
      <formula>"Mayor"</formula>
    </cfRule>
    <cfRule type="cellIs" dxfId="1086" priority="1348" operator="equal">
      <formula>"Moderado"</formula>
    </cfRule>
    <cfRule type="cellIs" dxfId="1085" priority="1349" operator="equal">
      <formula>"Menor"</formula>
    </cfRule>
    <cfRule type="cellIs" dxfId="1084" priority="1350" operator="equal">
      <formula>"Leve"</formula>
    </cfRule>
  </conditionalFormatting>
  <conditionalFormatting sqref="BF118">
    <cfRule type="cellIs" dxfId="1083" priority="1341" operator="equal">
      <formula>"Catastrófico"</formula>
    </cfRule>
    <cfRule type="cellIs" dxfId="1082" priority="1342" operator="equal">
      <formula>"Mayor"</formula>
    </cfRule>
    <cfRule type="cellIs" dxfId="1081" priority="1343" operator="equal">
      <formula>"Moderado"</formula>
    </cfRule>
    <cfRule type="cellIs" dxfId="1080" priority="1344" operator="equal">
      <formula>"Menor"</formula>
    </cfRule>
    <cfRule type="cellIs" dxfId="1079" priority="1345" operator="equal">
      <formula>"Leve"</formula>
    </cfRule>
  </conditionalFormatting>
  <conditionalFormatting sqref="BF220">
    <cfRule type="cellIs" dxfId="1078" priority="1336" operator="equal">
      <formula>"Catastrófico"</formula>
    </cfRule>
    <cfRule type="cellIs" dxfId="1077" priority="1337" operator="equal">
      <formula>"Mayor"</formula>
    </cfRule>
    <cfRule type="cellIs" dxfId="1076" priority="1338" operator="equal">
      <formula>"Moderado"</formula>
    </cfRule>
    <cfRule type="cellIs" dxfId="1075" priority="1339" operator="equal">
      <formula>"Menor"</formula>
    </cfRule>
    <cfRule type="cellIs" dxfId="1074" priority="1340" operator="equal">
      <formula>"Leve"</formula>
    </cfRule>
  </conditionalFormatting>
  <conditionalFormatting sqref="BF226">
    <cfRule type="cellIs" dxfId="1073" priority="1331" operator="equal">
      <formula>"Catastrófico"</formula>
    </cfRule>
    <cfRule type="cellIs" dxfId="1072" priority="1332" operator="equal">
      <formula>"Mayor"</formula>
    </cfRule>
    <cfRule type="cellIs" dxfId="1071" priority="1333" operator="equal">
      <formula>"Moderado"</formula>
    </cfRule>
    <cfRule type="cellIs" dxfId="1070" priority="1334" operator="equal">
      <formula>"Menor"</formula>
    </cfRule>
    <cfRule type="cellIs" dxfId="1069" priority="1335" operator="equal">
      <formula>"Leve"</formula>
    </cfRule>
  </conditionalFormatting>
  <conditionalFormatting sqref="BF232">
    <cfRule type="cellIs" dxfId="1068" priority="1326" operator="equal">
      <formula>"Catastrófico"</formula>
    </cfRule>
    <cfRule type="cellIs" dxfId="1067" priority="1327" operator="equal">
      <formula>"Mayor"</formula>
    </cfRule>
    <cfRule type="cellIs" dxfId="1066" priority="1328" operator="equal">
      <formula>"Moderado"</formula>
    </cfRule>
    <cfRule type="cellIs" dxfId="1065" priority="1329" operator="equal">
      <formula>"Menor"</formula>
    </cfRule>
    <cfRule type="cellIs" dxfId="1064" priority="1330" operator="equal">
      <formula>"Leve"</formula>
    </cfRule>
  </conditionalFormatting>
  <conditionalFormatting sqref="BF136">
    <cfRule type="cellIs" dxfId="1063" priority="1321" operator="equal">
      <formula>"Catastrófico"</formula>
    </cfRule>
    <cfRule type="cellIs" dxfId="1062" priority="1322" operator="equal">
      <formula>"Mayor"</formula>
    </cfRule>
    <cfRule type="cellIs" dxfId="1061" priority="1323" operator="equal">
      <formula>"Moderado"</formula>
    </cfRule>
    <cfRule type="cellIs" dxfId="1060" priority="1324" operator="equal">
      <formula>"Menor"</formula>
    </cfRule>
    <cfRule type="cellIs" dxfId="1059" priority="1325" operator="equal">
      <formula>"Leve"</formula>
    </cfRule>
  </conditionalFormatting>
  <conditionalFormatting sqref="BF238">
    <cfRule type="cellIs" dxfId="1058" priority="1316" operator="equal">
      <formula>"Catastrófico"</formula>
    </cfRule>
    <cfRule type="cellIs" dxfId="1057" priority="1317" operator="equal">
      <formula>"Mayor"</formula>
    </cfRule>
    <cfRule type="cellIs" dxfId="1056" priority="1318" operator="equal">
      <formula>"Moderado"</formula>
    </cfRule>
    <cfRule type="cellIs" dxfId="1055" priority="1319" operator="equal">
      <formula>"Menor"</formula>
    </cfRule>
    <cfRule type="cellIs" dxfId="1054" priority="1320" operator="equal">
      <formula>"Leve"</formula>
    </cfRule>
  </conditionalFormatting>
  <conditionalFormatting sqref="BF239">
    <cfRule type="cellIs" dxfId="1053" priority="1311" operator="equal">
      <formula>"Catastrófico"</formula>
    </cfRule>
    <cfRule type="cellIs" dxfId="1052" priority="1312" operator="equal">
      <formula>"Mayor"</formula>
    </cfRule>
    <cfRule type="cellIs" dxfId="1051" priority="1313" operator="equal">
      <formula>"Moderado"</formula>
    </cfRule>
    <cfRule type="cellIs" dxfId="1050" priority="1314" operator="equal">
      <formula>"Menor"</formula>
    </cfRule>
    <cfRule type="cellIs" dxfId="1049" priority="1315" operator="equal">
      <formula>"Leve"</formula>
    </cfRule>
  </conditionalFormatting>
  <conditionalFormatting sqref="BF148">
    <cfRule type="cellIs" dxfId="1048" priority="1306" operator="equal">
      <formula>"Catastrófico"</formula>
    </cfRule>
    <cfRule type="cellIs" dxfId="1047" priority="1307" operator="equal">
      <formula>"Mayor"</formula>
    </cfRule>
    <cfRule type="cellIs" dxfId="1046" priority="1308" operator="equal">
      <formula>"Moderado"</formula>
    </cfRule>
    <cfRule type="cellIs" dxfId="1045" priority="1309" operator="equal">
      <formula>"Menor"</formula>
    </cfRule>
    <cfRule type="cellIs" dxfId="1044" priority="1310" operator="equal">
      <formula>"Leve"</formula>
    </cfRule>
  </conditionalFormatting>
  <conditionalFormatting sqref="BF155">
    <cfRule type="cellIs" dxfId="1043" priority="1301" operator="equal">
      <formula>"Catastrófico"</formula>
    </cfRule>
    <cfRule type="cellIs" dxfId="1042" priority="1302" operator="equal">
      <formula>"Mayor"</formula>
    </cfRule>
    <cfRule type="cellIs" dxfId="1041" priority="1303" operator="equal">
      <formula>"Moderado"</formula>
    </cfRule>
    <cfRule type="cellIs" dxfId="1040" priority="1304" operator="equal">
      <formula>"Menor"</formula>
    </cfRule>
    <cfRule type="cellIs" dxfId="1039" priority="1305" operator="equal">
      <formula>"Leve"</formula>
    </cfRule>
  </conditionalFormatting>
  <conditionalFormatting sqref="BF154">
    <cfRule type="cellIs" dxfId="1038" priority="1296" operator="equal">
      <formula>"Catastrófico"</formula>
    </cfRule>
    <cfRule type="cellIs" dxfId="1037" priority="1297" operator="equal">
      <formula>"Mayor"</formula>
    </cfRule>
    <cfRule type="cellIs" dxfId="1036" priority="1298" operator="equal">
      <formula>"Moderado"</formula>
    </cfRule>
    <cfRule type="cellIs" dxfId="1035" priority="1299" operator="equal">
      <formula>"Menor"</formula>
    </cfRule>
    <cfRule type="cellIs" dxfId="1034" priority="1300" operator="equal">
      <formula>"Leve"</formula>
    </cfRule>
  </conditionalFormatting>
  <conditionalFormatting sqref="BF16">
    <cfRule type="cellIs" dxfId="1033" priority="1291" operator="equal">
      <formula>"Catastrófico"</formula>
    </cfRule>
    <cfRule type="cellIs" dxfId="1032" priority="1292" operator="equal">
      <formula>"Mayor"</formula>
    </cfRule>
    <cfRule type="cellIs" dxfId="1031" priority="1293" operator="equal">
      <formula>"Moderado"</formula>
    </cfRule>
    <cfRule type="cellIs" dxfId="1030" priority="1294" operator="equal">
      <formula>"Menor"</formula>
    </cfRule>
    <cfRule type="cellIs" dxfId="1029" priority="1295" operator="equal">
      <formula>"Leve"</formula>
    </cfRule>
  </conditionalFormatting>
  <conditionalFormatting sqref="BF28">
    <cfRule type="cellIs" dxfId="1028" priority="1286" operator="equal">
      <formula>"Catastrófico"</formula>
    </cfRule>
    <cfRule type="cellIs" dxfId="1027" priority="1287" operator="equal">
      <formula>"Mayor"</formula>
    </cfRule>
    <cfRule type="cellIs" dxfId="1026" priority="1288" operator="equal">
      <formula>"Moderado"</formula>
    </cfRule>
    <cfRule type="cellIs" dxfId="1025" priority="1289" operator="equal">
      <formula>"Menor"</formula>
    </cfRule>
    <cfRule type="cellIs" dxfId="1024" priority="1290" operator="equal">
      <formula>"Leve"</formula>
    </cfRule>
  </conditionalFormatting>
  <conditionalFormatting sqref="BF34">
    <cfRule type="cellIs" dxfId="1023" priority="1281" operator="equal">
      <formula>"Catastrófico"</formula>
    </cfRule>
    <cfRule type="cellIs" dxfId="1022" priority="1282" operator="equal">
      <formula>"Mayor"</formula>
    </cfRule>
    <cfRule type="cellIs" dxfId="1021" priority="1283" operator="equal">
      <formula>"Moderado"</formula>
    </cfRule>
    <cfRule type="cellIs" dxfId="1020" priority="1284" operator="equal">
      <formula>"Menor"</formula>
    </cfRule>
    <cfRule type="cellIs" dxfId="1019" priority="1285" operator="equal">
      <formula>"Leve"</formula>
    </cfRule>
  </conditionalFormatting>
  <conditionalFormatting sqref="BF244">
    <cfRule type="cellIs" dxfId="1018" priority="1276" operator="equal">
      <formula>"Catastrófico"</formula>
    </cfRule>
    <cfRule type="cellIs" dxfId="1017" priority="1277" operator="equal">
      <formula>"Mayor"</formula>
    </cfRule>
    <cfRule type="cellIs" dxfId="1016" priority="1278" operator="equal">
      <formula>"Moderado"</formula>
    </cfRule>
    <cfRule type="cellIs" dxfId="1015" priority="1279" operator="equal">
      <formula>"Menor"</formula>
    </cfRule>
    <cfRule type="cellIs" dxfId="1014" priority="1280" operator="equal">
      <formula>"Leve"</formula>
    </cfRule>
  </conditionalFormatting>
  <conditionalFormatting sqref="BF250">
    <cfRule type="cellIs" dxfId="1013" priority="1271" operator="equal">
      <formula>"Catastrófico"</formula>
    </cfRule>
    <cfRule type="cellIs" dxfId="1012" priority="1272" operator="equal">
      <formula>"Mayor"</formula>
    </cfRule>
    <cfRule type="cellIs" dxfId="1011" priority="1273" operator="equal">
      <formula>"Moderado"</formula>
    </cfRule>
    <cfRule type="cellIs" dxfId="1010" priority="1274" operator="equal">
      <formula>"Menor"</formula>
    </cfRule>
    <cfRule type="cellIs" dxfId="1009" priority="1275" operator="equal">
      <formula>"Leve"</formula>
    </cfRule>
  </conditionalFormatting>
  <conditionalFormatting sqref="BF40">
    <cfRule type="cellIs" dxfId="1008" priority="1266" operator="equal">
      <formula>"Catastrófico"</formula>
    </cfRule>
    <cfRule type="cellIs" dxfId="1007" priority="1267" operator="equal">
      <formula>"Mayor"</formula>
    </cfRule>
    <cfRule type="cellIs" dxfId="1006" priority="1268" operator="equal">
      <formula>"Moderado"</formula>
    </cfRule>
    <cfRule type="cellIs" dxfId="1005" priority="1269" operator="equal">
      <formula>"Menor"</formula>
    </cfRule>
    <cfRule type="cellIs" dxfId="1004" priority="1270" operator="equal">
      <formula>"Leve"</formula>
    </cfRule>
  </conditionalFormatting>
  <conditionalFormatting sqref="BF42">
    <cfRule type="cellIs" dxfId="1003" priority="1261" operator="equal">
      <formula>"Catastrófico"</formula>
    </cfRule>
    <cfRule type="cellIs" dxfId="1002" priority="1262" operator="equal">
      <formula>"Mayor"</formula>
    </cfRule>
    <cfRule type="cellIs" dxfId="1001" priority="1263" operator="equal">
      <formula>"Moderado"</formula>
    </cfRule>
    <cfRule type="cellIs" dxfId="1000" priority="1264" operator="equal">
      <formula>"Menor"</formula>
    </cfRule>
    <cfRule type="cellIs" dxfId="999" priority="1265" operator="equal">
      <formula>"Leve"</formula>
    </cfRule>
  </conditionalFormatting>
  <conditionalFormatting sqref="BF101">
    <cfRule type="cellIs" dxfId="998" priority="1256" operator="equal">
      <formula>"Catastrófico"</formula>
    </cfRule>
    <cfRule type="cellIs" dxfId="997" priority="1257" operator="equal">
      <formula>"Mayor"</formula>
    </cfRule>
    <cfRule type="cellIs" dxfId="996" priority="1258" operator="equal">
      <formula>"Moderado"</formula>
    </cfRule>
    <cfRule type="cellIs" dxfId="995" priority="1259" operator="equal">
      <formula>"Menor"</formula>
    </cfRule>
    <cfRule type="cellIs" dxfId="994" priority="1260" operator="equal">
      <formula>"Leve"</formula>
    </cfRule>
  </conditionalFormatting>
  <conditionalFormatting sqref="BG160 BG172">
    <cfRule type="cellIs" dxfId="993" priority="1251" operator="equal">
      <formula>"Catastrófico"</formula>
    </cfRule>
    <cfRule type="cellIs" dxfId="992" priority="1252" operator="equal">
      <formula>"Mayor"</formula>
    </cfRule>
    <cfRule type="cellIs" dxfId="991" priority="1253" operator="equal">
      <formula>"Moderado"</formula>
    </cfRule>
    <cfRule type="cellIs" dxfId="990" priority="1254" operator="equal">
      <formula>"Menor"</formula>
    </cfRule>
    <cfRule type="cellIs" dxfId="989" priority="1255" operator="equal">
      <formula>"Leve"</formula>
    </cfRule>
  </conditionalFormatting>
  <conditionalFormatting sqref="BG46 BG52">
    <cfRule type="cellIs" dxfId="988" priority="1246" operator="equal">
      <formula>"Catastrófico"</formula>
    </cfRule>
    <cfRule type="cellIs" dxfId="987" priority="1247" operator="equal">
      <formula>"Mayor"</formula>
    </cfRule>
    <cfRule type="cellIs" dxfId="986" priority="1248" operator="equal">
      <formula>"Moderado"</formula>
    </cfRule>
    <cfRule type="cellIs" dxfId="985" priority="1249" operator="equal">
      <formula>"Menor"</formula>
    </cfRule>
    <cfRule type="cellIs" dxfId="984" priority="1250" operator="equal">
      <formula>"Leve"</formula>
    </cfRule>
  </conditionalFormatting>
  <conditionalFormatting sqref="BG58">
    <cfRule type="cellIs" dxfId="983" priority="1241" operator="equal">
      <formula>"Catastrófico"</formula>
    </cfRule>
    <cfRule type="cellIs" dxfId="982" priority="1242" operator="equal">
      <formula>"Mayor"</formula>
    </cfRule>
    <cfRule type="cellIs" dxfId="981" priority="1243" operator="equal">
      <formula>"Moderado"</formula>
    </cfRule>
    <cfRule type="cellIs" dxfId="980" priority="1244" operator="equal">
      <formula>"Menor"</formula>
    </cfRule>
    <cfRule type="cellIs" dxfId="979" priority="1245" operator="equal">
      <formula>"Leve"</formula>
    </cfRule>
  </conditionalFormatting>
  <conditionalFormatting sqref="BG166:BG167">
    <cfRule type="cellIs" dxfId="978" priority="1236" operator="equal">
      <formula>"Catastrófico"</formula>
    </cfRule>
    <cfRule type="cellIs" dxfId="977" priority="1237" operator="equal">
      <formula>"Mayor"</formula>
    </cfRule>
    <cfRule type="cellIs" dxfId="976" priority="1238" operator="equal">
      <formula>"Moderado"</formula>
    </cfRule>
    <cfRule type="cellIs" dxfId="975" priority="1239" operator="equal">
      <formula>"Menor"</formula>
    </cfRule>
    <cfRule type="cellIs" dxfId="974" priority="1240" operator="equal">
      <formula>"Leve"</formula>
    </cfRule>
  </conditionalFormatting>
  <conditionalFormatting sqref="BG100">
    <cfRule type="cellIs" dxfId="973" priority="1231" operator="equal">
      <formula>"Catastrófico"</formula>
    </cfRule>
    <cfRule type="cellIs" dxfId="972" priority="1232" operator="equal">
      <formula>"Mayor"</formula>
    </cfRule>
    <cfRule type="cellIs" dxfId="971" priority="1233" operator="equal">
      <formula>"Moderado"</formula>
    </cfRule>
    <cfRule type="cellIs" dxfId="970" priority="1234" operator="equal">
      <formula>"Menor"</formula>
    </cfRule>
    <cfRule type="cellIs" dxfId="969" priority="1235" operator="equal">
      <formula>"Leve"</formula>
    </cfRule>
  </conditionalFormatting>
  <conditionalFormatting sqref="BG82">
    <cfRule type="cellIs" dxfId="968" priority="1226" operator="equal">
      <formula>"Catastrófico"</formula>
    </cfRule>
    <cfRule type="cellIs" dxfId="967" priority="1227" operator="equal">
      <formula>"Mayor"</formula>
    </cfRule>
    <cfRule type="cellIs" dxfId="966" priority="1228" operator="equal">
      <formula>"Moderado"</formula>
    </cfRule>
    <cfRule type="cellIs" dxfId="965" priority="1229" operator="equal">
      <formula>"Menor"</formula>
    </cfRule>
    <cfRule type="cellIs" dxfId="964" priority="1230" operator="equal">
      <formula>"Leve"</formula>
    </cfRule>
  </conditionalFormatting>
  <conditionalFormatting sqref="BG94">
    <cfRule type="cellIs" dxfId="963" priority="1221" operator="equal">
      <formula>"Catastrófico"</formula>
    </cfRule>
    <cfRule type="cellIs" dxfId="962" priority="1222" operator="equal">
      <formula>"Mayor"</formula>
    </cfRule>
    <cfRule type="cellIs" dxfId="961" priority="1223" operator="equal">
      <formula>"Moderado"</formula>
    </cfRule>
    <cfRule type="cellIs" dxfId="960" priority="1224" operator="equal">
      <formula>"Menor"</formula>
    </cfRule>
    <cfRule type="cellIs" dxfId="959" priority="1225" operator="equal">
      <formula>"Leve"</formula>
    </cfRule>
  </conditionalFormatting>
  <conditionalFormatting sqref="BG184">
    <cfRule type="cellIs" dxfId="958" priority="1216" operator="equal">
      <formula>"Catastrófico"</formula>
    </cfRule>
    <cfRule type="cellIs" dxfId="957" priority="1217" operator="equal">
      <formula>"Mayor"</formula>
    </cfRule>
    <cfRule type="cellIs" dxfId="956" priority="1218" operator="equal">
      <formula>"Moderado"</formula>
    </cfRule>
    <cfRule type="cellIs" dxfId="955" priority="1219" operator="equal">
      <formula>"Menor"</formula>
    </cfRule>
    <cfRule type="cellIs" dxfId="954" priority="1220" operator="equal">
      <formula>"Leve"</formula>
    </cfRule>
  </conditionalFormatting>
  <conditionalFormatting sqref="BG185">
    <cfRule type="cellIs" dxfId="953" priority="1211" operator="equal">
      <formula>"Catastrófico"</formula>
    </cfRule>
    <cfRule type="cellIs" dxfId="952" priority="1212" operator="equal">
      <formula>"Mayor"</formula>
    </cfRule>
    <cfRule type="cellIs" dxfId="951" priority="1213" operator="equal">
      <formula>"Moderado"</formula>
    </cfRule>
    <cfRule type="cellIs" dxfId="950" priority="1214" operator="equal">
      <formula>"Menor"</formula>
    </cfRule>
    <cfRule type="cellIs" dxfId="949" priority="1215" operator="equal">
      <formula>"Leve"</formula>
    </cfRule>
  </conditionalFormatting>
  <conditionalFormatting sqref="BG112">
    <cfRule type="cellIs" dxfId="948" priority="1191" operator="equal">
      <formula>"Catastrófico"</formula>
    </cfRule>
    <cfRule type="cellIs" dxfId="947" priority="1192" operator="equal">
      <formula>"Mayor"</formula>
    </cfRule>
    <cfRule type="cellIs" dxfId="946" priority="1193" operator="equal">
      <formula>"Moderado"</formula>
    </cfRule>
    <cfRule type="cellIs" dxfId="945" priority="1194" operator="equal">
      <formula>"Menor"</formula>
    </cfRule>
    <cfRule type="cellIs" dxfId="944" priority="1195" operator="equal">
      <formula>"Leve"</formula>
    </cfRule>
  </conditionalFormatting>
  <conditionalFormatting sqref="BG118">
    <cfRule type="cellIs" dxfId="943" priority="1186" operator="equal">
      <formula>"Catastrófico"</formula>
    </cfRule>
    <cfRule type="cellIs" dxfId="942" priority="1187" operator="equal">
      <formula>"Mayor"</formula>
    </cfRule>
    <cfRule type="cellIs" dxfId="941" priority="1188" operator="equal">
      <formula>"Moderado"</formula>
    </cfRule>
    <cfRule type="cellIs" dxfId="940" priority="1189" operator="equal">
      <formula>"Menor"</formula>
    </cfRule>
    <cfRule type="cellIs" dxfId="939" priority="1190" operator="equal">
      <formula>"Leve"</formula>
    </cfRule>
  </conditionalFormatting>
  <conditionalFormatting sqref="BG221">
    <cfRule type="cellIs" dxfId="938" priority="1181" operator="equal">
      <formula>"Catastrófico"</formula>
    </cfRule>
    <cfRule type="cellIs" dxfId="937" priority="1182" operator="equal">
      <formula>"Mayor"</formula>
    </cfRule>
    <cfRule type="cellIs" dxfId="936" priority="1183" operator="equal">
      <formula>"Moderado"</formula>
    </cfRule>
    <cfRule type="cellIs" dxfId="935" priority="1184" operator="equal">
      <formula>"Menor"</formula>
    </cfRule>
    <cfRule type="cellIs" dxfId="934" priority="1185" operator="equal">
      <formula>"Leve"</formula>
    </cfRule>
  </conditionalFormatting>
  <conditionalFormatting sqref="BG220">
    <cfRule type="cellIs" dxfId="933" priority="1176" operator="equal">
      <formula>"Catastrófico"</formula>
    </cfRule>
    <cfRule type="cellIs" dxfId="932" priority="1177" operator="equal">
      <formula>"Mayor"</formula>
    </cfRule>
    <cfRule type="cellIs" dxfId="931" priority="1178" operator="equal">
      <formula>"Moderado"</formula>
    </cfRule>
    <cfRule type="cellIs" dxfId="930" priority="1179" operator="equal">
      <formula>"Menor"</formula>
    </cfRule>
    <cfRule type="cellIs" dxfId="929" priority="1180" operator="equal">
      <formula>"Leve"</formula>
    </cfRule>
  </conditionalFormatting>
  <conditionalFormatting sqref="BG226:BG228">
    <cfRule type="cellIs" dxfId="928" priority="1171" operator="equal">
      <formula>"Catastrófico"</formula>
    </cfRule>
    <cfRule type="cellIs" dxfId="927" priority="1172" operator="equal">
      <formula>"Mayor"</formula>
    </cfRule>
    <cfRule type="cellIs" dxfId="926" priority="1173" operator="equal">
      <formula>"Moderado"</formula>
    </cfRule>
    <cfRule type="cellIs" dxfId="925" priority="1174" operator="equal">
      <formula>"Menor"</formula>
    </cfRule>
    <cfRule type="cellIs" dxfId="924" priority="1175" operator="equal">
      <formula>"Leve"</formula>
    </cfRule>
  </conditionalFormatting>
  <conditionalFormatting sqref="BG136">
    <cfRule type="cellIs" dxfId="923" priority="1161" operator="equal">
      <formula>"Catastrófico"</formula>
    </cfRule>
    <cfRule type="cellIs" dxfId="922" priority="1162" operator="equal">
      <formula>"Mayor"</formula>
    </cfRule>
    <cfRule type="cellIs" dxfId="921" priority="1163" operator="equal">
      <formula>"Moderado"</formula>
    </cfRule>
    <cfRule type="cellIs" dxfId="920" priority="1164" operator="equal">
      <formula>"Menor"</formula>
    </cfRule>
    <cfRule type="cellIs" dxfId="919" priority="1165" operator="equal">
      <formula>"Leve"</formula>
    </cfRule>
  </conditionalFormatting>
  <conditionalFormatting sqref="BG28">
    <cfRule type="cellIs" dxfId="918" priority="1121" operator="equal">
      <formula>"Catastrófico"</formula>
    </cfRule>
    <cfRule type="cellIs" dxfId="917" priority="1122" operator="equal">
      <formula>"Mayor"</formula>
    </cfRule>
    <cfRule type="cellIs" dxfId="916" priority="1123" operator="equal">
      <formula>"Moderado"</formula>
    </cfRule>
    <cfRule type="cellIs" dxfId="915" priority="1124" operator="equal">
      <formula>"Menor"</formula>
    </cfRule>
    <cfRule type="cellIs" dxfId="914" priority="1125" operator="equal">
      <formula>"Leve"</formula>
    </cfRule>
  </conditionalFormatting>
  <conditionalFormatting sqref="BG239">
    <cfRule type="cellIs" dxfId="913" priority="1151" operator="equal">
      <formula>"Catastrófico"</formula>
    </cfRule>
    <cfRule type="cellIs" dxfId="912" priority="1152" operator="equal">
      <formula>"Mayor"</formula>
    </cfRule>
    <cfRule type="cellIs" dxfId="911" priority="1153" operator="equal">
      <formula>"Moderado"</formula>
    </cfRule>
    <cfRule type="cellIs" dxfId="910" priority="1154" operator="equal">
      <formula>"Menor"</formula>
    </cfRule>
    <cfRule type="cellIs" dxfId="909" priority="1155" operator="equal">
      <formula>"Leve"</formula>
    </cfRule>
  </conditionalFormatting>
  <conditionalFormatting sqref="BG148">
    <cfRule type="cellIs" dxfId="908" priority="1146" operator="equal">
      <formula>"Catastrófico"</formula>
    </cfRule>
    <cfRule type="cellIs" dxfId="907" priority="1147" operator="equal">
      <formula>"Mayor"</formula>
    </cfRule>
    <cfRule type="cellIs" dxfId="906" priority="1148" operator="equal">
      <formula>"Moderado"</formula>
    </cfRule>
    <cfRule type="cellIs" dxfId="905" priority="1149" operator="equal">
      <formula>"Menor"</formula>
    </cfRule>
    <cfRule type="cellIs" dxfId="904" priority="1150" operator="equal">
      <formula>"Leve"</formula>
    </cfRule>
  </conditionalFormatting>
  <conditionalFormatting sqref="BG155">
    <cfRule type="cellIs" dxfId="903" priority="1141" operator="equal">
      <formula>"Catastrófico"</formula>
    </cfRule>
    <cfRule type="cellIs" dxfId="902" priority="1142" operator="equal">
      <formula>"Mayor"</formula>
    </cfRule>
    <cfRule type="cellIs" dxfId="901" priority="1143" operator="equal">
      <formula>"Moderado"</formula>
    </cfRule>
    <cfRule type="cellIs" dxfId="900" priority="1144" operator="equal">
      <formula>"Menor"</formula>
    </cfRule>
    <cfRule type="cellIs" dxfId="899" priority="1145" operator="equal">
      <formula>"Leve"</formula>
    </cfRule>
  </conditionalFormatting>
  <conditionalFormatting sqref="BG154">
    <cfRule type="cellIs" dxfId="898" priority="1136" operator="equal">
      <formula>"Catastrófico"</formula>
    </cfRule>
    <cfRule type="cellIs" dxfId="897" priority="1137" operator="equal">
      <formula>"Mayor"</formula>
    </cfRule>
    <cfRule type="cellIs" dxfId="896" priority="1138" operator="equal">
      <formula>"Moderado"</formula>
    </cfRule>
    <cfRule type="cellIs" dxfId="895" priority="1139" operator="equal">
      <formula>"Menor"</formula>
    </cfRule>
    <cfRule type="cellIs" dxfId="894" priority="1140" operator="equal">
      <formula>"Leve"</formula>
    </cfRule>
  </conditionalFormatting>
  <conditionalFormatting sqref="BG34">
    <cfRule type="cellIs" dxfId="893" priority="1116" operator="equal">
      <formula>"Catastrófico"</formula>
    </cfRule>
    <cfRule type="cellIs" dxfId="892" priority="1117" operator="equal">
      <formula>"Mayor"</formula>
    </cfRule>
    <cfRule type="cellIs" dxfId="891" priority="1118" operator="equal">
      <formula>"Moderado"</formula>
    </cfRule>
    <cfRule type="cellIs" dxfId="890" priority="1119" operator="equal">
      <formula>"Menor"</formula>
    </cfRule>
    <cfRule type="cellIs" dxfId="889" priority="1120" operator="equal">
      <formula>"Leve"</formula>
    </cfRule>
  </conditionalFormatting>
  <conditionalFormatting sqref="BG37">
    <cfRule type="cellIs" dxfId="888" priority="1111" operator="equal">
      <formula>"Catastrófico"</formula>
    </cfRule>
    <cfRule type="cellIs" dxfId="887" priority="1112" operator="equal">
      <formula>"Mayor"</formula>
    </cfRule>
    <cfRule type="cellIs" dxfId="886" priority="1113" operator="equal">
      <formula>"Moderado"</formula>
    </cfRule>
    <cfRule type="cellIs" dxfId="885" priority="1114" operator="equal">
      <formula>"Menor"</formula>
    </cfRule>
    <cfRule type="cellIs" dxfId="884" priority="1115" operator="equal">
      <formula>"Leve"</formula>
    </cfRule>
  </conditionalFormatting>
  <conditionalFormatting sqref="BG244">
    <cfRule type="cellIs" dxfId="883" priority="1106" operator="equal">
      <formula>"Catastrófico"</formula>
    </cfRule>
    <cfRule type="cellIs" dxfId="882" priority="1107" operator="equal">
      <formula>"Mayor"</formula>
    </cfRule>
    <cfRule type="cellIs" dxfId="881" priority="1108" operator="equal">
      <formula>"Moderado"</formula>
    </cfRule>
    <cfRule type="cellIs" dxfId="880" priority="1109" operator="equal">
      <formula>"Menor"</formula>
    </cfRule>
    <cfRule type="cellIs" dxfId="879" priority="1110" operator="equal">
      <formula>"Leve"</formula>
    </cfRule>
  </conditionalFormatting>
  <conditionalFormatting sqref="BG250">
    <cfRule type="cellIs" dxfId="878" priority="1101" operator="equal">
      <formula>"Catastrófico"</formula>
    </cfRule>
    <cfRule type="cellIs" dxfId="877" priority="1102" operator="equal">
      <formula>"Mayor"</formula>
    </cfRule>
    <cfRule type="cellIs" dxfId="876" priority="1103" operator="equal">
      <formula>"Moderado"</formula>
    </cfRule>
    <cfRule type="cellIs" dxfId="875" priority="1104" operator="equal">
      <formula>"Menor"</formula>
    </cfRule>
    <cfRule type="cellIs" dxfId="874" priority="1105" operator="equal">
      <formula>"Leve"</formula>
    </cfRule>
  </conditionalFormatting>
  <conditionalFormatting sqref="BG40">
    <cfRule type="cellIs" dxfId="873" priority="1096" operator="equal">
      <formula>"Catastrófico"</formula>
    </cfRule>
    <cfRule type="cellIs" dxfId="872" priority="1097" operator="equal">
      <formula>"Mayor"</formula>
    </cfRule>
    <cfRule type="cellIs" dxfId="871" priority="1098" operator="equal">
      <formula>"Moderado"</formula>
    </cfRule>
    <cfRule type="cellIs" dxfId="870" priority="1099" operator="equal">
      <formula>"Menor"</formula>
    </cfRule>
    <cfRule type="cellIs" dxfId="869" priority="1100" operator="equal">
      <formula>"Leve"</formula>
    </cfRule>
  </conditionalFormatting>
  <conditionalFormatting sqref="BG42">
    <cfRule type="cellIs" dxfId="868" priority="1091" operator="equal">
      <formula>"Catastrófico"</formula>
    </cfRule>
    <cfRule type="cellIs" dxfId="867" priority="1092" operator="equal">
      <formula>"Mayor"</formula>
    </cfRule>
    <cfRule type="cellIs" dxfId="866" priority="1093" operator="equal">
      <formula>"Moderado"</formula>
    </cfRule>
    <cfRule type="cellIs" dxfId="865" priority="1094" operator="equal">
      <formula>"Menor"</formula>
    </cfRule>
    <cfRule type="cellIs" dxfId="864" priority="1095" operator="equal">
      <formula>"Leve"</formula>
    </cfRule>
  </conditionalFormatting>
  <conditionalFormatting sqref="BG101">
    <cfRule type="cellIs" dxfId="863" priority="1086" operator="equal">
      <formula>"Catastrófico"</formula>
    </cfRule>
    <cfRule type="cellIs" dxfId="862" priority="1087" operator="equal">
      <formula>"Mayor"</formula>
    </cfRule>
    <cfRule type="cellIs" dxfId="861" priority="1088" operator="equal">
      <formula>"Moderado"</formula>
    </cfRule>
    <cfRule type="cellIs" dxfId="860" priority="1089" operator="equal">
      <formula>"Menor"</formula>
    </cfRule>
    <cfRule type="cellIs" dxfId="859" priority="1090" operator="equal">
      <formula>"Leve"</formula>
    </cfRule>
  </conditionalFormatting>
  <conditionalFormatting sqref="BG35">
    <cfRule type="cellIs" dxfId="858" priority="1081" operator="equal">
      <formula>"Catastrófico"</formula>
    </cfRule>
    <cfRule type="cellIs" dxfId="857" priority="1082" operator="equal">
      <formula>"Mayor"</formula>
    </cfRule>
    <cfRule type="cellIs" dxfId="856" priority="1083" operator="equal">
      <formula>"Moderado"</formula>
    </cfRule>
    <cfRule type="cellIs" dxfId="855" priority="1084" operator="equal">
      <formula>"Menor"</formula>
    </cfRule>
    <cfRule type="cellIs" dxfId="854" priority="1085" operator="equal">
      <formula>"Leve"</formula>
    </cfRule>
  </conditionalFormatting>
  <conditionalFormatting sqref="BF41">
    <cfRule type="cellIs" dxfId="853" priority="1076" operator="equal">
      <formula>"Catastrófico"</formula>
    </cfRule>
    <cfRule type="cellIs" dxfId="852" priority="1077" operator="equal">
      <formula>"Mayor"</formula>
    </cfRule>
    <cfRule type="cellIs" dxfId="851" priority="1078" operator="equal">
      <formula>"Moderado"</formula>
    </cfRule>
    <cfRule type="cellIs" dxfId="850" priority="1079" operator="equal">
      <formula>"Menor"</formula>
    </cfRule>
    <cfRule type="cellIs" dxfId="849" priority="1080" operator="equal">
      <formula>"Leve"</formula>
    </cfRule>
  </conditionalFormatting>
  <conditionalFormatting sqref="BG41">
    <cfRule type="cellIs" dxfId="848" priority="1071" operator="equal">
      <formula>"Catastrófico"</formula>
    </cfRule>
    <cfRule type="cellIs" dxfId="847" priority="1072" operator="equal">
      <formula>"Mayor"</formula>
    </cfRule>
    <cfRule type="cellIs" dxfId="846" priority="1073" operator="equal">
      <formula>"Moderado"</formula>
    </cfRule>
    <cfRule type="cellIs" dxfId="845" priority="1074" operator="equal">
      <formula>"Menor"</formula>
    </cfRule>
    <cfRule type="cellIs" dxfId="844" priority="1075" operator="equal">
      <formula>"Leve"</formula>
    </cfRule>
  </conditionalFormatting>
  <conditionalFormatting sqref="BF112">
    <cfRule type="cellIs" dxfId="843" priority="1066" operator="equal">
      <formula>"Catastrófico"</formula>
    </cfRule>
    <cfRule type="cellIs" dxfId="842" priority="1067" operator="equal">
      <formula>"Mayor"</formula>
    </cfRule>
    <cfRule type="cellIs" dxfId="841" priority="1068" operator="equal">
      <formula>"Moderado"</formula>
    </cfRule>
    <cfRule type="cellIs" dxfId="840" priority="1069" operator="equal">
      <formula>"Menor"</formula>
    </cfRule>
    <cfRule type="cellIs" dxfId="839" priority="1070" operator="equal">
      <formula>"Leve"</formula>
    </cfRule>
  </conditionalFormatting>
  <conditionalFormatting sqref="BG106">
    <cfRule type="cellIs" dxfId="838" priority="1056" operator="equal">
      <formula>"Catastrófico"</formula>
    </cfRule>
    <cfRule type="cellIs" dxfId="837" priority="1057" operator="equal">
      <formula>"Mayor"</formula>
    </cfRule>
    <cfRule type="cellIs" dxfId="836" priority="1058" operator="equal">
      <formula>"Moderado"</formula>
    </cfRule>
    <cfRule type="cellIs" dxfId="835" priority="1059" operator="equal">
      <formula>"Menor"</formula>
    </cfRule>
    <cfRule type="cellIs" dxfId="834" priority="1060" operator="equal">
      <formula>"Leve"</formula>
    </cfRule>
  </conditionalFormatting>
  <conditionalFormatting sqref="BF76">
    <cfRule type="cellIs" dxfId="833" priority="1051" operator="equal">
      <formula>"Catastrófico"</formula>
    </cfRule>
    <cfRule type="cellIs" dxfId="832" priority="1052" operator="equal">
      <formula>"Mayor"</formula>
    </cfRule>
    <cfRule type="cellIs" dxfId="831" priority="1053" operator="equal">
      <formula>"Moderado"</formula>
    </cfRule>
    <cfRule type="cellIs" dxfId="830" priority="1054" operator="equal">
      <formula>"Menor"</formula>
    </cfRule>
    <cfRule type="cellIs" dxfId="829" priority="1055" operator="equal">
      <formula>"Leve"</formula>
    </cfRule>
  </conditionalFormatting>
  <conditionalFormatting sqref="BG76">
    <cfRule type="cellIs" dxfId="828" priority="1046" operator="equal">
      <formula>"Catastrófico"</formula>
    </cfRule>
    <cfRule type="cellIs" dxfId="827" priority="1047" operator="equal">
      <formula>"Mayor"</formula>
    </cfRule>
    <cfRule type="cellIs" dxfId="826" priority="1048" operator="equal">
      <formula>"Moderado"</formula>
    </cfRule>
    <cfRule type="cellIs" dxfId="825" priority="1049" operator="equal">
      <formula>"Menor"</formula>
    </cfRule>
    <cfRule type="cellIs" dxfId="824" priority="1050" operator="equal">
      <formula>"Leve"</formula>
    </cfRule>
  </conditionalFormatting>
  <conditionalFormatting sqref="BF64">
    <cfRule type="cellIs" dxfId="823" priority="1021" operator="equal">
      <formula>"Catastrófico"</formula>
    </cfRule>
    <cfRule type="cellIs" dxfId="822" priority="1022" operator="equal">
      <formula>"Mayor"</formula>
    </cfRule>
    <cfRule type="cellIs" dxfId="821" priority="1023" operator="equal">
      <formula>"Moderado"</formula>
    </cfRule>
    <cfRule type="cellIs" dxfId="820" priority="1024" operator="equal">
      <formula>"Menor"</formula>
    </cfRule>
    <cfRule type="cellIs" dxfId="819" priority="1025" operator="equal">
      <formula>"Leve"</formula>
    </cfRule>
  </conditionalFormatting>
  <conditionalFormatting sqref="BG64">
    <cfRule type="cellIs" dxfId="818" priority="1016" operator="equal">
      <formula>"Catastrófico"</formula>
    </cfRule>
    <cfRule type="cellIs" dxfId="817" priority="1017" operator="equal">
      <formula>"Mayor"</formula>
    </cfRule>
    <cfRule type="cellIs" dxfId="816" priority="1018" operator="equal">
      <formula>"Moderado"</formula>
    </cfRule>
    <cfRule type="cellIs" dxfId="815" priority="1019" operator="equal">
      <formula>"Menor"</formula>
    </cfRule>
    <cfRule type="cellIs" dxfId="814" priority="1020" operator="equal">
      <formula>"Leve"</formula>
    </cfRule>
  </conditionalFormatting>
  <conditionalFormatting sqref="BF70">
    <cfRule type="cellIs" dxfId="813" priority="1011" operator="equal">
      <formula>"Catastrófico"</formula>
    </cfRule>
    <cfRule type="cellIs" dxfId="812" priority="1012" operator="equal">
      <formula>"Mayor"</formula>
    </cfRule>
    <cfRule type="cellIs" dxfId="811" priority="1013" operator="equal">
      <formula>"Moderado"</formula>
    </cfRule>
    <cfRule type="cellIs" dxfId="810" priority="1014" operator="equal">
      <formula>"Menor"</formula>
    </cfRule>
    <cfRule type="cellIs" dxfId="809" priority="1015" operator="equal">
      <formula>"Leve"</formula>
    </cfRule>
  </conditionalFormatting>
  <conditionalFormatting sqref="BG70">
    <cfRule type="cellIs" dxfId="808" priority="1006" operator="equal">
      <formula>"Catastrófico"</formula>
    </cfRule>
    <cfRule type="cellIs" dxfId="807" priority="1007" operator="equal">
      <formula>"Mayor"</formula>
    </cfRule>
    <cfRule type="cellIs" dxfId="806" priority="1008" operator="equal">
      <formula>"Moderado"</formula>
    </cfRule>
    <cfRule type="cellIs" dxfId="805" priority="1009" operator="equal">
      <formula>"Menor"</formula>
    </cfRule>
    <cfRule type="cellIs" dxfId="804" priority="1010" operator="equal">
      <formula>"Leve"</formula>
    </cfRule>
  </conditionalFormatting>
  <conditionalFormatting sqref="BF256">
    <cfRule type="cellIs" dxfId="803" priority="1001" operator="equal">
      <formula>"Catastrófico"</formula>
    </cfRule>
    <cfRule type="cellIs" dxfId="802" priority="1002" operator="equal">
      <formula>"Mayor"</formula>
    </cfRule>
    <cfRule type="cellIs" dxfId="801" priority="1003" operator="equal">
      <formula>"Moderado"</formula>
    </cfRule>
    <cfRule type="cellIs" dxfId="800" priority="1004" operator="equal">
      <formula>"Menor"</formula>
    </cfRule>
    <cfRule type="cellIs" dxfId="799" priority="1005" operator="equal">
      <formula>"Leve"</formula>
    </cfRule>
  </conditionalFormatting>
  <conditionalFormatting sqref="BG256">
    <cfRule type="cellIs" dxfId="798" priority="996" operator="equal">
      <formula>"Catastrófico"</formula>
    </cfRule>
    <cfRule type="cellIs" dxfId="797" priority="997" operator="equal">
      <formula>"Mayor"</formula>
    </cfRule>
    <cfRule type="cellIs" dxfId="796" priority="998" operator="equal">
      <formula>"Moderado"</formula>
    </cfRule>
    <cfRule type="cellIs" dxfId="795" priority="999" operator="equal">
      <formula>"Menor"</formula>
    </cfRule>
    <cfRule type="cellIs" dxfId="794" priority="1000" operator="equal">
      <formula>"Leve"</formula>
    </cfRule>
  </conditionalFormatting>
  <conditionalFormatting sqref="BF262">
    <cfRule type="cellIs" dxfId="793" priority="991" operator="equal">
      <formula>"Catastrófico"</formula>
    </cfRule>
    <cfRule type="cellIs" dxfId="792" priority="992" operator="equal">
      <formula>"Mayor"</formula>
    </cfRule>
    <cfRule type="cellIs" dxfId="791" priority="993" operator="equal">
      <formula>"Moderado"</formula>
    </cfRule>
    <cfRule type="cellIs" dxfId="790" priority="994" operator="equal">
      <formula>"Menor"</formula>
    </cfRule>
    <cfRule type="cellIs" dxfId="789" priority="995" operator="equal">
      <formula>"Leve"</formula>
    </cfRule>
  </conditionalFormatting>
  <conditionalFormatting sqref="BG262">
    <cfRule type="cellIs" dxfId="788" priority="986" operator="equal">
      <formula>"Catastrófico"</formula>
    </cfRule>
    <cfRule type="cellIs" dxfId="787" priority="987" operator="equal">
      <formula>"Mayor"</formula>
    </cfRule>
    <cfRule type="cellIs" dxfId="786" priority="988" operator="equal">
      <formula>"Moderado"</formula>
    </cfRule>
    <cfRule type="cellIs" dxfId="785" priority="989" operator="equal">
      <formula>"Menor"</formula>
    </cfRule>
    <cfRule type="cellIs" dxfId="784" priority="990" operator="equal">
      <formula>"Leve"</formula>
    </cfRule>
  </conditionalFormatting>
  <conditionalFormatting sqref="BF10">
    <cfRule type="cellIs" dxfId="783" priority="981" operator="equal">
      <formula>"Catastrófico"</formula>
    </cfRule>
    <cfRule type="cellIs" dxfId="782" priority="982" operator="equal">
      <formula>"Mayor"</formula>
    </cfRule>
    <cfRule type="cellIs" dxfId="781" priority="983" operator="equal">
      <formula>"Moderado"</formula>
    </cfRule>
    <cfRule type="cellIs" dxfId="780" priority="984" operator="equal">
      <formula>"Menor"</formula>
    </cfRule>
    <cfRule type="cellIs" dxfId="779" priority="985" operator="equal">
      <formula>"Leve"</formula>
    </cfRule>
  </conditionalFormatting>
  <conditionalFormatting sqref="BG10:BG11">
    <cfRule type="cellIs" dxfId="778" priority="976" operator="equal">
      <formula>"Catastrófico"</formula>
    </cfRule>
    <cfRule type="cellIs" dxfId="777" priority="977" operator="equal">
      <formula>"Mayor"</formula>
    </cfRule>
    <cfRule type="cellIs" dxfId="776" priority="978" operator="equal">
      <formula>"Moderado"</formula>
    </cfRule>
    <cfRule type="cellIs" dxfId="775" priority="979" operator="equal">
      <formula>"Menor"</formula>
    </cfRule>
    <cfRule type="cellIs" dxfId="774" priority="980" operator="equal">
      <formula>"Leve"</formula>
    </cfRule>
  </conditionalFormatting>
  <conditionalFormatting sqref="BF22">
    <cfRule type="cellIs" dxfId="773" priority="971" operator="equal">
      <formula>"Catastrófico"</formula>
    </cfRule>
    <cfRule type="cellIs" dxfId="772" priority="972" operator="equal">
      <formula>"Mayor"</formula>
    </cfRule>
    <cfRule type="cellIs" dxfId="771" priority="973" operator="equal">
      <formula>"Moderado"</formula>
    </cfRule>
    <cfRule type="cellIs" dxfId="770" priority="974" operator="equal">
      <formula>"Menor"</formula>
    </cfRule>
    <cfRule type="cellIs" dxfId="769" priority="975" operator="equal">
      <formula>"Leve"</formula>
    </cfRule>
  </conditionalFormatting>
  <conditionalFormatting sqref="BG22:BG23">
    <cfRule type="cellIs" dxfId="768" priority="966" operator="equal">
      <formula>"Catastrófico"</formula>
    </cfRule>
    <cfRule type="cellIs" dxfId="767" priority="967" operator="equal">
      <formula>"Mayor"</formula>
    </cfRule>
    <cfRule type="cellIs" dxfId="766" priority="968" operator="equal">
      <formula>"Moderado"</formula>
    </cfRule>
    <cfRule type="cellIs" dxfId="765" priority="969" operator="equal">
      <formula>"Menor"</formula>
    </cfRule>
    <cfRule type="cellIs" dxfId="764" priority="970" operator="equal">
      <formula>"Leve"</formula>
    </cfRule>
  </conditionalFormatting>
  <conditionalFormatting sqref="BF142:BG142">
    <cfRule type="cellIs" dxfId="763" priority="961" operator="equal">
      <formula>"Catastrófico"</formula>
    </cfRule>
    <cfRule type="cellIs" dxfId="762" priority="962" operator="equal">
      <formula>"Mayor"</formula>
    </cfRule>
    <cfRule type="cellIs" dxfId="761" priority="963" operator="equal">
      <formula>"Moderado"</formula>
    </cfRule>
    <cfRule type="cellIs" dxfId="760" priority="964" operator="equal">
      <formula>"Menor"</formula>
    </cfRule>
    <cfRule type="cellIs" dxfId="759" priority="965" operator="equal">
      <formula>"Leve"</formula>
    </cfRule>
  </conditionalFormatting>
  <conditionalFormatting sqref="BI244">
    <cfRule type="cellIs" dxfId="758" priority="671" operator="equal">
      <formula>"Catastrófico"</formula>
    </cfRule>
    <cfRule type="cellIs" dxfId="757" priority="672" operator="equal">
      <formula>"Mayor"</formula>
    </cfRule>
    <cfRule type="cellIs" dxfId="756" priority="673" operator="equal">
      <formula>"Moderado"</formula>
    </cfRule>
    <cfRule type="cellIs" dxfId="755" priority="674" operator="equal">
      <formula>"Menor"</formula>
    </cfRule>
    <cfRule type="cellIs" dxfId="754" priority="675" operator="equal">
      <formula>"Leve"</formula>
    </cfRule>
  </conditionalFormatting>
  <conditionalFormatting sqref="BI160:BJ160 BI172:BJ172">
    <cfRule type="cellIs" dxfId="753" priority="956" operator="equal">
      <formula>"Catastrófico"</formula>
    </cfRule>
    <cfRule type="cellIs" dxfId="752" priority="957" operator="equal">
      <formula>"Mayor"</formula>
    </cfRule>
    <cfRule type="cellIs" dxfId="751" priority="958" operator="equal">
      <formula>"Moderado"</formula>
    </cfRule>
    <cfRule type="cellIs" dxfId="750" priority="959" operator="equal">
      <formula>"Menor"</formula>
    </cfRule>
    <cfRule type="cellIs" dxfId="749" priority="960" operator="equal">
      <formula>"Leve"</formula>
    </cfRule>
  </conditionalFormatting>
  <conditionalFormatting sqref="BK160:BL160 BK172:BL172">
    <cfRule type="cellIs" dxfId="748" priority="951" operator="equal">
      <formula>"Catastrófico"</formula>
    </cfRule>
    <cfRule type="cellIs" dxfId="747" priority="952" operator="equal">
      <formula>"Mayor"</formula>
    </cfRule>
    <cfRule type="cellIs" dxfId="746" priority="953" operator="equal">
      <formula>"Moderado"</formula>
    </cfRule>
    <cfRule type="cellIs" dxfId="745" priority="954" operator="equal">
      <formula>"Menor"</formula>
    </cfRule>
    <cfRule type="cellIs" dxfId="744" priority="955" operator="equal">
      <formula>"Leve"</formula>
    </cfRule>
  </conditionalFormatting>
  <conditionalFormatting sqref="BI46:BJ46 BI52:BJ52">
    <cfRule type="cellIs" dxfId="743" priority="946" operator="equal">
      <formula>"Catastrófico"</formula>
    </cfRule>
    <cfRule type="cellIs" dxfId="742" priority="947" operator="equal">
      <formula>"Mayor"</formula>
    </cfRule>
    <cfRule type="cellIs" dxfId="741" priority="948" operator="equal">
      <formula>"Moderado"</formula>
    </cfRule>
    <cfRule type="cellIs" dxfId="740" priority="949" operator="equal">
      <formula>"Menor"</formula>
    </cfRule>
    <cfRule type="cellIs" dxfId="739" priority="950" operator="equal">
      <formula>"Leve"</formula>
    </cfRule>
  </conditionalFormatting>
  <conditionalFormatting sqref="BK46:BL46 BK52:BL52">
    <cfRule type="cellIs" dxfId="738" priority="941" operator="equal">
      <formula>"Catastrófico"</formula>
    </cfRule>
    <cfRule type="cellIs" dxfId="737" priority="942" operator="equal">
      <formula>"Mayor"</formula>
    </cfRule>
    <cfRule type="cellIs" dxfId="736" priority="943" operator="equal">
      <formula>"Moderado"</formula>
    </cfRule>
    <cfRule type="cellIs" dxfId="735" priority="944" operator="equal">
      <formula>"Menor"</formula>
    </cfRule>
    <cfRule type="cellIs" dxfId="734" priority="945" operator="equal">
      <formula>"Leve"</formula>
    </cfRule>
  </conditionalFormatting>
  <conditionalFormatting sqref="BI58:BJ58">
    <cfRule type="cellIs" dxfId="733" priority="936" operator="equal">
      <formula>"Catastrófico"</formula>
    </cfRule>
    <cfRule type="cellIs" dxfId="732" priority="937" operator="equal">
      <formula>"Mayor"</formula>
    </cfRule>
    <cfRule type="cellIs" dxfId="731" priority="938" operator="equal">
      <formula>"Moderado"</formula>
    </cfRule>
    <cfRule type="cellIs" dxfId="730" priority="939" operator="equal">
      <formula>"Menor"</formula>
    </cfRule>
    <cfRule type="cellIs" dxfId="729" priority="940" operator="equal">
      <formula>"Leve"</formula>
    </cfRule>
  </conditionalFormatting>
  <conditionalFormatting sqref="BK58:BL58">
    <cfRule type="cellIs" dxfId="728" priority="931" operator="equal">
      <formula>"Catastrófico"</formula>
    </cfRule>
    <cfRule type="cellIs" dxfId="727" priority="932" operator="equal">
      <formula>"Mayor"</formula>
    </cfRule>
    <cfRule type="cellIs" dxfId="726" priority="933" operator="equal">
      <formula>"Moderado"</formula>
    </cfRule>
    <cfRule type="cellIs" dxfId="725" priority="934" operator="equal">
      <formula>"Menor"</formula>
    </cfRule>
    <cfRule type="cellIs" dxfId="724" priority="935" operator="equal">
      <formula>"Leve"</formula>
    </cfRule>
  </conditionalFormatting>
  <conditionalFormatting sqref="BK100:BL100">
    <cfRule type="cellIs" dxfId="723" priority="926" operator="equal">
      <formula>"Catastrófico"</formula>
    </cfRule>
    <cfRule type="cellIs" dxfId="722" priority="927" operator="equal">
      <formula>"Mayor"</formula>
    </cfRule>
    <cfRule type="cellIs" dxfId="721" priority="928" operator="equal">
      <formula>"Moderado"</formula>
    </cfRule>
    <cfRule type="cellIs" dxfId="720" priority="929" operator="equal">
      <formula>"Menor"</formula>
    </cfRule>
    <cfRule type="cellIs" dxfId="719" priority="930" operator="equal">
      <formula>"Leve"</formula>
    </cfRule>
  </conditionalFormatting>
  <conditionalFormatting sqref="BI100:BJ100">
    <cfRule type="cellIs" dxfId="718" priority="921" operator="equal">
      <formula>"Catastrófico"</formula>
    </cfRule>
    <cfRule type="cellIs" dxfId="717" priority="922" operator="equal">
      <formula>"Mayor"</formula>
    </cfRule>
    <cfRule type="cellIs" dxfId="716" priority="923" operator="equal">
      <formula>"Moderado"</formula>
    </cfRule>
    <cfRule type="cellIs" dxfId="715" priority="924" operator="equal">
      <formula>"Menor"</formula>
    </cfRule>
    <cfRule type="cellIs" dxfId="714" priority="925" operator="equal">
      <formula>"Leve"</formula>
    </cfRule>
  </conditionalFormatting>
  <conditionalFormatting sqref="BI82:BJ82">
    <cfRule type="cellIs" dxfId="713" priority="916" operator="equal">
      <formula>"Catastrófico"</formula>
    </cfRule>
    <cfRule type="cellIs" dxfId="712" priority="917" operator="equal">
      <formula>"Mayor"</formula>
    </cfRule>
    <cfRule type="cellIs" dxfId="711" priority="918" operator="equal">
      <formula>"Moderado"</formula>
    </cfRule>
    <cfRule type="cellIs" dxfId="710" priority="919" operator="equal">
      <formula>"Menor"</formula>
    </cfRule>
    <cfRule type="cellIs" dxfId="709" priority="920" operator="equal">
      <formula>"Leve"</formula>
    </cfRule>
  </conditionalFormatting>
  <conditionalFormatting sqref="BK82:BL82">
    <cfRule type="cellIs" dxfId="708" priority="911" operator="equal">
      <formula>"Catastrófico"</formula>
    </cfRule>
    <cfRule type="cellIs" dxfId="707" priority="912" operator="equal">
      <formula>"Mayor"</formula>
    </cfRule>
    <cfRule type="cellIs" dxfId="706" priority="913" operator="equal">
      <formula>"Moderado"</formula>
    </cfRule>
    <cfRule type="cellIs" dxfId="705" priority="914" operator="equal">
      <formula>"Menor"</formula>
    </cfRule>
    <cfRule type="cellIs" dxfId="704" priority="915" operator="equal">
      <formula>"Leve"</formula>
    </cfRule>
  </conditionalFormatting>
  <conditionalFormatting sqref="BK94:BL94">
    <cfRule type="cellIs" dxfId="703" priority="906" operator="equal">
      <formula>"Catastrófico"</formula>
    </cfRule>
    <cfRule type="cellIs" dxfId="702" priority="907" operator="equal">
      <formula>"Mayor"</formula>
    </cfRule>
    <cfRule type="cellIs" dxfId="701" priority="908" operator="equal">
      <formula>"Moderado"</formula>
    </cfRule>
    <cfRule type="cellIs" dxfId="700" priority="909" operator="equal">
      <formula>"Menor"</formula>
    </cfRule>
    <cfRule type="cellIs" dxfId="699" priority="910" operator="equal">
      <formula>"Leve"</formula>
    </cfRule>
  </conditionalFormatting>
  <conditionalFormatting sqref="BI94:BJ94">
    <cfRule type="cellIs" dxfId="698" priority="901" operator="equal">
      <formula>"Catastrófico"</formula>
    </cfRule>
    <cfRule type="cellIs" dxfId="697" priority="902" operator="equal">
      <formula>"Mayor"</formula>
    </cfRule>
    <cfRule type="cellIs" dxfId="696" priority="903" operator="equal">
      <formula>"Moderado"</formula>
    </cfRule>
    <cfRule type="cellIs" dxfId="695" priority="904" operator="equal">
      <formula>"Menor"</formula>
    </cfRule>
    <cfRule type="cellIs" dxfId="694" priority="905" operator="equal">
      <formula>"Leve"</formula>
    </cfRule>
  </conditionalFormatting>
  <conditionalFormatting sqref="BK112:BL112">
    <cfRule type="cellIs" dxfId="693" priority="841" operator="equal">
      <formula>"Catastrófico"</formula>
    </cfRule>
    <cfRule type="cellIs" dxfId="692" priority="842" operator="equal">
      <formula>"Mayor"</formula>
    </cfRule>
    <cfRule type="cellIs" dxfId="691" priority="843" operator="equal">
      <formula>"Moderado"</formula>
    </cfRule>
    <cfRule type="cellIs" dxfId="690" priority="844" operator="equal">
      <formula>"Menor"</formula>
    </cfRule>
    <cfRule type="cellIs" dxfId="689" priority="845" operator="equal">
      <formula>"Leve"</formula>
    </cfRule>
  </conditionalFormatting>
  <conditionalFormatting sqref="BI112:BJ112">
    <cfRule type="cellIs" dxfId="688" priority="836" operator="equal">
      <formula>"Catastrófico"</formula>
    </cfRule>
    <cfRule type="cellIs" dxfId="687" priority="837" operator="equal">
      <formula>"Mayor"</formula>
    </cfRule>
    <cfRule type="cellIs" dxfId="686" priority="838" operator="equal">
      <formula>"Moderado"</formula>
    </cfRule>
    <cfRule type="cellIs" dxfId="685" priority="839" operator="equal">
      <formula>"Menor"</formula>
    </cfRule>
    <cfRule type="cellIs" dxfId="684" priority="840" operator="equal">
      <formula>"Leve"</formula>
    </cfRule>
  </conditionalFormatting>
  <conditionalFormatting sqref="BI118:BJ118">
    <cfRule type="cellIs" dxfId="683" priority="831" operator="equal">
      <formula>"Catastrófico"</formula>
    </cfRule>
    <cfRule type="cellIs" dxfId="682" priority="832" operator="equal">
      <formula>"Mayor"</formula>
    </cfRule>
    <cfRule type="cellIs" dxfId="681" priority="833" operator="equal">
      <formula>"Moderado"</formula>
    </cfRule>
    <cfRule type="cellIs" dxfId="680" priority="834" operator="equal">
      <formula>"Menor"</formula>
    </cfRule>
    <cfRule type="cellIs" dxfId="679" priority="835" operator="equal">
      <formula>"Leve"</formula>
    </cfRule>
  </conditionalFormatting>
  <conditionalFormatting sqref="BK118:BL118">
    <cfRule type="cellIs" dxfId="678" priority="826" operator="equal">
      <formula>"Catastrófico"</formula>
    </cfRule>
    <cfRule type="cellIs" dxfId="677" priority="827" operator="equal">
      <formula>"Mayor"</formula>
    </cfRule>
    <cfRule type="cellIs" dxfId="676" priority="828" operator="equal">
      <formula>"Moderado"</formula>
    </cfRule>
    <cfRule type="cellIs" dxfId="675" priority="829" operator="equal">
      <formula>"Menor"</formula>
    </cfRule>
    <cfRule type="cellIs" dxfId="674" priority="830" operator="equal">
      <formula>"Leve"</formula>
    </cfRule>
  </conditionalFormatting>
  <conditionalFormatting sqref="BI220:BJ220">
    <cfRule type="cellIs" dxfId="673" priority="821" operator="equal">
      <formula>"Catastrófico"</formula>
    </cfRule>
    <cfRule type="cellIs" dxfId="672" priority="822" operator="equal">
      <formula>"Mayor"</formula>
    </cfRule>
    <cfRule type="cellIs" dxfId="671" priority="823" operator="equal">
      <formula>"Moderado"</formula>
    </cfRule>
    <cfRule type="cellIs" dxfId="670" priority="824" operator="equal">
      <formula>"Menor"</formula>
    </cfRule>
    <cfRule type="cellIs" dxfId="669" priority="825" operator="equal">
      <formula>"Leve"</formula>
    </cfRule>
  </conditionalFormatting>
  <conditionalFormatting sqref="BK220:BL220">
    <cfRule type="cellIs" dxfId="668" priority="816" operator="equal">
      <formula>"Catastrófico"</formula>
    </cfRule>
    <cfRule type="cellIs" dxfId="667" priority="817" operator="equal">
      <formula>"Mayor"</formula>
    </cfRule>
    <cfRule type="cellIs" dxfId="666" priority="818" operator="equal">
      <formula>"Moderado"</formula>
    </cfRule>
    <cfRule type="cellIs" dxfId="665" priority="819" operator="equal">
      <formula>"Menor"</formula>
    </cfRule>
    <cfRule type="cellIs" dxfId="664" priority="820" operator="equal">
      <formula>"Leve"</formula>
    </cfRule>
  </conditionalFormatting>
  <conditionalFormatting sqref="BI226:BJ226">
    <cfRule type="cellIs" dxfId="663" priority="811" operator="equal">
      <formula>"Catastrófico"</formula>
    </cfRule>
    <cfRule type="cellIs" dxfId="662" priority="812" operator="equal">
      <formula>"Mayor"</formula>
    </cfRule>
    <cfRule type="cellIs" dxfId="661" priority="813" operator="equal">
      <formula>"Moderado"</formula>
    </cfRule>
    <cfRule type="cellIs" dxfId="660" priority="814" operator="equal">
      <formula>"Menor"</formula>
    </cfRule>
    <cfRule type="cellIs" dxfId="659" priority="815" operator="equal">
      <formula>"Leve"</formula>
    </cfRule>
  </conditionalFormatting>
  <conditionalFormatting sqref="BK226:BL226">
    <cfRule type="cellIs" dxfId="658" priority="806" operator="equal">
      <formula>"Catastrófico"</formula>
    </cfRule>
    <cfRule type="cellIs" dxfId="657" priority="807" operator="equal">
      <formula>"Mayor"</formula>
    </cfRule>
    <cfRule type="cellIs" dxfId="656" priority="808" operator="equal">
      <formula>"Moderado"</formula>
    </cfRule>
    <cfRule type="cellIs" dxfId="655" priority="809" operator="equal">
      <formula>"Menor"</formula>
    </cfRule>
    <cfRule type="cellIs" dxfId="654" priority="810" operator="equal">
      <formula>"Leve"</formula>
    </cfRule>
  </conditionalFormatting>
  <conditionalFormatting sqref="BI227:BJ227">
    <cfRule type="cellIs" dxfId="653" priority="801" operator="equal">
      <formula>"Catastrófico"</formula>
    </cfRule>
    <cfRule type="cellIs" dxfId="652" priority="802" operator="equal">
      <formula>"Mayor"</formula>
    </cfRule>
    <cfRule type="cellIs" dxfId="651" priority="803" operator="equal">
      <formula>"Moderado"</formula>
    </cfRule>
    <cfRule type="cellIs" dxfId="650" priority="804" operator="equal">
      <formula>"Menor"</formula>
    </cfRule>
    <cfRule type="cellIs" dxfId="649" priority="805" operator="equal">
      <formula>"Leve"</formula>
    </cfRule>
  </conditionalFormatting>
  <conditionalFormatting sqref="BI228:BJ228">
    <cfRule type="cellIs" dxfId="648" priority="796" operator="equal">
      <formula>"Catastrófico"</formula>
    </cfRule>
    <cfRule type="cellIs" dxfId="647" priority="797" operator="equal">
      <formula>"Mayor"</formula>
    </cfRule>
    <cfRule type="cellIs" dxfId="646" priority="798" operator="equal">
      <formula>"Moderado"</formula>
    </cfRule>
    <cfRule type="cellIs" dxfId="645" priority="799" operator="equal">
      <formula>"Menor"</formula>
    </cfRule>
    <cfRule type="cellIs" dxfId="644" priority="800" operator="equal">
      <formula>"Leve"</formula>
    </cfRule>
  </conditionalFormatting>
  <conditionalFormatting sqref="BI232">
    <cfRule type="cellIs" dxfId="643" priority="791" operator="equal">
      <formula>"Catastrófico"</formula>
    </cfRule>
    <cfRule type="cellIs" dxfId="642" priority="792" operator="equal">
      <formula>"Mayor"</formula>
    </cfRule>
    <cfRule type="cellIs" dxfId="641" priority="793" operator="equal">
      <formula>"Moderado"</formula>
    </cfRule>
    <cfRule type="cellIs" dxfId="640" priority="794" operator="equal">
      <formula>"Menor"</formula>
    </cfRule>
    <cfRule type="cellIs" dxfId="639" priority="795" operator="equal">
      <formula>"Leve"</formula>
    </cfRule>
  </conditionalFormatting>
  <conditionalFormatting sqref="BK232:BL232">
    <cfRule type="cellIs" dxfId="638" priority="786" operator="equal">
      <formula>"Catastrófico"</formula>
    </cfRule>
    <cfRule type="cellIs" dxfId="637" priority="787" operator="equal">
      <formula>"Mayor"</formula>
    </cfRule>
    <cfRule type="cellIs" dxfId="636" priority="788" operator="equal">
      <formula>"Moderado"</formula>
    </cfRule>
    <cfRule type="cellIs" dxfId="635" priority="789" operator="equal">
      <formula>"Menor"</formula>
    </cfRule>
    <cfRule type="cellIs" dxfId="634" priority="790" operator="equal">
      <formula>"Leve"</formula>
    </cfRule>
  </conditionalFormatting>
  <conditionalFormatting sqref="BI233:BJ233">
    <cfRule type="cellIs" dxfId="633" priority="781" operator="equal">
      <formula>"Catastrófico"</formula>
    </cfRule>
    <cfRule type="cellIs" dxfId="632" priority="782" operator="equal">
      <formula>"Mayor"</formula>
    </cfRule>
    <cfRule type="cellIs" dxfId="631" priority="783" operator="equal">
      <formula>"Moderado"</formula>
    </cfRule>
    <cfRule type="cellIs" dxfId="630" priority="784" operator="equal">
      <formula>"Menor"</formula>
    </cfRule>
    <cfRule type="cellIs" dxfId="629" priority="785" operator="equal">
      <formula>"Leve"</formula>
    </cfRule>
  </conditionalFormatting>
  <conditionalFormatting sqref="BK136:BL136">
    <cfRule type="cellIs" dxfId="628" priority="776" operator="equal">
      <formula>"Catastrófico"</formula>
    </cfRule>
    <cfRule type="cellIs" dxfId="627" priority="777" operator="equal">
      <formula>"Mayor"</formula>
    </cfRule>
    <cfRule type="cellIs" dxfId="626" priority="778" operator="equal">
      <formula>"Moderado"</formula>
    </cfRule>
    <cfRule type="cellIs" dxfId="625" priority="779" operator="equal">
      <formula>"Menor"</formula>
    </cfRule>
    <cfRule type="cellIs" dxfId="624" priority="780" operator="equal">
      <formula>"Leve"</formula>
    </cfRule>
  </conditionalFormatting>
  <conditionalFormatting sqref="BI136:BJ136">
    <cfRule type="cellIs" dxfId="623" priority="771" operator="equal">
      <formula>"Catastrófico"</formula>
    </cfRule>
    <cfRule type="cellIs" dxfId="622" priority="772" operator="equal">
      <formula>"Mayor"</formula>
    </cfRule>
    <cfRule type="cellIs" dxfId="621" priority="773" operator="equal">
      <formula>"Moderado"</formula>
    </cfRule>
    <cfRule type="cellIs" dxfId="620" priority="774" operator="equal">
      <formula>"Menor"</formula>
    </cfRule>
    <cfRule type="cellIs" dxfId="619" priority="775" operator="equal">
      <formula>"Leve"</formula>
    </cfRule>
  </conditionalFormatting>
  <conditionalFormatting sqref="BK238">
    <cfRule type="cellIs" dxfId="618" priority="766" operator="equal">
      <formula>"Catastrófico"</formula>
    </cfRule>
    <cfRule type="cellIs" dxfId="617" priority="767" operator="equal">
      <formula>"Mayor"</formula>
    </cfRule>
    <cfRule type="cellIs" dxfId="616" priority="768" operator="equal">
      <formula>"Moderado"</formula>
    </cfRule>
    <cfRule type="cellIs" dxfId="615" priority="769" operator="equal">
      <formula>"Menor"</formula>
    </cfRule>
    <cfRule type="cellIs" dxfId="614" priority="770" operator="equal">
      <formula>"Leve"</formula>
    </cfRule>
  </conditionalFormatting>
  <conditionalFormatting sqref="BI238:BJ238">
    <cfRule type="cellIs" dxfId="613" priority="761" operator="equal">
      <formula>"Catastrófico"</formula>
    </cfRule>
    <cfRule type="cellIs" dxfId="612" priority="762" operator="equal">
      <formula>"Mayor"</formula>
    </cfRule>
    <cfRule type="cellIs" dxfId="611" priority="763" operator="equal">
      <formula>"Moderado"</formula>
    </cfRule>
    <cfRule type="cellIs" dxfId="610" priority="764" operator="equal">
      <formula>"Menor"</formula>
    </cfRule>
    <cfRule type="cellIs" dxfId="609" priority="765" operator="equal">
      <formula>"Leve"</formula>
    </cfRule>
  </conditionalFormatting>
  <conditionalFormatting sqref="BK239:BL239">
    <cfRule type="cellIs" dxfId="608" priority="756" operator="equal">
      <formula>"Catastrófico"</formula>
    </cfRule>
    <cfRule type="cellIs" dxfId="607" priority="757" operator="equal">
      <formula>"Mayor"</formula>
    </cfRule>
    <cfRule type="cellIs" dxfId="606" priority="758" operator="equal">
      <formula>"Moderado"</formula>
    </cfRule>
    <cfRule type="cellIs" dxfId="605" priority="759" operator="equal">
      <formula>"Menor"</formula>
    </cfRule>
    <cfRule type="cellIs" dxfId="604" priority="760" operator="equal">
      <formula>"Leve"</formula>
    </cfRule>
  </conditionalFormatting>
  <conditionalFormatting sqref="BI239:BJ239">
    <cfRule type="cellIs" dxfId="603" priority="751" operator="equal">
      <formula>"Catastrófico"</formula>
    </cfRule>
    <cfRule type="cellIs" dxfId="602" priority="752" operator="equal">
      <formula>"Mayor"</formula>
    </cfRule>
    <cfRule type="cellIs" dxfId="601" priority="753" operator="equal">
      <formula>"Moderado"</formula>
    </cfRule>
    <cfRule type="cellIs" dxfId="600" priority="754" operator="equal">
      <formula>"Menor"</formula>
    </cfRule>
    <cfRule type="cellIs" dxfId="599" priority="755" operator="equal">
      <formula>"Leve"</formula>
    </cfRule>
  </conditionalFormatting>
  <conditionalFormatting sqref="BI148:BJ148">
    <cfRule type="cellIs" dxfId="598" priority="746" operator="equal">
      <formula>"Catastrófico"</formula>
    </cfRule>
    <cfRule type="cellIs" dxfId="597" priority="747" operator="equal">
      <formula>"Mayor"</formula>
    </cfRule>
    <cfRule type="cellIs" dxfId="596" priority="748" operator="equal">
      <formula>"Moderado"</formula>
    </cfRule>
    <cfRule type="cellIs" dxfId="595" priority="749" operator="equal">
      <formula>"Menor"</formula>
    </cfRule>
    <cfRule type="cellIs" dxfId="594" priority="750" operator="equal">
      <formula>"Leve"</formula>
    </cfRule>
  </conditionalFormatting>
  <conditionalFormatting sqref="BK148:BL148">
    <cfRule type="cellIs" dxfId="593" priority="741" operator="equal">
      <formula>"Catastrófico"</formula>
    </cfRule>
    <cfRule type="cellIs" dxfId="592" priority="742" operator="equal">
      <formula>"Mayor"</formula>
    </cfRule>
    <cfRule type="cellIs" dxfId="591" priority="743" operator="equal">
      <formula>"Moderado"</formula>
    </cfRule>
    <cfRule type="cellIs" dxfId="590" priority="744" operator="equal">
      <formula>"Menor"</formula>
    </cfRule>
    <cfRule type="cellIs" dxfId="589" priority="745" operator="equal">
      <formula>"Leve"</formula>
    </cfRule>
  </conditionalFormatting>
  <conditionalFormatting sqref="BK155:BL155">
    <cfRule type="cellIs" dxfId="588" priority="736" operator="equal">
      <formula>"Catastrófico"</formula>
    </cfRule>
    <cfRule type="cellIs" dxfId="587" priority="737" operator="equal">
      <formula>"Mayor"</formula>
    </cfRule>
    <cfRule type="cellIs" dxfId="586" priority="738" operator="equal">
      <formula>"Moderado"</formula>
    </cfRule>
    <cfRule type="cellIs" dxfId="585" priority="739" operator="equal">
      <formula>"Menor"</formula>
    </cfRule>
    <cfRule type="cellIs" dxfId="584" priority="740" operator="equal">
      <formula>"Leve"</formula>
    </cfRule>
  </conditionalFormatting>
  <conditionalFormatting sqref="BI155:BJ155">
    <cfRule type="cellIs" dxfId="583" priority="731" operator="equal">
      <formula>"Catastrófico"</formula>
    </cfRule>
    <cfRule type="cellIs" dxfId="582" priority="732" operator="equal">
      <formula>"Mayor"</formula>
    </cfRule>
    <cfRule type="cellIs" dxfId="581" priority="733" operator="equal">
      <formula>"Moderado"</formula>
    </cfRule>
    <cfRule type="cellIs" dxfId="580" priority="734" operator="equal">
      <formula>"Menor"</formula>
    </cfRule>
    <cfRule type="cellIs" dxfId="579" priority="735" operator="equal">
      <formula>"Leve"</formula>
    </cfRule>
  </conditionalFormatting>
  <conditionalFormatting sqref="BK154">
    <cfRule type="cellIs" dxfId="578" priority="726" operator="equal">
      <formula>"Catastrófico"</formula>
    </cfRule>
    <cfRule type="cellIs" dxfId="577" priority="727" operator="equal">
      <formula>"Mayor"</formula>
    </cfRule>
    <cfRule type="cellIs" dxfId="576" priority="728" operator="equal">
      <formula>"Moderado"</formula>
    </cfRule>
    <cfRule type="cellIs" dxfId="575" priority="729" operator="equal">
      <formula>"Menor"</formula>
    </cfRule>
    <cfRule type="cellIs" dxfId="574" priority="730" operator="equal">
      <formula>"Leve"</formula>
    </cfRule>
  </conditionalFormatting>
  <conditionalFormatting sqref="BI154:BJ154">
    <cfRule type="cellIs" dxfId="573" priority="721" operator="equal">
      <formula>"Catastrófico"</formula>
    </cfRule>
    <cfRule type="cellIs" dxfId="572" priority="722" operator="equal">
      <formula>"Mayor"</formula>
    </cfRule>
    <cfRule type="cellIs" dxfId="571" priority="723" operator="equal">
      <formula>"Moderado"</formula>
    </cfRule>
    <cfRule type="cellIs" dxfId="570" priority="724" operator="equal">
      <formula>"Menor"</formula>
    </cfRule>
    <cfRule type="cellIs" dxfId="569" priority="725" operator="equal">
      <formula>"Leve"</formula>
    </cfRule>
  </conditionalFormatting>
  <conditionalFormatting sqref="BK16:BL16">
    <cfRule type="cellIs" dxfId="568" priority="716" operator="equal">
      <formula>"Catastrófico"</formula>
    </cfRule>
    <cfRule type="cellIs" dxfId="567" priority="717" operator="equal">
      <formula>"Mayor"</formula>
    </cfRule>
    <cfRule type="cellIs" dxfId="566" priority="718" operator="equal">
      <formula>"Moderado"</formula>
    </cfRule>
    <cfRule type="cellIs" dxfId="565" priority="719" operator="equal">
      <formula>"Menor"</formula>
    </cfRule>
    <cfRule type="cellIs" dxfId="564" priority="720" operator="equal">
      <formula>"Leve"</formula>
    </cfRule>
  </conditionalFormatting>
  <conditionalFormatting sqref="BI28">
    <cfRule type="cellIs" dxfId="563" priority="706" operator="equal">
      <formula>"Catastrófico"</formula>
    </cfRule>
    <cfRule type="cellIs" dxfId="562" priority="707" operator="equal">
      <formula>"Mayor"</formula>
    </cfRule>
    <cfRule type="cellIs" dxfId="561" priority="708" operator="equal">
      <formula>"Moderado"</formula>
    </cfRule>
    <cfRule type="cellIs" dxfId="560" priority="709" operator="equal">
      <formula>"Menor"</formula>
    </cfRule>
    <cfRule type="cellIs" dxfId="559" priority="710" operator="equal">
      <formula>"Leve"</formula>
    </cfRule>
  </conditionalFormatting>
  <conditionalFormatting sqref="BJ28">
    <cfRule type="cellIs" dxfId="558" priority="701" operator="equal">
      <formula>"Catastrófico"</formula>
    </cfRule>
    <cfRule type="cellIs" dxfId="557" priority="702" operator="equal">
      <formula>"Mayor"</formula>
    </cfRule>
    <cfRule type="cellIs" dxfId="556" priority="703" operator="equal">
      <formula>"Moderado"</formula>
    </cfRule>
    <cfRule type="cellIs" dxfId="555" priority="704" operator="equal">
      <formula>"Menor"</formula>
    </cfRule>
    <cfRule type="cellIs" dxfId="554" priority="705" operator="equal">
      <formula>"Leve"</formula>
    </cfRule>
  </conditionalFormatting>
  <conditionalFormatting sqref="BL28">
    <cfRule type="cellIs" dxfId="553" priority="696" operator="equal">
      <formula>"Catastrófico"</formula>
    </cfRule>
    <cfRule type="cellIs" dxfId="552" priority="697" operator="equal">
      <formula>"Mayor"</formula>
    </cfRule>
    <cfRule type="cellIs" dxfId="551" priority="698" operator="equal">
      <formula>"Moderado"</formula>
    </cfRule>
    <cfRule type="cellIs" dxfId="550" priority="699" operator="equal">
      <formula>"Menor"</formula>
    </cfRule>
    <cfRule type="cellIs" dxfId="549" priority="700" operator="equal">
      <formula>"Leve"</formula>
    </cfRule>
  </conditionalFormatting>
  <conditionalFormatting sqref="BI34">
    <cfRule type="cellIs" dxfId="548" priority="691" operator="equal">
      <formula>"Catastrófico"</formula>
    </cfRule>
    <cfRule type="cellIs" dxfId="547" priority="692" operator="equal">
      <formula>"Mayor"</formula>
    </cfRule>
    <cfRule type="cellIs" dxfId="546" priority="693" operator="equal">
      <formula>"Moderado"</formula>
    </cfRule>
    <cfRule type="cellIs" dxfId="545" priority="694" operator="equal">
      <formula>"Menor"</formula>
    </cfRule>
    <cfRule type="cellIs" dxfId="544" priority="695" operator="equal">
      <formula>"Leve"</formula>
    </cfRule>
  </conditionalFormatting>
  <conditionalFormatting sqref="BJ34:BL34">
    <cfRule type="cellIs" dxfId="543" priority="686" operator="equal">
      <formula>"Catastrófico"</formula>
    </cfRule>
    <cfRule type="cellIs" dxfId="542" priority="687" operator="equal">
      <formula>"Mayor"</formula>
    </cfRule>
    <cfRule type="cellIs" dxfId="541" priority="688" operator="equal">
      <formula>"Moderado"</formula>
    </cfRule>
    <cfRule type="cellIs" dxfId="540" priority="689" operator="equal">
      <formula>"Menor"</formula>
    </cfRule>
    <cfRule type="cellIs" dxfId="539" priority="690" operator="equal">
      <formula>"Leve"</formula>
    </cfRule>
  </conditionalFormatting>
  <conditionalFormatting sqref="BI37">
    <cfRule type="cellIs" dxfId="538" priority="681" operator="equal">
      <formula>"Catastrófico"</formula>
    </cfRule>
    <cfRule type="cellIs" dxfId="537" priority="682" operator="equal">
      <formula>"Mayor"</formula>
    </cfRule>
    <cfRule type="cellIs" dxfId="536" priority="683" operator="equal">
      <formula>"Moderado"</formula>
    </cfRule>
    <cfRule type="cellIs" dxfId="535" priority="684" operator="equal">
      <formula>"Menor"</formula>
    </cfRule>
    <cfRule type="cellIs" dxfId="534" priority="685" operator="equal">
      <formula>"Leve"</formula>
    </cfRule>
  </conditionalFormatting>
  <conditionalFormatting sqref="BJ37:BL37">
    <cfRule type="cellIs" dxfId="533" priority="676" operator="equal">
      <formula>"Catastrófico"</formula>
    </cfRule>
    <cfRule type="cellIs" dxfId="532" priority="677" operator="equal">
      <formula>"Mayor"</formula>
    </cfRule>
    <cfRule type="cellIs" dxfId="531" priority="678" operator="equal">
      <formula>"Moderado"</formula>
    </cfRule>
    <cfRule type="cellIs" dxfId="530" priority="679" operator="equal">
      <formula>"Menor"</formula>
    </cfRule>
    <cfRule type="cellIs" dxfId="529" priority="680" operator="equal">
      <formula>"Leve"</formula>
    </cfRule>
  </conditionalFormatting>
  <conditionalFormatting sqref="BI101:BJ101">
    <cfRule type="cellIs" dxfId="528" priority="621" operator="equal">
      <formula>"Catastrófico"</formula>
    </cfRule>
    <cfRule type="cellIs" dxfId="527" priority="622" operator="equal">
      <formula>"Mayor"</formula>
    </cfRule>
    <cfRule type="cellIs" dxfId="526" priority="623" operator="equal">
      <formula>"Moderado"</formula>
    </cfRule>
    <cfRule type="cellIs" dxfId="525" priority="624" operator="equal">
      <formula>"Menor"</formula>
    </cfRule>
    <cfRule type="cellIs" dxfId="524" priority="625" operator="equal">
      <formula>"Leve"</formula>
    </cfRule>
  </conditionalFormatting>
  <conditionalFormatting sqref="BJ244">
    <cfRule type="cellIs" dxfId="523" priority="666" operator="equal">
      <formula>"Catastrófico"</formula>
    </cfRule>
    <cfRule type="cellIs" dxfId="522" priority="667" operator="equal">
      <formula>"Mayor"</formula>
    </cfRule>
    <cfRule type="cellIs" dxfId="521" priority="668" operator="equal">
      <formula>"Moderado"</formula>
    </cfRule>
    <cfRule type="cellIs" dxfId="520" priority="669" operator="equal">
      <formula>"Menor"</formula>
    </cfRule>
    <cfRule type="cellIs" dxfId="519" priority="670" operator="equal">
      <formula>"Leve"</formula>
    </cfRule>
  </conditionalFormatting>
  <conditionalFormatting sqref="BL244">
    <cfRule type="cellIs" dxfId="518" priority="661" operator="equal">
      <formula>"Catastrófico"</formula>
    </cfRule>
    <cfRule type="cellIs" dxfId="517" priority="662" operator="equal">
      <formula>"Mayor"</formula>
    </cfRule>
    <cfRule type="cellIs" dxfId="516" priority="663" operator="equal">
      <formula>"Moderado"</formula>
    </cfRule>
    <cfRule type="cellIs" dxfId="515" priority="664" operator="equal">
      <formula>"Menor"</formula>
    </cfRule>
    <cfRule type="cellIs" dxfId="514" priority="665" operator="equal">
      <formula>"Leve"</formula>
    </cfRule>
  </conditionalFormatting>
  <conditionalFormatting sqref="BI250">
    <cfRule type="cellIs" dxfId="513" priority="656" operator="equal">
      <formula>"Catastrófico"</formula>
    </cfRule>
    <cfRule type="cellIs" dxfId="512" priority="657" operator="equal">
      <formula>"Mayor"</formula>
    </cfRule>
    <cfRule type="cellIs" dxfId="511" priority="658" operator="equal">
      <formula>"Moderado"</formula>
    </cfRule>
    <cfRule type="cellIs" dxfId="510" priority="659" operator="equal">
      <formula>"Menor"</formula>
    </cfRule>
    <cfRule type="cellIs" dxfId="509" priority="660" operator="equal">
      <formula>"Leve"</formula>
    </cfRule>
  </conditionalFormatting>
  <conditionalFormatting sqref="BJ250">
    <cfRule type="cellIs" dxfId="508" priority="651" operator="equal">
      <formula>"Catastrófico"</formula>
    </cfRule>
    <cfRule type="cellIs" dxfId="507" priority="652" operator="equal">
      <formula>"Mayor"</formula>
    </cfRule>
    <cfRule type="cellIs" dxfId="506" priority="653" operator="equal">
      <formula>"Moderado"</formula>
    </cfRule>
    <cfRule type="cellIs" dxfId="505" priority="654" operator="equal">
      <formula>"Menor"</formula>
    </cfRule>
    <cfRule type="cellIs" dxfId="504" priority="655" operator="equal">
      <formula>"Leve"</formula>
    </cfRule>
  </conditionalFormatting>
  <conditionalFormatting sqref="BL250">
    <cfRule type="cellIs" dxfId="503" priority="646" operator="equal">
      <formula>"Catastrófico"</formula>
    </cfRule>
    <cfRule type="cellIs" dxfId="502" priority="647" operator="equal">
      <formula>"Mayor"</formula>
    </cfRule>
    <cfRule type="cellIs" dxfId="501" priority="648" operator="equal">
      <formula>"Moderado"</formula>
    </cfRule>
    <cfRule type="cellIs" dxfId="500" priority="649" operator="equal">
      <formula>"Menor"</formula>
    </cfRule>
    <cfRule type="cellIs" dxfId="499" priority="650" operator="equal">
      <formula>"Leve"</formula>
    </cfRule>
  </conditionalFormatting>
  <conditionalFormatting sqref="BJ40:BL40">
    <cfRule type="cellIs" dxfId="498" priority="641" operator="equal">
      <formula>"Catastrófico"</formula>
    </cfRule>
    <cfRule type="cellIs" dxfId="497" priority="642" operator="equal">
      <formula>"Mayor"</formula>
    </cfRule>
    <cfRule type="cellIs" dxfId="496" priority="643" operator="equal">
      <formula>"Moderado"</formula>
    </cfRule>
    <cfRule type="cellIs" dxfId="495" priority="644" operator="equal">
      <formula>"Menor"</formula>
    </cfRule>
    <cfRule type="cellIs" dxfId="494" priority="645" operator="equal">
      <formula>"Leve"</formula>
    </cfRule>
  </conditionalFormatting>
  <conditionalFormatting sqref="BI40">
    <cfRule type="cellIs" dxfId="493" priority="636" operator="equal">
      <formula>"Catastrófico"</formula>
    </cfRule>
    <cfRule type="cellIs" dxfId="492" priority="637" operator="equal">
      <formula>"Mayor"</formula>
    </cfRule>
    <cfRule type="cellIs" dxfId="491" priority="638" operator="equal">
      <formula>"Moderado"</formula>
    </cfRule>
    <cfRule type="cellIs" dxfId="490" priority="639" operator="equal">
      <formula>"Menor"</formula>
    </cfRule>
    <cfRule type="cellIs" dxfId="489" priority="640" operator="equal">
      <formula>"Leve"</formula>
    </cfRule>
  </conditionalFormatting>
  <conditionalFormatting sqref="BI42 BK42:BL42">
    <cfRule type="cellIs" dxfId="488" priority="631" operator="equal">
      <formula>"Catastrófico"</formula>
    </cfRule>
    <cfRule type="cellIs" dxfId="487" priority="632" operator="equal">
      <formula>"Mayor"</formula>
    </cfRule>
    <cfRule type="cellIs" dxfId="486" priority="633" operator="equal">
      <formula>"Moderado"</formula>
    </cfRule>
    <cfRule type="cellIs" dxfId="485" priority="634" operator="equal">
      <formula>"Menor"</formula>
    </cfRule>
    <cfRule type="cellIs" dxfId="484" priority="635" operator="equal">
      <formula>"Leve"</formula>
    </cfRule>
  </conditionalFormatting>
  <conditionalFormatting sqref="BJ42">
    <cfRule type="cellIs" dxfId="483" priority="626" operator="equal">
      <formula>"Catastrófico"</formula>
    </cfRule>
    <cfRule type="cellIs" dxfId="482" priority="627" operator="equal">
      <formula>"Mayor"</formula>
    </cfRule>
    <cfRule type="cellIs" dxfId="481" priority="628" operator="equal">
      <formula>"Moderado"</formula>
    </cfRule>
    <cfRule type="cellIs" dxfId="480" priority="629" operator="equal">
      <formula>"Menor"</formula>
    </cfRule>
    <cfRule type="cellIs" dxfId="479" priority="630" operator="equal">
      <formula>"Leve"</formula>
    </cfRule>
  </conditionalFormatting>
  <conditionalFormatting sqref="BK101:BL101">
    <cfRule type="cellIs" dxfId="478" priority="616" operator="equal">
      <formula>"Catastrófico"</formula>
    </cfRule>
    <cfRule type="cellIs" dxfId="477" priority="617" operator="equal">
      <formula>"Mayor"</formula>
    </cfRule>
    <cfRule type="cellIs" dxfId="476" priority="618" operator="equal">
      <formula>"Moderado"</formula>
    </cfRule>
    <cfRule type="cellIs" dxfId="475" priority="619" operator="equal">
      <formula>"Menor"</formula>
    </cfRule>
    <cfRule type="cellIs" dxfId="474" priority="620" operator="equal">
      <formula>"Leve"</formula>
    </cfRule>
  </conditionalFormatting>
  <conditionalFormatting sqref="BN10 BN16 BN22 BN40 BN64 BN70 BN76 BN82 BN88 BN94 BN100 BN106 BN112 BN118 BN124 BN130 BN136 BN142 BN148 BN154 BN160 BN166 BN172 BN178 BN184 BN190 BN196 BN202 BN208 BN214 BN220">
    <cfRule type="cellIs" dxfId="473" priority="611" operator="equal">
      <formula>"Catastrófico"</formula>
    </cfRule>
    <cfRule type="cellIs" dxfId="472" priority="612" operator="equal">
      <formula>"Mayor"</formula>
    </cfRule>
    <cfRule type="cellIs" dxfId="471" priority="613" operator="equal">
      <formula>"Moderado"</formula>
    </cfRule>
    <cfRule type="cellIs" dxfId="470" priority="614" operator="equal">
      <formula>"Menor"</formula>
    </cfRule>
    <cfRule type="cellIs" dxfId="469" priority="615" operator="equal">
      <formula>"Leve"</formula>
    </cfRule>
  </conditionalFormatting>
  <conditionalFormatting sqref="BN46 BN52 BN58">
    <cfRule type="cellIs" dxfId="468" priority="606" operator="equal">
      <formula>"Catastrófico"</formula>
    </cfRule>
    <cfRule type="cellIs" dxfId="467" priority="607" operator="equal">
      <formula>"Mayor"</formula>
    </cfRule>
    <cfRule type="cellIs" dxfId="466" priority="608" operator="equal">
      <formula>"Moderado"</formula>
    </cfRule>
    <cfRule type="cellIs" dxfId="465" priority="609" operator="equal">
      <formula>"Menor"</formula>
    </cfRule>
    <cfRule type="cellIs" dxfId="464" priority="610" operator="equal">
      <formula>"Leve"</formula>
    </cfRule>
  </conditionalFormatting>
  <conditionalFormatting sqref="BN226">
    <cfRule type="cellIs" dxfId="463" priority="601" operator="equal">
      <formula>"Catastrófico"</formula>
    </cfRule>
    <cfRule type="cellIs" dxfId="462" priority="602" operator="equal">
      <formula>"Mayor"</formula>
    </cfRule>
    <cfRule type="cellIs" dxfId="461" priority="603" operator="equal">
      <formula>"Moderado"</formula>
    </cfRule>
    <cfRule type="cellIs" dxfId="460" priority="604" operator="equal">
      <formula>"Menor"</formula>
    </cfRule>
    <cfRule type="cellIs" dxfId="459" priority="605" operator="equal">
      <formula>"Leve"</formula>
    </cfRule>
  </conditionalFormatting>
  <conditionalFormatting sqref="BN232">
    <cfRule type="cellIs" dxfId="458" priority="596" operator="equal">
      <formula>"Catastrófico"</formula>
    </cfRule>
    <cfRule type="cellIs" dxfId="457" priority="597" operator="equal">
      <formula>"Mayor"</formula>
    </cfRule>
    <cfRule type="cellIs" dxfId="456" priority="598" operator="equal">
      <formula>"Moderado"</formula>
    </cfRule>
    <cfRule type="cellIs" dxfId="455" priority="599" operator="equal">
      <formula>"Menor"</formula>
    </cfRule>
    <cfRule type="cellIs" dxfId="454" priority="600" operator="equal">
      <formula>"Leve"</formula>
    </cfRule>
  </conditionalFormatting>
  <conditionalFormatting sqref="BN238">
    <cfRule type="cellIs" dxfId="453" priority="591" operator="equal">
      <formula>"Catastrófico"</formula>
    </cfRule>
    <cfRule type="cellIs" dxfId="452" priority="592" operator="equal">
      <formula>"Mayor"</formula>
    </cfRule>
    <cfRule type="cellIs" dxfId="451" priority="593" operator="equal">
      <formula>"Moderado"</formula>
    </cfRule>
    <cfRule type="cellIs" dxfId="450" priority="594" operator="equal">
      <formula>"Menor"</formula>
    </cfRule>
    <cfRule type="cellIs" dxfId="449" priority="595" operator="equal">
      <formula>"Leve"</formula>
    </cfRule>
  </conditionalFormatting>
  <conditionalFormatting sqref="BN244">
    <cfRule type="cellIs" dxfId="448" priority="586" operator="equal">
      <formula>"Catastrófico"</formula>
    </cfRule>
    <cfRule type="cellIs" dxfId="447" priority="587" operator="equal">
      <formula>"Mayor"</formula>
    </cfRule>
    <cfRule type="cellIs" dxfId="446" priority="588" operator="equal">
      <formula>"Moderado"</formula>
    </cfRule>
    <cfRule type="cellIs" dxfId="445" priority="589" operator="equal">
      <formula>"Menor"</formula>
    </cfRule>
    <cfRule type="cellIs" dxfId="444" priority="590" operator="equal">
      <formula>"Leve"</formula>
    </cfRule>
  </conditionalFormatting>
  <conditionalFormatting sqref="BN250">
    <cfRule type="cellIs" dxfId="443" priority="581" operator="equal">
      <formula>"Catastrófico"</formula>
    </cfRule>
    <cfRule type="cellIs" dxfId="442" priority="582" operator="equal">
      <formula>"Mayor"</formula>
    </cfRule>
    <cfRule type="cellIs" dxfId="441" priority="583" operator="equal">
      <formula>"Moderado"</formula>
    </cfRule>
    <cfRule type="cellIs" dxfId="440" priority="584" operator="equal">
      <formula>"Menor"</formula>
    </cfRule>
    <cfRule type="cellIs" dxfId="439" priority="585" operator="equal">
      <formula>"Leve"</formula>
    </cfRule>
  </conditionalFormatting>
  <conditionalFormatting sqref="BN28">
    <cfRule type="cellIs" dxfId="438" priority="576" operator="equal">
      <formula>"Catastrófico"</formula>
    </cfRule>
    <cfRule type="cellIs" dxfId="437" priority="577" operator="equal">
      <formula>"Mayor"</formula>
    </cfRule>
    <cfRule type="cellIs" dxfId="436" priority="578" operator="equal">
      <formula>"Moderado"</formula>
    </cfRule>
    <cfRule type="cellIs" dxfId="435" priority="579" operator="equal">
      <formula>"Menor"</formula>
    </cfRule>
    <cfRule type="cellIs" dxfId="434" priority="580" operator="equal">
      <formula>"Leve"</formula>
    </cfRule>
  </conditionalFormatting>
  <conditionalFormatting sqref="BN34">
    <cfRule type="cellIs" dxfId="433" priority="571" operator="equal">
      <formula>"Catastrófico"</formula>
    </cfRule>
    <cfRule type="cellIs" dxfId="432" priority="572" operator="equal">
      <formula>"Mayor"</formula>
    </cfRule>
    <cfRule type="cellIs" dxfId="431" priority="573" operator="equal">
      <formula>"Moderado"</formula>
    </cfRule>
    <cfRule type="cellIs" dxfId="430" priority="574" operator="equal">
      <formula>"Menor"</formula>
    </cfRule>
    <cfRule type="cellIs" dxfId="429" priority="575" operator="equal">
      <formula>"Leve"</formula>
    </cfRule>
  </conditionalFormatting>
  <conditionalFormatting sqref="BI35">
    <cfRule type="cellIs" dxfId="428" priority="566" operator="equal">
      <formula>"Catastrófico"</formula>
    </cfRule>
    <cfRule type="cellIs" dxfId="427" priority="567" operator="equal">
      <formula>"Mayor"</formula>
    </cfRule>
    <cfRule type="cellIs" dxfId="426" priority="568" operator="equal">
      <formula>"Moderado"</formula>
    </cfRule>
    <cfRule type="cellIs" dxfId="425" priority="569" operator="equal">
      <formula>"Menor"</formula>
    </cfRule>
    <cfRule type="cellIs" dxfId="424" priority="570" operator="equal">
      <formula>"Leve"</formula>
    </cfRule>
  </conditionalFormatting>
  <conditionalFormatting sqref="BJ35:BL35">
    <cfRule type="cellIs" dxfId="423" priority="561" operator="equal">
      <formula>"Catastrófico"</formula>
    </cfRule>
    <cfRule type="cellIs" dxfId="422" priority="562" operator="equal">
      <formula>"Mayor"</formula>
    </cfRule>
    <cfRule type="cellIs" dxfId="421" priority="563" operator="equal">
      <formula>"Moderado"</formula>
    </cfRule>
    <cfRule type="cellIs" dxfId="420" priority="564" operator="equal">
      <formula>"Menor"</formula>
    </cfRule>
    <cfRule type="cellIs" dxfId="419" priority="565" operator="equal">
      <formula>"Leve"</formula>
    </cfRule>
  </conditionalFormatting>
  <conditionalFormatting sqref="BI41 BK41:BL41">
    <cfRule type="cellIs" dxfId="418" priority="556" operator="equal">
      <formula>"Catastrófico"</formula>
    </cfRule>
    <cfRule type="cellIs" dxfId="417" priority="557" operator="equal">
      <formula>"Mayor"</formula>
    </cfRule>
    <cfRule type="cellIs" dxfId="416" priority="558" operator="equal">
      <formula>"Moderado"</formula>
    </cfRule>
    <cfRule type="cellIs" dxfId="415" priority="559" operator="equal">
      <formula>"Menor"</formula>
    </cfRule>
    <cfRule type="cellIs" dxfId="414" priority="560" operator="equal">
      <formula>"Leve"</formula>
    </cfRule>
  </conditionalFormatting>
  <conditionalFormatting sqref="BJ41">
    <cfRule type="cellIs" dxfId="413" priority="551" operator="equal">
      <formula>"Catastrófico"</formula>
    </cfRule>
    <cfRule type="cellIs" dxfId="412" priority="552" operator="equal">
      <formula>"Mayor"</formula>
    </cfRule>
    <cfRule type="cellIs" dxfId="411" priority="553" operator="equal">
      <formula>"Moderado"</formula>
    </cfRule>
    <cfRule type="cellIs" dxfId="410" priority="554" operator="equal">
      <formula>"Menor"</formula>
    </cfRule>
    <cfRule type="cellIs" dxfId="409" priority="555" operator="equal">
      <formula>"Leve"</formula>
    </cfRule>
  </conditionalFormatting>
  <conditionalFormatting sqref="BJ232">
    <cfRule type="cellIs" dxfId="408" priority="546" operator="equal">
      <formula>"Catastrófico"</formula>
    </cfRule>
    <cfRule type="cellIs" dxfId="407" priority="547" operator="equal">
      <formula>"Mayor"</formula>
    </cfRule>
    <cfRule type="cellIs" dxfId="406" priority="548" operator="equal">
      <formula>"Moderado"</formula>
    </cfRule>
    <cfRule type="cellIs" dxfId="405" priority="549" operator="equal">
      <formula>"Menor"</formula>
    </cfRule>
    <cfRule type="cellIs" dxfId="404" priority="550" operator="equal">
      <formula>"Leve"</formula>
    </cfRule>
  </conditionalFormatting>
  <conditionalFormatting sqref="BK244">
    <cfRule type="cellIs" dxfId="403" priority="541" operator="equal">
      <formula>"Catastrófico"</formula>
    </cfRule>
    <cfRule type="cellIs" dxfId="402" priority="542" operator="equal">
      <formula>"Mayor"</formula>
    </cfRule>
    <cfRule type="cellIs" dxfId="401" priority="543" operator="equal">
      <formula>"Moderado"</formula>
    </cfRule>
    <cfRule type="cellIs" dxfId="400" priority="544" operator="equal">
      <formula>"Menor"</formula>
    </cfRule>
    <cfRule type="cellIs" dxfId="399" priority="545" operator="equal">
      <formula>"Leve"</formula>
    </cfRule>
  </conditionalFormatting>
  <conditionalFormatting sqref="BJ251">
    <cfRule type="cellIs" dxfId="398" priority="536" operator="equal">
      <formula>"Catastrófico"</formula>
    </cfRule>
    <cfRule type="cellIs" dxfId="397" priority="537" operator="equal">
      <formula>"Mayor"</formula>
    </cfRule>
    <cfRule type="cellIs" dxfId="396" priority="538" operator="equal">
      <formula>"Moderado"</formula>
    </cfRule>
    <cfRule type="cellIs" dxfId="395" priority="539" operator="equal">
      <formula>"Menor"</formula>
    </cfRule>
    <cfRule type="cellIs" dxfId="394" priority="540" operator="equal">
      <formula>"Leve"</formula>
    </cfRule>
  </conditionalFormatting>
  <conditionalFormatting sqref="BM10:BM267">
    <cfRule type="cellIs" dxfId="393" priority="531" operator="equal">
      <formula>"Catastrófico"</formula>
    </cfRule>
    <cfRule type="cellIs" dxfId="392" priority="532" operator="equal">
      <formula>"Mayor"</formula>
    </cfRule>
    <cfRule type="cellIs" dxfId="391" priority="533" operator="equal">
      <formula>"Moderado"</formula>
    </cfRule>
    <cfRule type="cellIs" dxfId="390" priority="534" operator="equal">
      <formula>"Menor"</formula>
    </cfRule>
    <cfRule type="cellIs" dxfId="389" priority="535" operator="equal">
      <formula>"Leve"</formula>
    </cfRule>
  </conditionalFormatting>
  <conditionalFormatting sqref="BK106">
    <cfRule type="cellIs" dxfId="388" priority="341" operator="equal">
      <formula>"Catastrófico"</formula>
    </cfRule>
    <cfRule type="cellIs" dxfId="387" priority="342" operator="equal">
      <formula>"Mayor"</formula>
    </cfRule>
    <cfRule type="cellIs" dxfId="386" priority="343" operator="equal">
      <formula>"Moderado"</formula>
    </cfRule>
    <cfRule type="cellIs" dxfId="385" priority="344" operator="equal">
      <formula>"Menor"</formula>
    </cfRule>
    <cfRule type="cellIs" dxfId="384" priority="345" operator="equal">
      <formula>"Leve"</formula>
    </cfRule>
  </conditionalFormatting>
  <conditionalFormatting sqref="BI106:BJ106">
    <cfRule type="cellIs" dxfId="383" priority="336" operator="equal">
      <formula>"Catastrófico"</formula>
    </cfRule>
    <cfRule type="cellIs" dxfId="382" priority="337" operator="equal">
      <formula>"Mayor"</formula>
    </cfRule>
    <cfRule type="cellIs" dxfId="381" priority="338" operator="equal">
      <formula>"Moderado"</formula>
    </cfRule>
    <cfRule type="cellIs" dxfId="380" priority="339" operator="equal">
      <formula>"Menor"</formula>
    </cfRule>
    <cfRule type="cellIs" dxfId="379" priority="340" operator="equal">
      <formula>"Leve"</formula>
    </cfRule>
  </conditionalFormatting>
  <conditionalFormatting sqref="BL106">
    <cfRule type="cellIs" dxfId="378" priority="326" operator="equal">
      <formula>"Catastrófico"</formula>
    </cfRule>
    <cfRule type="cellIs" dxfId="377" priority="327" operator="equal">
      <formula>"Mayor"</formula>
    </cfRule>
    <cfRule type="cellIs" dxfId="376" priority="328" operator="equal">
      <formula>"Moderado"</formula>
    </cfRule>
    <cfRule type="cellIs" dxfId="375" priority="329" operator="equal">
      <formula>"Menor"</formula>
    </cfRule>
    <cfRule type="cellIs" dxfId="374" priority="330" operator="equal">
      <formula>"Leve"</formula>
    </cfRule>
  </conditionalFormatting>
  <conditionalFormatting sqref="BK76:BL76">
    <cfRule type="cellIs" dxfId="373" priority="316" operator="equal">
      <formula>"Catastrófico"</formula>
    </cfRule>
    <cfRule type="cellIs" dxfId="372" priority="317" operator="equal">
      <formula>"Mayor"</formula>
    </cfRule>
    <cfRule type="cellIs" dxfId="371" priority="318" operator="equal">
      <formula>"Moderado"</formula>
    </cfRule>
    <cfRule type="cellIs" dxfId="370" priority="319" operator="equal">
      <formula>"Menor"</formula>
    </cfRule>
    <cfRule type="cellIs" dxfId="369" priority="320" operator="equal">
      <formula>"Leve"</formula>
    </cfRule>
  </conditionalFormatting>
  <conditionalFormatting sqref="BI76:BJ76">
    <cfRule type="cellIs" dxfId="368" priority="311" operator="equal">
      <formula>"Catastrófico"</formula>
    </cfRule>
    <cfRule type="cellIs" dxfId="367" priority="312" operator="equal">
      <formula>"Mayor"</formula>
    </cfRule>
    <cfRule type="cellIs" dxfId="366" priority="313" operator="equal">
      <formula>"Moderado"</formula>
    </cfRule>
    <cfRule type="cellIs" dxfId="365" priority="314" operator="equal">
      <formula>"Menor"</formula>
    </cfRule>
    <cfRule type="cellIs" dxfId="364" priority="315" operator="equal">
      <formula>"Leve"</formula>
    </cfRule>
  </conditionalFormatting>
  <conditionalFormatting sqref="BI64:BJ64">
    <cfRule type="cellIs" dxfId="363" priority="271" operator="equal">
      <formula>"Catastrófico"</formula>
    </cfRule>
    <cfRule type="cellIs" dxfId="362" priority="272" operator="equal">
      <formula>"Mayor"</formula>
    </cfRule>
    <cfRule type="cellIs" dxfId="361" priority="273" operator="equal">
      <formula>"Moderado"</formula>
    </cfRule>
    <cfRule type="cellIs" dxfId="360" priority="274" operator="equal">
      <formula>"Menor"</formula>
    </cfRule>
    <cfRule type="cellIs" dxfId="359" priority="275" operator="equal">
      <formula>"Leve"</formula>
    </cfRule>
  </conditionalFormatting>
  <conditionalFormatting sqref="BK64:BL64">
    <cfRule type="cellIs" dxfId="358" priority="266" operator="equal">
      <formula>"Catastrófico"</formula>
    </cfRule>
    <cfRule type="cellIs" dxfId="357" priority="267" operator="equal">
      <formula>"Mayor"</formula>
    </cfRule>
    <cfRule type="cellIs" dxfId="356" priority="268" operator="equal">
      <formula>"Moderado"</formula>
    </cfRule>
    <cfRule type="cellIs" dxfId="355" priority="269" operator="equal">
      <formula>"Menor"</formula>
    </cfRule>
    <cfRule type="cellIs" dxfId="354" priority="270" operator="equal">
      <formula>"Leve"</formula>
    </cfRule>
  </conditionalFormatting>
  <conditionalFormatting sqref="BI70:BJ70">
    <cfRule type="cellIs" dxfId="353" priority="261" operator="equal">
      <formula>"Catastrófico"</formula>
    </cfRule>
    <cfRule type="cellIs" dxfId="352" priority="262" operator="equal">
      <formula>"Mayor"</formula>
    </cfRule>
    <cfRule type="cellIs" dxfId="351" priority="263" operator="equal">
      <formula>"Moderado"</formula>
    </cfRule>
    <cfRule type="cellIs" dxfId="350" priority="264" operator="equal">
      <formula>"Menor"</formula>
    </cfRule>
    <cfRule type="cellIs" dxfId="349" priority="265" operator="equal">
      <formula>"Leve"</formula>
    </cfRule>
  </conditionalFormatting>
  <conditionalFormatting sqref="BK70:BL70">
    <cfRule type="cellIs" dxfId="348" priority="256" operator="equal">
      <formula>"Catastrófico"</formula>
    </cfRule>
    <cfRule type="cellIs" dxfId="347" priority="257" operator="equal">
      <formula>"Mayor"</formula>
    </cfRule>
    <cfRule type="cellIs" dxfId="346" priority="258" operator="equal">
      <formula>"Moderado"</formula>
    </cfRule>
    <cfRule type="cellIs" dxfId="345" priority="259" operator="equal">
      <formula>"Menor"</formula>
    </cfRule>
    <cfRule type="cellIs" dxfId="344" priority="260" operator="equal">
      <formula>"Leve"</formula>
    </cfRule>
  </conditionalFormatting>
  <conditionalFormatting sqref="BI256:BJ256">
    <cfRule type="cellIs" dxfId="343" priority="251" operator="equal">
      <formula>"Catastrófico"</formula>
    </cfRule>
    <cfRule type="cellIs" dxfId="342" priority="252" operator="equal">
      <formula>"Mayor"</formula>
    </cfRule>
    <cfRule type="cellIs" dxfId="341" priority="253" operator="equal">
      <formula>"Moderado"</formula>
    </cfRule>
    <cfRule type="cellIs" dxfId="340" priority="254" operator="equal">
      <formula>"Menor"</formula>
    </cfRule>
    <cfRule type="cellIs" dxfId="339" priority="255" operator="equal">
      <formula>"Leve"</formula>
    </cfRule>
  </conditionalFormatting>
  <conditionalFormatting sqref="BK256">
    <cfRule type="cellIs" dxfId="338" priority="246" operator="equal">
      <formula>"Catastrófico"</formula>
    </cfRule>
    <cfRule type="cellIs" dxfId="337" priority="247" operator="equal">
      <formula>"Mayor"</formula>
    </cfRule>
    <cfRule type="cellIs" dxfId="336" priority="248" operator="equal">
      <formula>"Moderado"</formula>
    </cfRule>
    <cfRule type="cellIs" dxfId="335" priority="249" operator="equal">
      <formula>"Menor"</formula>
    </cfRule>
    <cfRule type="cellIs" dxfId="334" priority="250" operator="equal">
      <formula>"Leve"</formula>
    </cfRule>
  </conditionalFormatting>
  <conditionalFormatting sqref="BL256">
    <cfRule type="cellIs" dxfId="333" priority="241" operator="equal">
      <formula>"Catastrófico"</formula>
    </cfRule>
    <cfRule type="cellIs" dxfId="332" priority="242" operator="equal">
      <formula>"Mayor"</formula>
    </cfRule>
    <cfRule type="cellIs" dxfId="331" priority="243" operator="equal">
      <formula>"Moderado"</formula>
    </cfRule>
    <cfRule type="cellIs" dxfId="330" priority="244" operator="equal">
      <formula>"Menor"</formula>
    </cfRule>
    <cfRule type="cellIs" dxfId="329" priority="245" operator="equal">
      <formula>"Leve"</formula>
    </cfRule>
  </conditionalFormatting>
  <conditionalFormatting sqref="BN256">
    <cfRule type="cellIs" dxfId="328" priority="231" operator="equal">
      <formula>"Catastrófico"</formula>
    </cfRule>
    <cfRule type="cellIs" dxfId="327" priority="232" operator="equal">
      <formula>"Mayor"</formula>
    </cfRule>
    <cfRule type="cellIs" dxfId="326" priority="233" operator="equal">
      <formula>"Moderado"</formula>
    </cfRule>
    <cfRule type="cellIs" dxfId="325" priority="234" operator="equal">
      <formula>"Menor"</formula>
    </cfRule>
    <cfRule type="cellIs" dxfId="324" priority="235" operator="equal">
      <formula>"Leve"</formula>
    </cfRule>
  </conditionalFormatting>
  <conditionalFormatting sqref="BI262:BJ262">
    <cfRule type="cellIs" dxfId="323" priority="226" operator="equal">
      <formula>"Catastrófico"</formula>
    </cfRule>
    <cfRule type="cellIs" dxfId="322" priority="227" operator="equal">
      <formula>"Mayor"</formula>
    </cfRule>
    <cfRule type="cellIs" dxfId="321" priority="228" operator="equal">
      <formula>"Moderado"</formula>
    </cfRule>
    <cfRule type="cellIs" dxfId="320" priority="229" operator="equal">
      <formula>"Menor"</formula>
    </cfRule>
    <cfRule type="cellIs" dxfId="319" priority="230" operator="equal">
      <formula>"Leve"</formula>
    </cfRule>
  </conditionalFormatting>
  <conditionalFormatting sqref="BK262">
    <cfRule type="cellIs" dxfId="318" priority="221" operator="equal">
      <formula>"Catastrófico"</formula>
    </cfRule>
    <cfRule type="cellIs" dxfId="317" priority="222" operator="equal">
      <formula>"Mayor"</formula>
    </cfRule>
    <cfRule type="cellIs" dxfId="316" priority="223" operator="equal">
      <formula>"Moderado"</formula>
    </cfRule>
    <cfRule type="cellIs" dxfId="315" priority="224" operator="equal">
      <formula>"Menor"</formula>
    </cfRule>
    <cfRule type="cellIs" dxfId="314" priority="225" operator="equal">
      <formula>"Leve"</formula>
    </cfRule>
  </conditionalFormatting>
  <conditionalFormatting sqref="BL262">
    <cfRule type="cellIs" dxfId="313" priority="216" operator="equal">
      <formula>"Catastrófico"</formula>
    </cfRule>
    <cfRule type="cellIs" dxfId="312" priority="217" operator="equal">
      <formula>"Mayor"</formula>
    </cfRule>
    <cfRule type="cellIs" dxfId="311" priority="218" operator="equal">
      <formula>"Moderado"</formula>
    </cfRule>
    <cfRule type="cellIs" dxfId="310" priority="219" operator="equal">
      <formula>"Menor"</formula>
    </cfRule>
    <cfRule type="cellIs" dxfId="309" priority="220" operator="equal">
      <formula>"Leve"</formula>
    </cfRule>
  </conditionalFormatting>
  <conditionalFormatting sqref="BN262">
    <cfRule type="cellIs" dxfId="308" priority="206" operator="equal">
      <formula>"Catastrófico"</formula>
    </cfRule>
    <cfRule type="cellIs" dxfId="307" priority="207" operator="equal">
      <formula>"Mayor"</formula>
    </cfRule>
    <cfRule type="cellIs" dxfId="306" priority="208" operator="equal">
      <formula>"Moderado"</formula>
    </cfRule>
    <cfRule type="cellIs" dxfId="305" priority="209" operator="equal">
      <formula>"Menor"</formula>
    </cfRule>
    <cfRule type="cellIs" dxfId="304" priority="210" operator="equal">
      <formula>"Leve"</formula>
    </cfRule>
  </conditionalFormatting>
  <conditionalFormatting sqref="BI10:BJ10">
    <cfRule type="cellIs" dxfId="303" priority="201" operator="equal">
      <formula>"Catastrófico"</formula>
    </cfRule>
    <cfRule type="cellIs" dxfId="302" priority="202" operator="equal">
      <formula>"Mayor"</formula>
    </cfRule>
    <cfRule type="cellIs" dxfId="301" priority="203" operator="equal">
      <formula>"Moderado"</formula>
    </cfRule>
    <cfRule type="cellIs" dxfId="300" priority="204" operator="equal">
      <formula>"Menor"</formula>
    </cfRule>
    <cfRule type="cellIs" dxfId="299" priority="205" operator="equal">
      <formula>"Leve"</formula>
    </cfRule>
  </conditionalFormatting>
  <conditionalFormatting sqref="BK10">
    <cfRule type="cellIs" dxfId="298" priority="196" operator="equal">
      <formula>"Catastrófico"</formula>
    </cfRule>
    <cfRule type="cellIs" dxfId="297" priority="197" operator="equal">
      <formula>"Mayor"</formula>
    </cfRule>
    <cfRule type="cellIs" dxfId="296" priority="198" operator="equal">
      <formula>"Moderado"</formula>
    </cfRule>
    <cfRule type="cellIs" dxfId="295" priority="199" operator="equal">
      <formula>"Menor"</formula>
    </cfRule>
    <cfRule type="cellIs" dxfId="294" priority="200" operator="equal">
      <formula>"Leve"</formula>
    </cfRule>
  </conditionalFormatting>
  <conditionalFormatting sqref="BL10">
    <cfRule type="cellIs" dxfId="293" priority="191" operator="equal">
      <formula>"Catastrófico"</formula>
    </cfRule>
    <cfRule type="cellIs" dxfId="292" priority="192" operator="equal">
      <formula>"Mayor"</formula>
    </cfRule>
    <cfRule type="cellIs" dxfId="291" priority="193" operator="equal">
      <formula>"Moderado"</formula>
    </cfRule>
    <cfRule type="cellIs" dxfId="290" priority="194" operator="equal">
      <formula>"Menor"</formula>
    </cfRule>
    <cfRule type="cellIs" dxfId="289" priority="195" operator="equal">
      <formula>"Leve"</formula>
    </cfRule>
  </conditionalFormatting>
  <conditionalFormatting sqref="BI142:BL142">
    <cfRule type="cellIs" dxfId="288" priority="186" operator="equal">
      <formula>"Catastrófico"</formula>
    </cfRule>
    <cfRule type="cellIs" dxfId="287" priority="187" operator="equal">
      <formula>"Mayor"</formula>
    </cfRule>
    <cfRule type="cellIs" dxfId="286" priority="188" operator="equal">
      <formula>"Moderado"</formula>
    </cfRule>
    <cfRule type="cellIs" dxfId="285" priority="189" operator="equal">
      <formula>"Menor"</formula>
    </cfRule>
    <cfRule type="cellIs" dxfId="284" priority="190" operator="equal">
      <formula>"Leve"</formula>
    </cfRule>
  </conditionalFormatting>
  <conditionalFormatting sqref="BE16 BE22 BE28 BE34 BE40">
    <cfRule type="cellIs" dxfId="283" priority="181" operator="equal">
      <formula>"Catastrófico"</formula>
    </cfRule>
    <cfRule type="cellIs" dxfId="282" priority="182" operator="equal">
      <formula>"Mayor"</formula>
    </cfRule>
    <cfRule type="cellIs" dxfId="281" priority="183" operator="equal">
      <formula>"Moderado"</formula>
    </cfRule>
    <cfRule type="cellIs" dxfId="280" priority="184" operator="equal">
      <formula>"Menor"</formula>
    </cfRule>
    <cfRule type="cellIs" dxfId="279" priority="185" operator="equal">
      <formula>"Leve"</formula>
    </cfRule>
  </conditionalFormatting>
  <conditionalFormatting sqref="BE58 BE64 BE70 BE76 BE82 BE88 BE94 BE100 BE106 BE112 BE118 BE124 BE130 BE136">
    <cfRule type="cellIs" dxfId="278" priority="176" operator="equal">
      <formula>"Catastrófico"</formula>
    </cfRule>
    <cfRule type="cellIs" dxfId="277" priority="177" operator="equal">
      <formula>"Mayor"</formula>
    </cfRule>
    <cfRule type="cellIs" dxfId="276" priority="178" operator="equal">
      <formula>"Moderado"</formula>
    </cfRule>
    <cfRule type="cellIs" dxfId="275" priority="179" operator="equal">
      <formula>"Menor"</formula>
    </cfRule>
    <cfRule type="cellIs" dxfId="274" priority="180" operator="equal">
      <formula>"Leve"</formula>
    </cfRule>
  </conditionalFormatting>
  <conditionalFormatting sqref="BE148 BE154 BE160 BE166 BE172 BE178 BE184 BE190 BE196 BE202 BE208 BE214 BE220 BE226 BE232 BE238 BE244 BE250 BE256 BE262">
    <cfRule type="cellIs" dxfId="273" priority="171" operator="equal">
      <formula>"Catastrófico"</formula>
    </cfRule>
    <cfRule type="cellIs" dxfId="272" priority="172" operator="equal">
      <formula>"Mayor"</formula>
    </cfRule>
    <cfRule type="cellIs" dxfId="271" priority="173" operator="equal">
      <formula>"Moderado"</formula>
    </cfRule>
    <cfRule type="cellIs" dxfId="270" priority="174" operator="equal">
      <formula>"Menor"</formula>
    </cfRule>
    <cfRule type="cellIs" dxfId="269" priority="175" operator="equal">
      <formula>"Leve"</formula>
    </cfRule>
  </conditionalFormatting>
  <conditionalFormatting sqref="BF88">
    <cfRule type="cellIs" dxfId="268" priority="166" operator="equal">
      <formula>"Catastrófico"</formula>
    </cfRule>
    <cfRule type="cellIs" dxfId="267" priority="167" operator="equal">
      <formula>"Mayor"</formula>
    </cfRule>
    <cfRule type="cellIs" dxfId="266" priority="168" operator="equal">
      <formula>"Moderado"</formula>
    </cfRule>
    <cfRule type="cellIs" dxfId="265" priority="169" operator="equal">
      <formula>"Menor"</formula>
    </cfRule>
    <cfRule type="cellIs" dxfId="264" priority="170" operator="equal">
      <formula>"Leve"</formula>
    </cfRule>
  </conditionalFormatting>
  <conditionalFormatting sqref="BF202">
    <cfRule type="cellIs" dxfId="263" priority="161" operator="equal">
      <formula>"Catastrófico"</formula>
    </cfRule>
    <cfRule type="cellIs" dxfId="262" priority="162" operator="equal">
      <formula>"Mayor"</formula>
    </cfRule>
    <cfRule type="cellIs" dxfId="261" priority="163" operator="equal">
      <formula>"Moderado"</formula>
    </cfRule>
    <cfRule type="cellIs" dxfId="260" priority="164" operator="equal">
      <formula>"Menor"</formula>
    </cfRule>
    <cfRule type="cellIs" dxfId="259" priority="165" operator="equal">
      <formula>"Leve"</formula>
    </cfRule>
  </conditionalFormatting>
  <conditionalFormatting sqref="BF208">
    <cfRule type="cellIs" dxfId="258" priority="156" operator="equal">
      <formula>"Catastrófico"</formula>
    </cfRule>
    <cfRule type="cellIs" dxfId="257" priority="157" operator="equal">
      <formula>"Mayor"</formula>
    </cfRule>
    <cfRule type="cellIs" dxfId="256" priority="158" operator="equal">
      <formula>"Moderado"</formula>
    </cfRule>
    <cfRule type="cellIs" dxfId="255" priority="159" operator="equal">
      <formula>"Menor"</formula>
    </cfRule>
    <cfRule type="cellIs" dxfId="254" priority="160" operator="equal">
      <formula>"Leve"</formula>
    </cfRule>
  </conditionalFormatting>
  <conditionalFormatting sqref="BF214">
    <cfRule type="cellIs" dxfId="253" priority="151" operator="equal">
      <formula>"Catastrófico"</formula>
    </cfRule>
    <cfRule type="cellIs" dxfId="252" priority="152" operator="equal">
      <formula>"Mayor"</formula>
    </cfRule>
    <cfRule type="cellIs" dxfId="251" priority="153" operator="equal">
      <formula>"Moderado"</formula>
    </cfRule>
    <cfRule type="cellIs" dxfId="250" priority="154" operator="equal">
      <formula>"Menor"</formula>
    </cfRule>
    <cfRule type="cellIs" dxfId="249" priority="155" operator="equal">
      <formula>"Leve"</formula>
    </cfRule>
  </conditionalFormatting>
  <conditionalFormatting sqref="BG202">
    <cfRule type="cellIs" dxfId="248" priority="146" operator="equal">
      <formula>"Catastrófico"</formula>
    </cfRule>
    <cfRule type="cellIs" dxfId="247" priority="147" operator="equal">
      <formula>"Mayor"</formula>
    </cfRule>
    <cfRule type="cellIs" dxfId="246" priority="148" operator="equal">
      <formula>"Moderado"</formula>
    </cfRule>
    <cfRule type="cellIs" dxfId="245" priority="149" operator="equal">
      <formula>"Menor"</formula>
    </cfRule>
    <cfRule type="cellIs" dxfId="244" priority="150" operator="equal">
      <formula>"Leve"</formula>
    </cfRule>
  </conditionalFormatting>
  <conditionalFormatting sqref="BG208">
    <cfRule type="cellIs" dxfId="243" priority="141" operator="equal">
      <formula>"Catastrófico"</formula>
    </cfRule>
    <cfRule type="cellIs" dxfId="242" priority="142" operator="equal">
      <formula>"Mayor"</formula>
    </cfRule>
    <cfRule type="cellIs" dxfId="241" priority="143" operator="equal">
      <formula>"Moderado"</formula>
    </cfRule>
    <cfRule type="cellIs" dxfId="240" priority="144" operator="equal">
      <formula>"Menor"</formula>
    </cfRule>
    <cfRule type="cellIs" dxfId="239" priority="145" operator="equal">
      <formula>"Leve"</formula>
    </cfRule>
  </conditionalFormatting>
  <conditionalFormatting sqref="BG214">
    <cfRule type="cellIs" dxfId="238" priority="136" operator="equal">
      <formula>"Catastrófico"</formula>
    </cfRule>
    <cfRule type="cellIs" dxfId="237" priority="137" operator="equal">
      <formula>"Mayor"</formula>
    </cfRule>
    <cfRule type="cellIs" dxfId="236" priority="138" operator="equal">
      <formula>"Moderado"</formula>
    </cfRule>
    <cfRule type="cellIs" dxfId="235" priority="139" operator="equal">
      <formula>"Menor"</formula>
    </cfRule>
    <cfRule type="cellIs" dxfId="234" priority="140" operator="equal">
      <formula>"Leve"</formula>
    </cfRule>
  </conditionalFormatting>
  <conditionalFormatting sqref="BF190">
    <cfRule type="cellIs" dxfId="233" priority="131" operator="equal">
      <formula>"Catastrófico"</formula>
    </cfRule>
    <cfRule type="cellIs" dxfId="232" priority="132" operator="equal">
      <formula>"Mayor"</formula>
    </cfRule>
    <cfRule type="cellIs" dxfId="231" priority="133" operator="equal">
      <formula>"Moderado"</formula>
    </cfRule>
    <cfRule type="cellIs" dxfId="230" priority="134" operator="equal">
      <formula>"Menor"</formula>
    </cfRule>
    <cfRule type="cellIs" dxfId="229" priority="135" operator="equal">
      <formula>"Leve"</formula>
    </cfRule>
  </conditionalFormatting>
  <conditionalFormatting sqref="BG190">
    <cfRule type="cellIs" dxfId="228" priority="126" operator="equal">
      <formula>"Catastrófico"</formula>
    </cfRule>
    <cfRule type="cellIs" dxfId="227" priority="127" operator="equal">
      <formula>"Mayor"</formula>
    </cfRule>
    <cfRule type="cellIs" dxfId="226" priority="128" operator="equal">
      <formula>"Moderado"</formula>
    </cfRule>
    <cfRule type="cellIs" dxfId="225" priority="129" operator="equal">
      <formula>"Menor"</formula>
    </cfRule>
    <cfRule type="cellIs" dxfId="224" priority="130" operator="equal">
      <formula>"Leve"</formula>
    </cfRule>
  </conditionalFormatting>
  <conditionalFormatting sqref="BF196">
    <cfRule type="cellIs" dxfId="223" priority="121" operator="equal">
      <formula>"Catastrófico"</formula>
    </cfRule>
    <cfRule type="cellIs" dxfId="222" priority="122" operator="equal">
      <formula>"Mayor"</formula>
    </cfRule>
    <cfRule type="cellIs" dxfId="221" priority="123" operator="equal">
      <formula>"Moderado"</formula>
    </cfRule>
    <cfRule type="cellIs" dxfId="220" priority="124" operator="equal">
      <formula>"Menor"</formula>
    </cfRule>
    <cfRule type="cellIs" dxfId="219" priority="125" operator="equal">
      <formula>"Leve"</formula>
    </cfRule>
  </conditionalFormatting>
  <conditionalFormatting sqref="BG196">
    <cfRule type="cellIs" dxfId="218" priority="116" operator="equal">
      <formula>"Catastrófico"</formula>
    </cfRule>
    <cfRule type="cellIs" dxfId="217" priority="117" operator="equal">
      <formula>"Mayor"</formula>
    </cfRule>
    <cfRule type="cellIs" dxfId="216" priority="118" operator="equal">
      <formula>"Moderado"</formula>
    </cfRule>
    <cfRule type="cellIs" dxfId="215" priority="119" operator="equal">
      <formula>"Menor"</formula>
    </cfRule>
    <cfRule type="cellIs" dxfId="214" priority="120" operator="equal">
      <formula>"Leve"</formula>
    </cfRule>
  </conditionalFormatting>
  <conditionalFormatting sqref="BI202">
    <cfRule type="cellIs" dxfId="213" priority="111" operator="equal">
      <formula>"Catastrófico"</formula>
    </cfRule>
    <cfRule type="cellIs" dxfId="212" priority="112" operator="equal">
      <formula>"Mayor"</formula>
    </cfRule>
    <cfRule type="cellIs" dxfId="211" priority="113" operator="equal">
      <formula>"Moderado"</formula>
    </cfRule>
    <cfRule type="cellIs" dxfId="210" priority="114" operator="equal">
      <formula>"Menor"</formula>
    </cfRule>
    <cfRule type="cellIs" dxfId="209" priority="115" operator="equal">
      <formula>"Leve"</formula>
    </cfRule>
  </conditionalFormatting>
  <conditionalFormatting sqref="BJ202">
    <cfRule type="cellIs" dxfId="208" priority="106" operator="equal">
      <formula>"Catastrófico"</formula>
    </cfRule>
    <cfRule type="cellIs" dxfId="207" priority="107" operator="equal">
      <formula>"Mayor"</formula>
    </cfRule>
    <cfRule type="cellIs" dxfId="206" priority="108" operator="equal">
      <formula>"Moderado"</formula>
    </cfRule>
    <cfRule type="cellIs" dxfId="205" priority="109" operator="equal">
      <formula>"Menor"</formula>
    </cfRule>
    <cfRule type="cellIs" dxfId="204" priority="110" operator="equal">
      <formula>"Leve"</formula>
    </cfRule>
  </conditionalFormatting>
  <conditionalFormatting sqref="BK202">
    <cfRule type="cellIs" dxfId="203" priority="101" operator="equal">
      <formula>"Catastrófico"</formula>
    </cfRule>
    <cfRule type="cellIs" dxfId="202" priority="102" operator="equal">
      <formula>"Mayor"</formula>
    </cfRule>
    <cfRule type="cellIs" dxfId="201" priority="103" operator="equal">
      <formula>"Moderado"</formula>
    </cfRule>
    <cfRule type="cellIs" dxfId="200" priority="104" operator="equal">
      <formula>"Menor"</formula>
    </cfRule>
    <cfRule type="cellIs" dxfId="199" priority="105" operator="equal">
      <formula>"Leve"</formula>
    </cfRule>
  </conditionalFormatting>
  <conditionalFormatting sqref="BL202">
    <cfRule type="cellIs" dxfId="198" priority="96" operator="equal">
      <formula>"Catastrófico"</formula>
    </cfRule>
    <cfRule type="cellIs" dxfId="197" priority="97" operator="equal">
      <formula>"Mayor"</formula>
    </cfRule>
    <cfRule type="cellIs" dxfId="196" priority="98" operator="equal">
      <formula>"Moderado"</formula>
    </cfRule>
    <cfRule type="cellIs" dxfId="195" priority="99" operator="equal">
      <formula>"Menor"</formula>
    </cfRule>
    <cfRule type="cellIs" dxfId="194" priority="100" operator="equal">
      <formula>"Leve"</formula>
    </cfRule>
  </conditionalFormatting>
  <conditionalFormatting sqref="BK208:BL208">
    <cfRule type="cellIs" dxfId="193" priority="91" operator="equal">
      <formula>"Catastrófico"</formula>
    </cfRule>
    <cfRule type="cellIs" dxfId="192" priority="92" operator="equal">
      <formula>"Mayor"</formula>
    </cfRule>
    <cfRule type="cellIs" dxfId="191" priority="93" operator="equal">
      <formula>"Moderado"</formula>
    </cfRule>
    <cfRule type="cellIs" dxfId="190" priority="94" operator="equal">
      <formula>"Menor"</formula>
    </cfRule>
    <cfRule type="cellIs" dxfId="189" priority="95" operator="equal">
      <formula>"Leve"</formula>
    </cfRule>
  </conditionalFormatting>
  <conditionalFormatting sqref="BI208">
    <cfRule type="cellIs" dxfId="188" priority="86" operator="equal">
      <formula>"Catastrófico"</formula>
    </cfRule>
    <cfRule type="cellIs" dxfId="187" priority="87" operator="equal">
      <formula>"Mayor"</formula>
    </cfRule>
    <cfRule type="cellIs" dxfId="186" priority="88" operator="equal">
      <formula>"Moderado"</formula>
    </cfRule>
    <cfRule type="cellIs" dxfId="185" priority="89" operator="equal">
      <formula>"Menor"</formula>
    </cfRule>
    <cfRule type="cellIs" dxfId="184" priority="90" operator="equal">
      <formula>"Leve"</formula>
    </cfRule>
  </conditionalFormatting>
  <conditionalFormatting sqref="BJ208">
    <cfRule type="cellIs" dxfId="183" priority="81" operator="equal">
      <formula>"Catastrófico"</formula>
    </cfRule>
    <cfRule type="cellIs" dxfId="182" priority="82" operator="equal">
      <formula>"Mayor"</formula>
    </cfRule>
    <cfRule type="cellIs" dxfId="181" priority="83" operator="equal">
      <formula>"Moderado"</formula>
    </cfRule>
    <cfRule type="cellIs" dxfId="180" priority="84" operator="equal">
      <formula>"Menor"</formula>
    </cfRule>
    <cfRule type="cellIs" dxfId="179" priority="85" operator="equal">
      <formula>"Leve"</formula>
    </cfRule>
  </conditionalFormatting>
  <conditionalFormatting sqref="BI214">
    <cfRule type="cellIs" dxfId="178" priority="76" operator="equal">
      <formula>"Catastrófico"</formula>
    </cfRule>
    <cfRule type="cellIs" dxfId="177" priority="77" operator="equal">
      <formula>"Mayor"</formula>
    </cfRule>
    <cfRule type="cellIs" dxfId="176" priority="78" operator="equal">
      <formula>"Moderado"</formula>
    </cfRule>
    <cfRule type="cellIs" dxfId="175" priority="79" operator="equal">
      <formula>"Menor"</formula>
    </cfRule>
    <cfRule type="cellIs" dxfId="174" priority="80" operator="equal">
      <formula>"Leve"</formula>
    </cfRule>
  </conditionalFormatting>
  <conditionalFormatting sqref="BJ214">
    <cfRule type="cellIs" dxfId="173" priority="71" operator="equal">
      <formula>"Catastrófico"</formula>
    </cfRule>
    <cfRule type="cellIs" dxfId="172" priority="72" operator="equal">
      <formula>"Mayor"</formula>
    </cfRule>
    <cfRule type="cellIs" dxfId="171" priority="73" operator="equal">
      <formula>"Moderado"</formula>
    </cfRule>
    <cfRule type="cellIs" dxfId="170" priority="74" operator="equal">
      <formula>"Menor"</formula>
    </cfRule>
    <cfRule type="cellIs" dxfId="169" priority="75" operator="equal">
      <formula>"Leve"</formula>
    </cfRule>
  </conditionalFormatting>
  <conditionalFormatting sqref="BK214">
    <cfRule type="cellIs" dxfId="168" priority="66" operator="equal">
      <formula>"Catastrófico"</formula>
    </cfRule>
    <cfRule type="cellIs" dxfId="167" priority="67" operator="equal">
      <formula>"Mayor"</formula>
    </cfRule>
    <cfRule type="cellIs" dxfId="166" priority="68" operator="equal">
      <formula>"Moderado"</formula>
    </cfRule>
    <cfRule type="cellIs" dxfId="165" priority="69" operator="equal">
      <formula>"Menor"</formula>
    </cfRule>
    <cfRule type="cellIs" dxfId="164" priority="70" operator="equal">
      <formula>"Leve"</formula>
    </cfRule>
  </conditionalFormatting>
  <conditionalFormatting sqref="BL214">
    <cfRule type="cellIs" dxfId="163" priority="61" operator="equal">
      <formula>"Catastrófico"</formula>
    </cfRule>
    <cfRule type="cellIs" dxfId="162" priority="62" operator="equal">
      <formula>"Mayor"</formula>
    </cfRule>
    <cfRule type="cellIs" dxfId="161" priority="63" operator="equal">
      <formula>"Moderado"</formula>
    </cfRule>
    <cfRule type="cellIs" dxfId="160" priority="64" operator="equal">
      <formula>"Menor"</formula>
    </cfRule>
    <cfRule type="cellIs" dxfId="159" priority="65" operator="equal">
      <formula>"Leve"</formula>
    </cfRule>
  </conditionalFormatting>
  <conditionalFormatting sqref="BK190:BL190">
    <cfRule type="cellIs" dxfId="158" priority="56" operator="equal">
      <formula>"Catastrófico"</formula>
    </cfRule>
    <cfRule type="cellIs" dxfId="157" priority="57" operator="equal">
      <formula>"Mayor"</formula>
    </cfRule>
    <cfRule type="cellIs" dxfId="156" priority="58" operator="equal">
      <formula>"Moderado"</formula>
    </cfRule>
    <cfRule type="cellIs" dxfId="155" priority="59" operator="equal">
      <formula>"Menor"</formula>
    </cfRule>
    <cfRule type="cellIs" dxfId="154" priority="60" operator="equal">
      <formula>"Leve"</formula>
    </cfRule>
  </conditionalFormatting>
  <conditionalFormatting sqref="BI190">
    <cfRule type="cellIs" dxfId="153" priority="51" operator="equal">
      <formula>"Catastrófico"</formula>
    </cfRule>
    <cfRule type="cellIs" dxfId="152" priority="52" operator="equal">
      <formula>"Mayor"</formula>
    </cfRule>
    <cfRule type="cellIs" dxfId="151" priority="53" operator="equal">
      <formula>"Moderado"</formula>
    </cfRule>
    <cfRule type="cellIs" dxfId="150" priority="54" operator="equal">
      <formula>"Menor"</formula>
    </cfRule>
    <cfRule type="cellIs" dxfId="149" priority="55" operator="equal">
      <formula>"Leve"</formula>
    </cfRule>
  </conditionalFormatting>
  <conditionalFormatting sqref="BJ190">
    <cfRule type="cellIs" dxfId="148" priority="46" operator="equal">
      <formula>"Catastrófico"</formula>
    </cfRule>
    <cfRule type="cellIs" dxfId="147" priority="47" operator="equal">
      <formula>"Mayor"</formula>
    </cfRule>
    <cfRule type="cellIs" dxfId="146" priority="48" operator="equal">
      <formula>"Moderado"</formula>
    </cfRule>
    <cfRule type="cellIs" dxfId="145" priority="49" operator="equal">
      <formula>"Menor"</formula>
    </cfRule>
    <cfRule type="cellIs" dxfId="144" priority="50" operator="equal">
      <formula>"Leve"</formula>
    </cfRule>
  </conditionalFormatting>
  <conditionalFormatting sqref="BK196:BL196">
    <cfRule type="cellIs" dxfId="143" priority="41" operator="equal">
      <formula>"Catastrófico"</formula>
    </cfRule>
    <cfRule type="cellIs" dxfId="142" priority="42" operator="equal">
      <formula>"Mayor"</formula>
    </cfRule>
    <cfRule type="cellIs" dxfId="141" priority="43" operator="equal">
      <formula>"Moderado"</formula>
    </cfRule>
    <cfRule type="cellIs" dxfId="140" priority="44" operator="equal">
      <formula>"Menor"</formula>
    </cfRule>
    <cfRule type="cellIs" dxfId="139" priority="45" operator="equal">
      <formula>"Leve"</formula>
    </cfRule>
  </conditionalFormatting>
  <conditionalFormatting sqref="BI196">
    <cfRule type="cellIs" dxfId="138" priority="36" operator="equal">
      <formula>"Catastrófico"</formula>
    </cfRule>
    <cfRule type="cellIs" dxfId="137" priority="37" operator="equal">
      <formula>"Mayor"</formula>
    </cfRule>
    <cfRule type="cellIs" dxfId="136" priority="38" operator="equal">
      <formula>"Moderado"</formula>
    </cfRule>
    <cfRule type="cellIs" dxfId="135" priority="39" operator="equal">
      <formula>"Menor"</formula>
    </cfRule>
    <cfRule type="cellIs" dxfId="134" priority="40" operator="equal">
      <formula>"Leve"</formula>
    </cfRule>
  </conditionalFormatting>
  <conditionalFormatting sqref="BJ196">
    <cfRule type="cellIs" dxfId="133" priority="31" operator="equal">
      <formula>"Catastrófico"</formula>
    </cfRule>
    <cfRule type="cellIs" dxfId="132" priority="32" operator="equal">
      <formula>"Mayor"</formula>
    </cfRule>
    <cfRule type="cellIs" dxfId="131" priority="33" operator="equal">
      <formula>"Moderado"</formula>
    </cfRule>
    <cfRule type="cellIs" dxfId="130" priority="34" operator="equal">
      <formula>"Menor"</formula>
    </cfRule>
    <cfRule type="cellIs" dxfId="129" priority="35" operator="equal">
      <formula>"Leve"</formula>
    </cfRule>
  </conditionalFormatting>
  <conditionalFormatting sqref="BF124 BF130">
    <cfRule type="cellIs" dxfId="128" priority="26" operator="equal">
      <formula>"Catastrófico"</formula>
    </cfRule>
    <cfRule type="cellIs" dxfId="127" priority="27" operator="equal">
      <formula>"Mayor"</formula>
    </cfRule>
    <cfRule type="cellIs" dxfId="126" priority="28" operator="equal">
      <formula>"Moderado"</formula>
    </cfRule>
    <cfRule type="cellIs" dxfId="125" priority="29" operator="equal">
      <formula>"Menor"</formula>
    </cfRule>
    <cfRule type="cellIs" dxfId="124" priority="30" operator="equal">
      <formula>"Leve"</formula>
    </cfRule>
  </conditionalFormatting>
  <conditionalFormatting sqref="BG124">
    <cfRule type="cellIs" dxfId="123" priority="21" operator="equal">
      <formula>"Catastrófico"</formula>
    </cfRule>
    <cfRule type="cellIs" dxfId="122" priority="22" operator="equal">
      <formula>"Mayor"</formula>
    </cfRule>
    <cfRule type="cellIs" dxfId="121" priority="23" operator="equal">
      <formula>"Moderado"</formula>
    </cfRule>
    <cfRule type="cellIs" dxfId="120" priority="24" operator="equal">
      <formula>"Menor"</formula>
    </cfRule>
    <cfRule type="cellIs" dxfId="119" priority="25" operator="equal">
      <formula>"Leve"</formula>
    </cfRule>
  </conditionalFormatting>
  <conditionalFormatting sqref="BG130">
    <cfRule type="cellIs" dxfId="118" priority="16" operator="equal">
      <formula>"Catastrófico"</formula>
    </cfRule>
    <cfRule type="cellIs" dxfId="117" priority="17" operator="equal">
      <formula>"Mayor"</formula>
    </cfRule>
    <cfRule type="cellIs" dxfId="116" priority="18" operator="equal">
      <formula>"Moderado"</formula>
    </cfRule>
    <cfRule type="cellIs" dxfId="115" priority="19" operator="equal">
      <formula>"Menor"</formula>
    </cfRule>
    <cfRule type="cellIs" dxfId="114" priority="20" operator="equal">
      <formula>"Leve"</formula>
    </cfRule>
  </conditionalFormatting>
  <conditionalFormatting sqref="BI124:BJ124">
    <cfRule type="cellIs" dxfId="113" priority="11" operator="equal">
      <formula>"Catastrófico"</formula>
    </cfRule>
    <cfRule type="cellIs" dxfId="112" priority="12" operator="equal">
      <formula>"Mayor"</formula>
    </cfRule>
    <cfRule type="cellIs" dxfId="111" priority="13" operator="equal">
      <formula>"Moderado"</formula>
    </cfRule>
    <cfRule type="cellIs" dxfId="110" priority="14" operator="equal">
      <formula>"Menor"</formula>
    </cfRule>
    <cfRule type="cellIs" dxfId="109" priority="15" operator="equal">
      <formula>"Leve"</formula>
    </cfRule>
  </conditionalFormatting>
  <conditionalFormatting sqref="BK124:BL124 BK130:BL130">
    <cfRule type="cellIs" dxfId="108" priority="6" operator="equal">
      <formula>"Catastrófico"</formula>
    </cfRule>
    <cfRule type="cellIs" dxfId="107" priority="7" operator="equal">
      <formula>"Mayor"</formula>
    </cfRule>
    <cfRule type="cellIs" dxfId="106" priority="8" operator="equal">
      <formula>"Moderado"</formula>
    </cfRule>
    <cfRule type="cellIs" dxfId="105" priority="9" operator="equal">
      <formula>"Menor"</formula>
    </cfRule>
    <cfRule type="cellIs" dxfId="104" priority="10" operator="equal">
      <formula>"Leve"</formula>
    </cfRule>
  </conditionalFormatting>
  <conditionalFormatting sqref="BI130:BJ130">
    <cfRule type="cellIs" dxfId="103" priority="1" operator="equal">
      <formula>"Catastrófico"</formula>
    </cfRule>
    <cfRule type="cellIs" dxfId="102" priority="2" operator="equal">
      <formula>"Mayor"</formula>
    </cfRule>
    <cfRule type="cellIs" dxfId="101" priority="3" operator="equal">
      <formula>"Moderado"</formula>
    </cfRule>
    <cfRule type="cellIs" dxfId="100" priority="4" operator="equal">
      <formula>"Menor"</formula>
    </cfRule>
    <cfRule type="cellIs" dxfId="99" priority="5" operator="equal">
      <formula>"Leve"</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9032" operator="containsText" id="{CCC8358D-92B9-4FEB-B46C-51449D2F549B}">
            <xm:f>NOT(ISERROR(SEARCH(FORMULAS!$O$6,AZ10)))</xm:f>
            <xm:f>FORMULAS!$O$6</xm:f>
            <x14:dxf>
              <fill>
                <patternFill>
                  <bgColor rgb="FFFF0000"/>
                </patternFill>
              </fill>
            </x14:dxf>
          </x14:cfRule>
          <x14:cfRule type="containsText" priority="9033" operator="containsText" id="{B1751669-A7AD-46E3-B740-89B0D3FF7160}">
            <xm:f>NOT(ISERROR(SEARCH(FORMULAS!$O$5,AZ10)))</xm:f>
            <xm:f>FORMULAS!$O$5</xm:f>
            <x14:dxf>
              <fill>
                <patternFill>
                  <bgColor rgb="FFFFC000"/>
                </patternFill>
              </fill>
            </x14:dxf>
          </x14:cfRule>
          <x14:cfRule type="containsText" priority="9034" operator="containsText" id="{BA4B1FD5-2391-4FC0-AA6D-1069FF470811}">
            <xm:f>NOT(ISERROR(SEARCH(FORMULAS!$O$4,AZ10)))</xm:f>
            <xm:f>FORMULAS!$O$4</xm:f>
            <x14:dxf>
              <fill>
                <patternFill>
                  <bgColor rgb="FFFFFF00"/>
                </patternFill>
              </fill>
            </x14:dxf>
          </x14:cfRule>
          <x14:cfRule type="containsText" priority="9035" operator="containsText" id="{B9012000-A781-455D-81F5-F1C30553410C}">
            <xm:f>NOT(ISERROR(SEARCH(FORMULAS!$O$3,AZ10)))</xm:f>
            <xm:f>FORMULAS!$O$3</xm:f>
            <x14:dxf>
              <fill>
                <patternFill>
                  <bgColor rgb="FF92D050"/>
                </patternFill>
              </fill>
            </x14:dxf>
          </x14:cfRule>
          <x14:cfRule type="cellIs" priority="9036" operator="equal" id="{BD79CAC5-52B8-459D-858C-6C5E679E5678}">
            <xm:f>FORMULAS!$O$2</xm:f>
            <x14:dxf>
              <fill>
                <patternFill>
                  <bgColor theme="6" tint="0.39994506668294322"/>
                </patternFill>
              </fill>
            </x14:dxf>
          </x14:cfRule>
          <xm:sqref>AZ10:AZ225</xm:sqref>
        </x14:conditionalFormatting>
        <x14:conditionalFormatting xmlns:xm="http://schemas.microsoft.com/office/excel/2006/main">
          <x14:cfRule type="containsText" priority="9027" operator="containsText" id="{82B94A39-B029-4874-9AC3-48B2146BFDC0}">
            <xm:f>NOT(ISERROR(SEARCH(FORMULAS!$I$6,BA10)))</xm:f>
            <xm:f>FORMULAS!$I$6</xm:f>
            <x14:dxf>
              <fill>
                <patternFill>
                  <bgColor rgb="FFFF0000"/>
                </patternFill>
              </fill>
            </x14:dxf>
          </x14:cfRule>
          <x14:cfRule type="containsText" priority="9028" operator="containsText" id="{1487107C-FBC7-4366-AE82-1035D17BFB70}">
            <xm:f>NOT(ISERROR(SEARCH(FORMULAS!$I$5,BA10)))</xm:f>
            <xm:f>FORMULAS!$I$5</xm:f>
            <x14:dxf>
              <fill>
                <patternFill>
                  <bgColor rgb="FFFFC000"/>
                </patternFill>
              </fill>
            </x14:dxf>
          </x14:cfRule>
          <x14:cfRule type="containsText" priority="9029" operator="containsText" id="{1E017C95-5927-4466-B62E-C5F62A3DD40B}">
            <xm:f>NOT(ISERROR(SEARCH(FORMULAS!$I$4,BA10)))</xm:f>
            <xm:f>FORMULAS!$I$4</xm:f>
            <x14:dxf>
              <fill>
                <patternFill>
                  <bgColor rgb="FFFFFF00"/>
                </patternFill>
              </fill>
            </x14:dxf>
          </x14:cfRule>
          <x14:cfRule type="containsText" priority="9030" operator="containsText" id="{69D02177-75E8-4D37-92C7-1C5011988951}">
            <xm:f>NOT(ISERROR(SEARCH(FORMULAS!$I$3,BA10)))</xm:f>
            <xm:f>FORMULAS!$I$3</xm:f>
            <x14:dxf>
              <fill>
                <patternFill>
                  <bgColor rgb="FF92D050"/>
                </patternFill>
              </fill>
            </x14:dxf>
          </x14:cfRule>
          <x14:cfRule type="containsText" priority="9031" operator="containsText" id="{8D326458-9F28-4FCB-A93A-22A10628DA05}">
            <xm:f>NOT(ISERROR(SEARCH(FORMULAS!$I$2,BA10)))</xm:f>
            <xm:f>FORMULAS!$I$2</xm:f>
            <x14:dxf>
              <fill>
                <patternFill>
                  <bgColor theme="6" tint="0.39994506668294322"/>
                </patternFill>
              </fill>
            </x14:dxf>
          </x14:cfRule>
          <xm:sqref>BA10:BA225</xm:sqref>
        </x14:conditionalFormatting>
        <x14:conditionalFormatting xmlns:xm="http://schemas.microsoft.com/office/excel/2006/main">
          <x14:cfRule type="containsText" priority="8989" operator="containsText" id="{7C6EC6DF-48F4-41D3-BE11-6B01838F0667}">
            <xm:f>NOT(ISERROR(SEARCH(CONTROLES!$F$51,AX10)))</xm:f>
            <xm:f>CONTROLES!$F$51</xm:f>
            <x14:dxf>
              <fill>
                <patternFill>
                  <bgColor rgb="FFFF0000"/>
                </patternFill>
              </fill>
            </x14:dxf>
          </x14:cfRule>
          <x14:cfRule type="containsText" priority="8990" operator="containsText" id="{EB85B717-D45B-4268-AB3B-A1A941EB0D0E}">
            <xm:f>NOT(ISERROR(SEARCH(CONTROLES!$F$50,AX10)))</xm:f>
            <xm:f>CONTROLES!$F$50</xm:f>
            <x14:dxf>
              <fill>
                <patternFill>
                  <bgColor rgb="FFFFFF00"/>
                </patternFill>
              </fill>
            </x14:dxf>
          </x14:cfRule>
          <x14:cfRule type="containsText" priority="8991" operator="containsText" id="{45BEF5DF-C61D-4719-9998-4DF2E2EE534E}">
            <xm:f>NOT(ISERROR(SEARCH(CONTROLES!$F$49,AX10)))</xm:f>
            <xm:f>CONTROLES!$F$49</xm:f>
            <x14:dxf>
              <fill>
                <patternFill>
                  <bgColor rgb="FF92D050"/>
                </patternFill>
              </fill>
            </x14:dxf>
          </x14:cfRule>
          <xm:sqref>AX10:AX267</xm:sqref>
        </x14:conditionalFormatting>
        <x14:conditionalFormatting xmlns:xm="http://schemas.microsoft.com/office/excel/2006/main">
          <x14:cfRule type="containsText" priority="1520" operator="containsText" id="{1A32101D-E8B4-4EDE-9850-9BB5E5CBD13A}">
            <xm:f>NOT(ISERROR(SEARCH(FORMULAS!$O$6,AZ226)))</xm:f>
            <xm:f>FORMULAS!$O$6</xm:f>
            <x14:dxf>
              <fill>
                <patternFill>
                  <bgColor rgb="FFFF0000"/>
                </patternFill>
              </fill>
            </x14:dxf>
          </x14:cfRule>
          <x14:cfRule type="containsText" priority="1521" operator="containsText" id="{4AD9D49F-A968-4E1D-A8CF-61CD33D0532D}">
            <xm:f>NOT(ISERROR(SEARCH(FORMULAS!$O$5,AZ226)))</xm:f>
            <xm:f>FORMULAS!$O$5</xm:f>
            <x14:dxf>
              <fill>
                <patternFill>
                  <bgColor rgb="FFFFC000"/>
                </patternFill>
              </fill>
            </x14:dxf>
          </x14:cfRule>
          <x14:cfRule type="containsText" priority="1522" operator="containsText" id="{AC1646BD-E4A7-4BE9-BC5F-0037C9E214E7}">
            <xm:f>NOT(ISERROR(SEARCH(FORMULAS!$O$4,AZ226)))</xm:f>
            <xm:f>FORMULAS!$O$4</xm:f>
            <x14:dxf>
              <fill>
                <patternFill>
                  <bgColor rgb="FFFFFF00"/>
                </patternFill>
              </fill>
            </x14:dxf>
          </x14:cfRule>
          <x14:cfRule type="containsText" priority="1523" operator="containsText" id="{78A6F3CF-DF62-4E09-B2F1-20DB9662B970}">
            <xm:f>NOT(ISERROR(SEARCH(FORMULAS!$O$3,AZ226)))</xm:f>
            <xm:f>FORMULAS!$O$3</xm:f>
            <x14:dxf>
              <fill>
                <patternFill>
                  <bgColor rgb="FF92D050"/>
                </patternFill>
              </fill>
            </x14:dxf>
          </x14:cfRule>
          <x14:cfRule type="cellIs" priority="1524" operator="equal" id="{C218FA4B-7D71-4F84-95DA-5CC20DFF6FEF}">
            <xm:f>FORMULAS!$O$2</xm:f>
            <x14:dxf>
              <fill>
                <patternFill>
                  <bgColor theme="6" tint="0.39994506668294322"/>
                </patternFill>
              </fill>
            </x14:dxf>
          </x14:cfRule>
          <xm:sqref>AZ226:AZ231</xm:sqref>
        </x14:conditionalFormatting>
        <x14:conditionalFormatting xmlns:xm="http://schemas.microsoft.com/office/excel/2006/main">
          <x14:cfRule type="containsText" priority="1515" operator="containsText" id="{30D50D24-89DE-4D2F-8F1C-FBF62122E71D}">
            <xm:f>NOT(ISERROR(SEARCH(FORMULAS!$I$6,BA226)))</xm:f>
            <xm:f>FORMULAS!$I$6</xm:f>
            <x14:dxf>
              <fill>
                <patternFill>
                  <bgColor rgb="FFFF0000"/>
                </patternFill>
              </fill>
            </x14:dxf>
          </x14:cfRule>
          <x14:cfRule type="containsText" priority="1516" operator="containsText" id="{D3B517B9-9F63-4CE7-AAC5-C0C4893609AC}">
            <xm:f>NOT(ISERROR(SEARCH(FORMULAS!$I$5,BA226)))</xm:f>
            <xm:f>FORMULAS!$I$5</xm:f>
            <x14:dxf>
              <fill>
                <patternFill>
                  <bgColor rgb="FFFFC000"/>
                </patternFill>
              </fill>
            </x14:dxf>
          </x14:cfRule>
          <x14:cfRule type="containsText" priority="1517" operator="containsText" id="{4BADEDAF-C9AA-49D4-9B93-5884648E191D}">
            <xm:f>NOT(ISERROR(SEARCH(FORMULAS!$I$4,BA226)))</xm:f>
            <xm:f>FORMULAS!$I$4</xm:f>
            <x14:dxf>
              <fill>
                <patternFill>
                  <bgColor rgb="FFFFFF00"/>
                </patternFill>
              </fill>
            </x14:dxf>
          </x14:cfRule>
          <x14:cfRule type="containsText" priority="1518" operator="containsText" id="{F6BBD0EE-7171-4E68-A707-CB4074F3AE29}">
            <xm:f>NOT(ISERROR(SEARCH(FORMULAS!$I$3,BA226)))</xm:f>
            <xm:f>FORMULAS!$I$3</xm:f>
            <x14:dxf>
              <fill>
                <patternFill>
                  <bgColor rgb="FF92D050"/>
                </patternFill>
              </fill>
            </x14:dxf>
          </x14:cfRule>
          <x14:cfRule type="containsText" priority="1519" operator="containsText" id="{0B08B6CF-74F8-4036-948E-682896EC660B}">
            <xm:f>NOT(ISERROR(SEARCH(FORMULAS!$I$2,BA226)))</xm:f>
            <xm:f>FORMULAS!$I$2</xm:f>
            <x14:dxf>
              <fill>
                <patternFill>
                  <bgColor theme="6" tint="0.39994506668294322"/>
                </patternFill>
              </fill>
            </x14:dxf>
          </x14:cfRule>
          <xm:sqref>BA226:BA231</xm:sqref>
        </x14:conditionalFormatting>
        <x14:conditionalFormatting xmlns:xm="http://schemas.microsoft.com/office/excel/2006/main">
          <x14:cfRule type="containsText" priority="1501" operator="containsText" id="{F9F7CFD2-71EB-4938-93A8-DC76E5EDC224}">
            <xm:f>NOT(ISERROR(SEARCH(FORMULAS!$O$6,AZ232)))</xm:f>
            <xm:f>FORMULAS!$O$6</xm:f>
            <x14:dxf>
              <fill>
                <patternFill>
                  <bgColor rgb="FFFF0000"/>
                </patternFill>
              </fill>
            </x14:dxf>
          </x14:cfRule>
          <x14:cfRule type="containsText" priority="1502" operator="containsText" id="{C859B546-7B9E-490D-84E0-90C7422B6130}">
            <xm:f>NOT(ISERROR(SEARCH(FORMULAS!$O$5,AZ232)))</xm:f>
            <xm:f>FORMULAS!$O$5</xm:f>
            <x14:dxf>
              <fill>
                <patternFill>
                  <bgColor rgb="FFFFC000"/>
                </patternFill>
              </fill>
            </x14:dxf>
          </x14:cfRule>
          <x14:cfRule type="containsText" priority="1503" operator="containsText" id="{4C22930D-2B93-4576-BAF8-0F15D2871E3F}">
            <xm:f>NOT(ISERROR(SEARCH(FORMULAS!$O$4,AZ232)))</xm:f>
            <xm:f>FORMULAS!$O$4</xm:f>
            <x14:dxf>
              <fill>
                <patternFill>
                  <bgColor rgb="FFFFFF00"/>
                </patternFill>
              </fill>
            </x14:dxf>
          </x14:cfRule>
          <x14:cfRule type="containsText" priority="1504" operator="containsText" id="{EF32A0EA-87F1-4550-900C-DE2C08FD5254}">
            <xm:f>NOT(ISERROR(SEARCH(FORMULAS!$O$3,AZ232)))</xm:f>
            <xm:f>FORMULAS!$O$3</xm:f>
            <x14:dxf>
              <fill>
                <patternFill>
                  <bgColor rgb="FF92D050"/>
                </patternFill>
              </fill>
            </x14:dxf>
          </x14:cfRule>
          <x14:cfRule type="cellIs" priority="1505" operator="equal" id="{38D345DD-2589-4B5F-9EF9-3CA992F713D9}">
            <xm:f>FORMULAS!$O$2</xm:f>
            <x14:dxf>
              <fill>
                <patternFill>
                  <bgColor theme="6" tint="0.39994506668294322"/>
                </patternFill>
              </fill>
            </x14:dxf>
          </x14:cfRule>
          <xm:sqref>AZ232:AZ237</xm:sqref>
        </x14:conditionalFormatting>
        <x14:conditionalFormatting xmlns:xm="http://schemas.microsoft.com/office/excel/2006/main">
          <x14:cfRule type="containsText" priority="1496" operator="containsText" id="{BDD2A91D-3A8A-47FA-AD0A-6A297687AA5A}">
            <xm:f>NOT(ISERROR(SEARCH(FORMULAS!$I$6,BA232)))</xm:f>
            <xm:f>FORMULAS!$I$6</xm:f>
            <x14:dxf>
              <fill>
                <patternFill>
                  <bgColor rgb="FFFF0000"/>
                </patternFill>
              </fill>
            </x14:dxf>
          </x14:cfRule>
          <x14:cfRule type="containsText" priority="1497" operator="containsText" id="{CB54E9E2-6182-491A-9515-7E719417CA1E}">
            <xm:f>NOT(ISERROR(SEARCH(FORMULAS!$I$5,BA232)))</xm:f>
            <xm:f>FORMULAS!$I$5</xm:f>
            <x14:dxf>
              <fill>
                <patternFill>
                  <bgColor rgb="FFFFC000"/>
                </patternFill>
              </fill>
            </x14:dxf>
          </x14:cfRule>
          <x14:cfRule type="containsText" priority="1498" operator="containsText" id="{75109EDA-173B-4492-82A6-65AB0D4CA737}">
            <xm:f>NOT(ISERROR(SEARCH(FORMULAS!$I$4,BA232)))</xm:f>
            <xm:f>FORMULAS!$I$4</xm:f>
            <x14:dxf>
              <fill>
                <patternFill>
                  <bgColor rgb="FFFFFF00"/>
                </patternFill>
              </fill>
            </x14:dxf>
          </x14:cfRule>
          <x14:cfRule type="containsText" priority="1499" operator="containsText" id="{798FDFAC-D9E4-40EF-97E4-3A3CED6F86FC}">
            <xm:f>NOT(ISERROR(SEARCH(FORMULAS!$I$3,BA232)))</xm:f>
            <xm:f>FORMULAS!$I$3</xm:f>
            <x14:dxf>
              <fill>
                <patternFill>
                  <bgColor rgb="FF92D050"/>
                </patternFill>
              </fill>
            </x14:dxf>
          </x14:cfRule>
          <x14:cfRule type="containsText" priority="1500" operator="containsText" id="{48BD39A2-2656-4C82-80C4-F48521EB7533}">
            <xm:f>NOT(ISERROR(SEARCH(FORMULAS!$I$2,BA232)))</xm:f>
            <xm:f>FORMULAS!$I$2</xm:f>
            <x14:dxf>
              <fill>
                <patternFill>
                  <bgColor theme="6" tint="0.39994506668294322"/>
                </patternFill>
              </fill>
            </x14:dxf>
          </x14:cfRule>
          <xm:sqref>BA232:BA237</xm:sqref>
        </x14:conditionalFormatting>
        <x14:conditionalFormatting xmlns:xm="http://schemas.microsoft.com/office/excel/2006/main">
          <x14:cfRule type="containsText" priority="1482" operator="containsText" id="{7E55E870-596D-44BC-89C7-DCBC7F781A33}">
            <xm:f>NOT(ISERROR(SEARCH(FORMULAS!$O$6,AZ238)))</xm:f>
            <xm:f>FORMULAS!$O$6</xm:f>
            <x14:dxf>
              <fill>
                <patternFill>
                  <bgColor rgb="FFFF0000"/>
                </patternFill>
              </fill>
            </x14:dxf>
          </x14:cfRule>
          <x14:cfRule type="containsText" priority="1483" operator="containsText" id="{BE8AFDF7-D66A-49DD-9068-1A80DA5CABA4}">
            <xm:f>NOT(ISERROR(SEARCH(FORMULAS!$O$5,AZ238)))</xm:f>
            <xm:f>FORMULAS!$O$5</xm:f>
            <x14:dxf>
              <fill>
                <patternFill>
                  <bgColor rgb="FFFFC000"/>
                </patternFill>
              </fill>
            </x14:dxf>
          </x14:cfRule>
          <x14:cfRule type="containsText" priority="1484" operator="containsText" id="{EFBB0A00-D5F6-4585-BDA2-B92B61F09CE3}">
            <xm:f>NOT(ISERROR(SEARCH(FORMULAS!$O$4,AZ238)))</xm:f>
            <xm:f>FORMULAS!$O$4</xm:f>
            <x14:dxf>
              <fill>
                <patternFill>
                  <bgColor rgb="FFFFFF00"/>
                </patternFill>
              </fill>
            </x14:dxf>
          </x14:cfRule>
          <x14:cfRule type="containsText" priority="1485" operator="containsText" id="{7D4E7007-98CE-408F-B1D2-444F5589E321}">
            <xm:f>NOT(ISERROR(SEARCH(FORMULAS!$O$3,AZ238)))</xm:f>
            <xm:f>FORMULAS!$O$3</xm:f>
            <x14:dxf>
              <fill>
                <patternFill>
                  <bgColor rgb="FF92D050"/>
                </patternFill>
              </fill>
            </x14:dxf>
          </x14:cfRule>
          <x14:cfRule type="cellIs" priority="1486" operator="equal" id="{130A73AB-A163-4C1F-9743-052D7F5E7C5C}">
            <xm:f>FORMULAS!$O$2</xm:f>
            <x14:dxf>
              <fill>
                <patternFill>
                  <bgColor theme="6" tint="0.39994506668294322"/>
                </patternFill>
              </fill>
            </x14:dxf>
          </x14:cfRule>
          <xm:sqref>AZ238:AZ243</xm:sqref>
        </x14:conditionalFormatting>
        <x14:conditionalFormatting xmlns:xm="http://schemas.microsoft.com/office/excel/2006/main">
          <x14:cfRule type="containsText" priority="1477" operator="containsText" id="{9B6332A2-2E57-49EE-88C4-861440E6A874}">
            <xm:f>NOT(ISERROR(SEARCH(FORMULAS!$I$6,BA238)))</xm:f>
            <xm:f>FORMULAS!$I$6</xm:f>
            <x14:dxf>
              <fill>
                <patternFill>
                  <bgColor rgb="FFFF0000"/>
                </patternFill>
              </fill>
            </x14:dxf>
          </x14:cfRule>
          <x14:cfRule type="containsText" priority="1478" operator="containsText" id="{80B1D9A5-B9B2-414B-B49B-748C3776012E}">
            <xm:f>NOT(ISERROR(SEARCH(FORMULAS!$I$5,BA238)))</xm:f>
            <xm:f>FORMULAS!$I$5</xm:f>
            <x14:dxf>
              <fill>
                <patternFill>
                  <bgColor rgb="FFFFC000"/>
                </patternFill>
              </fill>
            </x14:dxf>
          </x14:cfRule>
          <x14:cfRule type="containsText" priority="1479" operator="containsText" id="{F44348E3-89AC-49D9-828D-3D8299630620}">
            <xm:f>NOT(ISERROR(SEARCH(FORMULAS!$I$4,BA238)))</xm:f>
            <xm:f>FORMULAS!$I$4</xm:f>
            <x14:dxf>
              <fill>
                <patternFill>
                  <bgColor rgb="FFFFFF00"/>
                </patternFill>
              </fill>
            </x14:dxf>
          </x14:cfRule>
          <x14:cfRule type="containsText" priority="1480" operator="containsText" id="{F093918A-9B86-4245-B55E-532829D911B3}">
            <xm:f>NOT(ISERROR(SEARCH(FORMULAS!$I$3,BA238)))</xm:f>
            <xm:f>FORMULAS!$I$3</xm:f>
            <x14:dxf>
              <fill>
                <patternFill>
                  <bgColor rgb="FF92D050"/>
                </patternFill>
              </fill>
            </x14:dxf>
          </x14:cfRule>
          <x14:cfRule type="containsText" priority="1481" operator="containsText" id="{B8971529-26CB-4952-95D7-9BD906161C11}">
            <xm:f>NOT(ISERROR(SEARCH(FORMULAS!$I$2,BA238)))</xm:f>
            <xm:f>FORMULAS!$I$2</xm:f>
            <x14:dxf>
              <fill>
                <patternFill>
                  <bgColor theme="6" tint="0.39994506668294322"/>
                </patternFill>
              </fill>
            </x14:dxf>
          </x14:cfRule>
          <xm:sqref>BA238:BA243</xm:sqref>
        </x14:conditionalFormatting>
        <x14:conditionalFormatting xmlns:xm="http://schemas.microsoft.com/office/excel/2006/main">
          <x14:cfRule type="containsText" priority="1463" operator="containsText" id="{6BCA9E01-61A0-489C-B4E7-60DB82F2A1F6}">
            <xm:f>NOT(ISERROR(SEARCH(FORMULAS!$O$6,AZ244)))</xm:f>
            <xm:f>FORMULAS!$O$6</xm:f>
            <x14:dxf>
              <fill>
                <patternFill>
                  <bgColor rgb="FFFF0000"/>
                </patternFill>
              </fill>
            </x14:dxf>
          </x14:cfRule>
          <x14:cfRule type="containsText" priority="1464" operator="containsText" id="{6927D66E-9712-482F-9E67-D87451A28365}">
            <xm:f>NOT(ISERROR(SEARCH(FORMULAS!$O$5,AZ244)))</xm:f>
            <xm:f>FORMULAS!$O$5</xm:f>
            <x14:dxf>
              <fill>
                <patternFill>
                  <bgColor rgb="FFFFC000"/>
                </patternFill>
              </fill>
            </x14:dxf>
          </x14:cfRule>
          <x14:cfRule type="containsText" priority="1465" operator="containsText" id="{A6AAC2C2-0C1B-49FE-BB98-DAB8802BA8E1}">
            <xm:f>NOT(ISERROR(SEARCH(FORMULAS!$O$4,AZ244)))</xm:f>
            <xm:f>FORMULAS!$O$4</xm:f>
            <x14:dxf>
              <fill>
                <patternFill>
                  <bgColor rgb="FFFFFF00"/>
                </patternFill>
              </fill>
            </x14:dxf>
          </x14:cfRule>
          <x14:cfRule type="containsText" priority="1466" operator="containsText" id="{4F2E1766-1742-4EBA-AF82-F4F9E5EC658D}">
            <xm:f>NOT(ISERROR(SEARCH(FORMULAS!$O$3,AZ244)))</xm:f>
            <xm:f>FORMULAS!$O$3</xm:f>
            <x14:dxf>
              <fill>
                <patternFill>
                  <bgColor rgb="FF92D050"/>
                </patternFill>
              </fill>
            </x14:dxf>
          </x14:cfRule>
          <x14:cfRule type="cellIs" priority="1467" operator="equal" id="{F7C077EC-021A-4434-B2D7-1B8A7356CA02}">
            <xm:f>FORMULAS!$O$2</xm:f>
            <x14:dxf>
              <fill>
                <patternFill>
                  <bgColor theme="6" tint="0.39994506668294322"/>
                </patternFill>
              </fill>
            </x14:dxf>
          </x14:cfRule>
          <xm:sqref>AZ244:AZ249</xm:sqref>
        </x14:conditionalFormatting>
        <x14:conditionalFormatting xmlns:xm="http://schemas.microsoft.com/office/excel/2006/main">
          <x14:cfRule type="containsText" priority="1458" operator="containsText" id="{F6627359-BAE5-41D3-9445-98F702790854}">
            <xm:f>NOT(ISERROR(SEARCH(FORMULAS!$I$6,BA244)))</xm:f>
            <xm:f>FORMULAS!$I$6</xm:f>
            <x14:dxf>
              <fill>
                <patternFill>
                  <bgColor rgb="FFFF0000"/>
                </patternFill>
              </fill>
            </x14:dxf>
          </x14:cfRule>
          <x14:cfRule type="containsText" priority="1459" operator="containsText" id="{DB70C8E6-79A4-4758-A0F3-1B55BFF96508}">
            <xm:f>NOT(ISERROR(SEARCH(FORMULAS!$I$5,BA244)))</xm:f>
            <xm:f>FORMULAS!$I$5</xm:f>
            <x14:dxf>
              <fill>
                <patternFill>
                  <bgColor rgb="FFFFC000"/>
                </patternFill>
              </fill>
            </x14:dxf>
          </x14:cfRule>
          <x14:cfRule type="containsText" priority="1460" operator="containsText" id="{E82B08FE-57F3-4D71-8564-083238E310FD}">
            <xm:f>NOT(ISERROR(SEARCH(FORMULAS!$I$4,BA244)))</xm:f>
            <xm:f>FORMULAS!$I$4</xm:f>
            <x14:dxf>
              <fill>
                <patternFill>
                  <bgColor rgb="FFFFFF00"/>
                </patternFill>
              </fill>
            </x14:dxf>
          </x14:cfRule>
          <x14:cfRule type="containsText" priority="1461" operator="containsText" id="{12430916-6ED9-407A-BE10-49459736F323}">
            <xm:f>NOT(ISERROR(SEARCH(FORMULAS!$I$3,BA244)))</xm:f>
            <xm:f>FORMULAS!$I$3</xm:f>
            <x14:dxf>
              <fill>
                <patternFill>
                  <bgColor rgb="FF92D050"/>
                </patternFill>
              </fill>
            </x14:dxf>
          </x14:cfRule>
          <x14:cfRule type="containsText" priority="1462" operator="containsText" id="{A92B62E4-E7E0-4932-8FB4-C6EE9D3CC309}">
            <xm:f>NOT(ISERROR(SEARCH(FORMULAS!$I$2,BA244)))</xm:f>
            <xm:f>FORMULAS!$I$2</xm:f>
            <x14:dxf>
              <fill>
                <patternFill>
                  <bgColor theme="6" tint="0.39994506668294322"/>
                </patternFill>
              </fill>
            </x14:dxf>
          </x14:cfRule>
          <xm:sqref>BA244:BA249</xm:sqref>
        </x14:conditionalFormatting>
        <x14:conditionalFormatting xmlns:xm="http://schemas.microsoft.com/office/excel/2006/main">
          <x14:cfRule type="containsText" priority="1444" operator="containsText" id="{62CBECC8-AD32-4D5D-B6A4-725ADB87827C}">
            <xm:f>NOT(ISERROR(SEARCH(FORMULAS!$O$6,AZ250)))</xm:f>
            <xm:f>FORMULAS!$O$6</xm:f>
            <x14:dxf>
              <fill>
                <patternFill>
                  <bgColor rgb="FFFF0000"/>
                </patternFill>
              </fill>
            </x14:dxf>
          </x14:cfRule>
          <x14:cfRule type="containsText" priority="1445" operator="containsText" id="{FE00788E-ECA3-445E-96B6-6ED178D8D4B7}">
            <xm:f>NOT(ISERROR(SEARCH(FORMULAS!$O$5,AZ250)))</xm:f>
            <xm:f>FORMULAS!$O$5</xm:f>
            <x14:dxf>
              <fill>
                <patternFill>
                  <bgColor rgb="FFFFC000"/>
                </patternFill>
              </fill>
            </x14:dxf>
          </x14:cfRule>
          <x14:cfRule type="containsText" priority="1446" operator="containsText" id="{1EE2A71C-C52D-40CD-8136-984F49D2588D}">
            <xm:f>NOT(ISERROR(SEARCH(FORMULAS!$O$4,AZ250)))</xm:f>
            <xm:f>FORMULAS!$O$4</xm:f>
            <x14:dxf>
              <fill>
                <patternFill>
                  <bgColor rgb="FFFFFF00"/>
                </patternFill>
              </fill>
            </x14:dxf>
          </x14:cfRule>
          <x14:cfRule type="containsText" priority="1447" operator="containsText" id="{2E430F28-38C2-4D1D-9EBE-D70E590014CA}">
            <xm:f>NOT(ISERROR(SEARCH(FORMULAS!$O$3,AZ250)))</xm:f>
            <xm:f>FORMULAS!$O$3</xm:f>
            <x14:dxf>
              <fill>
                <patternFill>
                  <bgColor rgb="FF92D050"/>
                </patternFill>
              </fill>
            </x14:dxf>
          </x14:cfRule>
          <x14:cfRule type="cellIs" priority="1448" operator="equal" id="{53607C57-2CB1-4AB2-9B37-A6A1DBE5593F}">
            <xm:f>FORMULAS!$O$2</xm:f>
            <x14:dxf>
              <fill>
                <patternFill>
                  <bgColor theme="6" tint="0.39994506668294322"/>
                </patternFill>
              </fill>
            </x14:dxf>
          </x14:cfRule>
          <xm:sqref>AZ250:AZ255</xm:sqref>
        </x14:conditionalFormatting>
        <x14:conditionalFormatting xmlns:xm="http://schemas.microsoft.com/office/excel/2006/main">
          <x14:cfRule type="containsText" priority="1439" operator="containsText" id="{9231D15C-2824-4413-AE60-0A51C415BE9F}">
            <xm:f>NOT(ISERROR(SEARCH(FORMULAS!$I$6,BA250)))</xm:f>
            <xm:f>FORMULAS!$I$6</xm:f>
            <x14:dxf>
              <fill>
                <patternFill>
                  <bgColor rgb="FFFF0000"/>
                </patternFill>
              </fill>
            </x14:dxf>
          </x14:cfRule>
          <x14:cfRule type="containsText" priority="1440" operator="containsText" id="{C8DB678B-77A8-4732-8FD5-3D7C26BFB73F}">
            <xm:f>NOT(ISERROR(SEARCH(FORMULAS!$I$5,BA250)))</xm:f>
            <xm:f>FORMULAS!$I$5</xm:f>
            <x14:dxf>
              <fill>
                <patternFill>
                  <bgColor rgb="FFFFC000"/>
                </patternFill>
              </fill>
            </x14:dxf>
          </x14:cfRule>
          <x14:cfRule type="containsText" priority="1441" operator="containsText" id="{3FCC5357-00B4-47A1-ACBE-7D2D241EDF11}">
            <xm:f>NOT(ISERROR(SEARCH(FORMULAS!$I$4,BA250)))</xm:f>
            <xm:f>FORMULAS!$I$4</xm:f>
            <x14:dxf>
              <fill>
                <patternFill>
                  <bgColor rgb="FFFFFF00"/>
                </patternFill>
              </fill>
            </x14:dxf>
          </x14:cfRule>
          <x14:cfRule type="containsText" priority="1442" operator="containsText" id="{9B7D735B-8931-46ED-896A-A5A3F4D0999A}">
            <xm:f>NOT(ISERROR(SEARCH(FORMULAS!$I$3,BA250)))</xm:f>
            <xm:f>FORMULAS!$I$3</xm:f>
            <x14:dxf>
              <fill>
                <patternFill>
                  <bgColor rgb="FF92D050"/>
                </patternFill>
              </fill>
            </x14:dxf>
          </x14:cfRule>
          <x14:cfRule type="containsText" priority="1443" operator="containsText" id="{91DA09B6-768E-479C-B846-C2864D983F82}">
            <xm:f>NOT(ISERROR(SEARCH(FORMULAS!$I$2,BA250)))</xm:f>
            <xm:f>FORMULAS!$I$2</xm:f>
            <x14:dxf>
              <fill>
                <patternFill>
                  <bgColor theme="6" tint="0.39994506668294322"/>
                </patternFill>
              </fill>
            </x14:dxf>
          </x14:cfRule>
          <xm:sqref>BA250:BA255</xm:sqref>
        </x14:conditionalFormatting>
        <x14:conditionalFormatting xmlns:xm="http://schemas.microsoft.com/office/excel/2006/main">
          <x14:cfRule type="containsText" priority="1425" operator="containsText" id="{E8C8C1FD-E35A-41A0-902E-DE6AC83444B6}">
            <xm:f>NOT(ISERROR(SEARCH(FORMULAS!$O$6,AZ256)))</xm:f>
            <xm:f>FORMULAS!$O$6</xm:f>
            <x14:dxf>
              <fill>
                <patternFill>
                  <bgColor rgb="FFFF0000"/>
                </patternFill>
              </fill>
            </x14:dxf>
          </x14:cfRule>
          <x14:cfRule type="containsText" priority="1426" operator="containsText" id="{34B6495A-E077-49BD-B444-ACCC2DC2D7F1}">
            <xm:f>NOT(ISERROR(SEARCH(FORMULAS!$O$5,AZ256)))</xm:f>
            <xm:f>FORMULAS!$O$5</xm:f>
            <x14:dxf>
              <fill>
                <patternFill>
                  <bgColor rgb="FFFFC000"/>
                </patternFill>
              </fill>
            </x14:dxf>
          </x14:cfRule>
          <x14:cfRule type="containsText" priority="1427" operator="containsText" id="{1A40B551-BD60-46EB-B579-99D2FB3FB46D}">
            <xm:f>NOT(ISERROR(SEARCH(FORMULAS!$O$4,AZ256)))</xm:f>
            <xm:f>FORMULAS!$O$4</xm:f>
            <x14:dxf>
              <fill>
                <patternFill>
                  <bgColor rgb="FFFFFF00"/>
                </patternFill>
              </fill>
            </x14:dxf>
          </x14:cfRule>
          <x14:cfRule type="containsText" priority="1428" operator="containsText" id="{06D572FF-97B4-43FD-A259-3E51D8B29721}">
            <xm:f>NOT(ISERROR(SEARCH(FORMULAS!$O$3,AZ256)))</xm:f>
            <xm:f>FORMULAS!$O$3</xm:f>
            <x14:dxf>
              <fill>
                <patternFill>
                  <bgColor rgb="FF92D050"/>
                </patternFill>
              </fill>
            </x14:dxf>
          </x14:cfRule>
          <x14:cfRule type="cellIs" priority="1429" operator="equal" id="{3F1B0DBC-0AB0-483F-B444-23C20C6D9E85}">
            <xm:f>FORMULAS!$O$2</xm:f>
            <x14:dxf>
              <fill>
                <patternFill>
                  <bgColor theme="6" tint="0.39994506668294322"/>
                </patternFill>
              </fill>
            </x14:dxf>
          </x14:cfRule>
          <xm:sqref>AZ256:AZ261</xm:sqref>
        </x14:conditionalFormatting>
        <x14:conditionalFormatting xmlns:xm="http://schemas.microsoft.com/office/excel/2006/main">
          <x14:cfRule type="containsText" priority="1420" operator="containsText" id="{5E35A809-3B10-48AA-930E-E12201B53109}">
            <xm:f>NOT(ISERROR(SEARCH(FORMULAS!$I$6,BA256)))</xm:f>
            <xm:f>FORMULAS!$I$6</xm:f>
            <x14:dxf>
              <fill>
                <patternFill>
                  <bgColor rgb="FFFF0000"/>
                </patternFill>
              </fill>
            </x14:dxf>
          </x14:cfRule>
          <x14:cfRule type="containsText" priority="1421" operator="containsText" id="{FA1C0D36-818B-4318-8D96-192FA19EC268}">
            <xm:f>NOT(ISERROR(SEARCH(FORMULAS!$I$5,BA256)))</xm:f>
            <xm:f>FORMULAS!$I$5</xm:f>
            <x14:dxf>
              <fill>
                <patternFill>
                  <bgColor rgb="FFFFC000"/>
                </patternFill>
              </fill>
            </x14:dxf>
          </x14:cfRule>
          <x14:cfRule type="containsText" priority="1422" operator="containsText" id="{B7DE52DC-0C22-40F9-94C4-F70A0D3A8DB3}">
            <xm:f>NOT(ISERROR(SEARCH(FORMULAS!$I$4,BA256)))</xm:f>
            <xm:f>FORMULAS!$I$4</xm:f>
            <x14:dxf>
              <fill>
                <patternFill>
                  <bgColor rgb="FFFFFF00"/>
                </patternFill>
              </fill>
            </x14:dxf>
          </x14:cfRule>
          <x14:cfRule type="containsText" priority="1423" operator="containsText" id="{DEB659F0-1638-4D66-BBDD-142603C69243}">
            <xm:f>NOT(ISERROR(SEARCH(FORMULAS!$I$3,BA256)))</xm:f>
            <xm:f>FORMULAS!$I$3</xm:f>
            <x14:dxf>
              <fill>
                <patternFill>
                  <bgColor rgb="FF92D050"/>
                </patternFill>
              </fill>
            </x14:dxf>
          </x14:cfRule>
          <x14:cfRule type="containsText" priority="1424" operator="containsText" id="{8EB279FD-B6E7-495D-8E2D-1162E9F5D587}">
            <xm:f>NOT(ISERROR(SEARCH(FORMULAS!$I$2,BA256)))</xm:f>
            <xm:f>FORMULAS!$I$2</xm:f>
            <x14:dxf>
              <fill>
                <patternFill>
                  <bgColor theme="6" tint="0.39994506668294322"/>
                </patternFill>
              </fill>
            </x14:dxf>
          </x14:cfRule>
          <xm:sqref>BA256:BA261</xm:sqref>
        </x14:conditionalFormatting>
        <x14:conditionalFormatting xmlns:xm="http://schemas.microsoft.com/office/excel/2006/main">
          <x14:cfRule type="containsText" priority="1406" operator="containsText" id="{8E3B98EB-4DD1-45D4-8872-DEA0E88A62C7}">
            <xm:f>NOT(ISERROR(SEARCH(FORMULAS!$O$6,AZ262)))</xm:f>
            <xm:f>FORMULAS!$O$6</xm:f>
            <x14:dxf>
              <fill>
                <patternFill>
                  <bgColor rgb="FFFF0000"/>
                </patternFill>
              </fill>
            </x14:dxf>
          </x14:cfRule>
          <x14:cfRule type="containsText" priority="1407" operator="containsText" id="{346FFEAA-B64F-4944-88F8-F15F21046350}">
            <xm:f>NOT(ISERROR(SEARCH(FORMULAS!$O$5,AZ262)))</xm:f>
            <xm:f>FORMULAS!$O$5</xm:f>
            <x14:dxf>
              <fill>
                <patternFill>
                  <bgColor rgb="FFFFC000"/>
                </patternFill>
              </fill>
            </x14:dxf>
          </x14:cfRule>
          <x14:cfRule type="containsText" priority="1408" operator="containsText" id="{BE827C5A-8938-471D-81EF-A8C7BDCD7E3B}">
            <xm:f>NOT(ISERROR(SEARCH(FORMULAS!$O$4,AZ262)))</xm:f>
            <xm:f>FORMULAS!$O$4</xm:f>
            <x14:dxf>
              <fill>
                <patternFill>
                  <bgColor rgb="FFFFFF00"/>
                </patternFill>
              </fill>
            </x14:dxf>
          </x14:cfRule>
          <x14:cfRule type="containsText" priority="1409" operator="containsText" id="{655C5973-2D14-46B8-AB41-522E6D68F8D6}">
            <xm:f>NOT(ISERROR(SEARCH(FORMULAS!$O$3,AZ262)))</xm:f>
            <xm:f>FORMULAS!$O$3</xm:f>
            <x14:dxf>
              <fill>
                <patternFill>
                  <bgColor rgb="FF92D050"/>
                </patternFill>
              </fill>
            </x14:dxf>
          </x14:cfRule>
          <x14:cfRule type="cellIs" priority="1410" operator="equal" id="{AFD175EB-F762-4E67-8BD6-924D36418AC7}">
            <xm:f>FORMULAS!$O$2</xm:f>
            <x14:dxf>
              <fill>
                <patternFill>
                  <bgColor theme="6" tint="0.39994506668294322"/>
                </patternFill>
              </fill>
            </x14:dxf>
          </x14:cfRule>
          <xm:sqref>AZ262:AZ267</xm:sqref>
        </x14:conditionalFormatting>
        <x14:conditionalFormatting xmlns:xm="http://schemas.microsoft.com/office/excel/2006/main">
          <x14:cfRule type="containsText" priority="1401" operator="containsText" id="{D7146A04-6AD9-4ACA-9E27-F302E984B5AA}">
            <xm:f>NOT(ISERROR(SEARCH(FORMULAS!$I$6,BA262)))</xm:f>
            <xm:f>FORMULAS!$I$6</xm:f>
            <x14:dxf>
              <fill>
                <patternFill>
                  <bgColor rgb="FFFF0000"/>
                </patternFill>
              </fill>
            </x14:dxf>
          </x14:cfRule>
          <x14:cfRule type="containsText" priority="1402" operator="containsText" id="{822F9D69-276E-48B6-8BCD-F318CA443BC2}">
            <xm:f>NOT(ISERROR(SEARCH(FORMULAS!$I$5,BA262)))</xm:f>
            <xm:f>FORMULAS!$I$5</xm:f>
            <x14:dxf>
              <fill>
                <patternFill>
                  <bgColor rgb="FFFFC000"/>
                </patternFill>
              </fill>
            </x14:dxf>
          </x14:cfRule>
          <x14:cfRule type="containsText" priority="1403" operator="containsText" id="{138E958C-ADFD-48B4-B864-C9FFD8D38BDC}">
            <xm:f>NOT(ISERROR(SEARCH(FORMULAS!$I$4,BA262)))</xm:f>
            <xm:f>FORMULAS!$I$4</xm:f>
            <x14:dxf>
              <fill>
                <patternFill>
                  <bgColor rgb="FFFFFF00"/>
                </patternFill>
              </fill>
            </x14:dxf>
          </x14:cfRule>
          <x14:cfRule type="containsText" priority="1404" operator="containsText" id="{CF79F2E9-371D-4B84-AB07-B2E3973376B0}">
            <xm:f>NOT(ISERROR(SEARCH(FORMULAS!$I$3,BA262)))</xm:f>
            <xm:f>FORMULAS!$I$3</xm:f>
            <x14:dxf>
              <fill>
                <patternFill>
                  <bgColor rgb="FF92D050"/>
                </patternFill>
              </fill>
            </x14:dxf>
          </x14:cfRule>
          <x14:cfRule type="containsText" priority="1405" operator="containsText" id="{42177F53-0DE5-4B3E-991C-C56832067CF4}">
            <xm:f>NOT(ISERROR(SEARCH(FORMULAS!$I$2,BA262)))</xm:f>
            <xm:f>FORMULAS!$I$2</xm:f>
            <x14:dxf>
              <fill>
                <patternFill>
                  <bgColor theme="6" tint="0.39994506668294322"/>
                </patternFill>
              </fill>
            </x14:dxf>
          </x14:cfRule>
          <xm:sqref>BA262:BA267</xm:sqref>
        </x14:conditionalFormatting>
      </x14:conditionalFormattings>
    </ext>
    <ext xmlns:x14="http://schemas.microsoft.com/office/spreadsheetml/2009/9/main" uri="{CCE6A557-97BC-4b89-ADB6-D9C93CAAB3DF}">
      <x14:dataValidations xmlns:xm="http://schemas.microsoft.com/office/excel/2006/main" count="19">
        <x14:dataValidation type="list" allowBlank="1" showInputMessage="1" showErrorMessage="1" xr:uid="{00000000-0002-0000-0200-000000000000}">
          <x14:formula1>
            <xm:f>'Tabla Valoración controles'!$D$13:$D$14</xm:f>
          </x14:formula1>
          <xm:sqref>AC10:AC267</xm:sqref>
        </x14:dataValidation>
        <x14:dataValidation type="list" allowBlank="1" showInputMessage="1" showErrorMessage="1" xr:uid="{00000000-0002-0000-0200-000001000000}">
          <x14:formula1>
            <xm:f>'Tabla Valoración controles'!$D$11:$D$12</xm:f>
          </x14:formula1>
          <xm:sqref>AA10:AA267</xm:sqref>
        </x14:dataValidation>
        <x14:dataValidation type="list" allowBlank="1" showInputMessage="1" showErrorMessage="1" xr:uid="{00000000-0002-0000-0200-000002000000}">
          <x14:formula1>
            <xm:f>'Tabla Valoración controles'!$D$9:$D$10</xm:f>
          </x14:formula1>
          <xm:sqref>Y10:Y267</xm:sqref>
        </x14:dataValidation>
        <x14:dataValidation type="list" allowBlank="1" showInputMessage="1" showErrorMessage="1" xr:uid="{00000000-0002-0000-0200-000003000000}">
          <x14:formula1>
            <xm:f>'Tabla Valoración controles'!$D$7:$D$8</xm:f>
          </x14:formula1>
          <xm:sqref>W10:W267</xm:sqref>
        </x14:dataValidation>
        <x14:dataValidation type="list" allowBlank="1" showInputMessage="1" showErrorMessage="1" xr:uid="{00000000-0002-0000-0200-000004000000}">
          <x14:formula1>
            <xm:f>FORMULAS!$A$1:$A$4</xm:f>
          </x14:formula1>
          <xm:sqref>E10:E267</xm:sqref>
        </x14:dataValidation>
        <x14:dataValidation type="list" allowBlank="1" showInputMessage="1" showErrorMessage="1" xr:uid="{00000000-0002-0000-0200-000005000000}">
          <x14:formula1>
            <xm:f>FORMULAS!$H$1:$H$11</xm:f>
          </x14:formula1>
          <xm:sqref>M10:M285</xm:sqref>
        </x14:dataValidation>
        <x14:dataValidation type="list" allowBlank="1" showInputMessage="1" showErrorMessage="1" xr:uid="{00000000-0002-0000-0200-000006000000}">
          <x14:formula1>
            <xm:f>FORMULAS!$A$15:$A$18</xm:f>
          </x14:formula1>
          <xm:sqref>U10:U267</xm:sqref>
        </x14:dataValidation>
        <x14:dataValidation type="list" allowBlank="1" showInputMessage="1" showErrorMessage="1" xr:uid="{00000000-0002-0000-0200-000007000000}">
          <x14:formula1>
            <xm:f>FORMULAS!$A$21:$A$25</xm:f>
          </x14:formula1>
          <xm:sqref>BE10:BE267</xm:sqref>
        </x14:dataValidation>
        <x14:dataValidation type="list" allowBlank="1" showInputMessage="1" showErrorMessage="1" xr:uid="{00000000-0002-0000-0200-000008000000}">
          <x14:formula1>
            <xm:f>FORMULAS!$A$58:$A$60</xm:f>
          </x14:formula1>
          <xm:sqref>BM10:BM267</xm:sqref>
        </x14:dataValidation>
        <x14:dataValidation type="list" allowBlank="1" showInputMessage="1" showErrorMessage="1" xr:uid="{00000000-0002-0000-0200-000009000000}">
          <x14:formula1>
            <xm:f>FORMULAS!$C$1:$C$5</xm:f>
          </x14:formula1>
          <xm:sqref>I10 I16 I22 I28 I34 I40:I46 I52:I58 I64:I70 I76:I81 I88:I267</xm:sqref>
        </x14:dataValidation>
        <x14:dataValidation type="list" allowBlank="1" showInputMessage="1" showErrorMessage="1" xr:uid="{00000000-0002-0000-0200-00000A000000}">
          <x14:formula1>
            <xm:f>FORMULAS!$A$63:$A$72</xm:f>
          </x14:formula1>
          <xm:sqref>BH10:BH87 BH220:BH267 BH89:BH123 BH131:BH189</xm:sqref>
        </x14:dataValidation>
        <x14:dataValidation type="list" allowBlank="1" showInputMessage="1" showErrorMessage="1" xr:uid="{00000000-0002-0000-0200-00000B000000}">
          <x14:formula1>
            <xm:f>CONTROLES!$C$50:$C$51</xm:f>
          </x14:formula1>
          <xm:sqref>AH10:AH267</xm:sqref>
        </x14:dataValidation>
        <x14:dataValidation type="list" allowBlank="1" showInputMessage="1" showErrorMessage="1" xr:uid="{00000000-0002-0000-0200-00000C000000}">
          <x14:formula1>
            <xm:f>CONTROLES!$C$52:$C$53</xm:f>
          </x14:formula1>
          <xm:sqref>AJ10:AJ267</xm:sqref>
        </x14:dataValidation>
        <x14:dataValidation type="list" allowBlank="1" showInputMessage="1" showErrorMessage="1" xr:uid="{00000000-0002-0000-0200-00000D000000}">
          <x14:formula1>
            <xm:f>CONTROLES!$C$54:$C$55</xm:f>
          </x14:formula1>
          <xm:sqref>AL10:AL267</xm:sqref>
        </x14:dataValidation>
        <x14:dataValidation type="list" allowBlank="1" showInputMessage="1" showErrorMessage="1" xr:uid="{00000000-0002-0000-0200-00000E000000}">
          <x14:formula1>
            <xm:f>CONTROLES!$C$59:$C$60</xm:f>
          </x14:formula1>
          <xm:sqref>AQ10:AQ267</xm:sqref>
        </x14:dataValidation>
        <x14:dataValidation type="list" allowBlank="1" showInputMessage="1" showErrorMessage="1" xr:uid="{00000000-0002-0000-0200-00000F000000}">
          <x14:formula1>
            <xm:f>CONTROLES!$C$61:$C$62</xm:f>
          </x14:formula1>
          <xm:sqref>AS10:AS267</xm:sqref>
        </x14:dataValidation>
        <x14:dataValidation type="list" allowBlank="1" showInputMessage="1" showErrorMessage="1" xr:uid="{00000000-0002-0000-0200-000010000000}">
          <x14:formula1>
            <xm:f>CONTROLES!$C$63:$C$65</xm:f>
          </x14:formula1>
          <xm:sqref>AU10:AU267</xm:sqref>
        </x14:dataValidation>
        <x14:dataValidation type="list" allowBlank="1" showInputMessage="1" showErrorMessage="1" xr:uid="{00000000-0002-0000-0200-000011000000}">
          <x14:formula1>
            <xm:f>'[Seguimiento Mapa de Riesgos de Gestión 2022.Xlsx]FORMULAS'!#REF!</xm:f>
          </x14:formula1>
          <xm:sqref>BY84:CF87 CZ84:DG87 CQ84:CX87 CH84:CO87 BP84:BW87 GM84:GN87 FB84:FI87 ES84:EZ87 EJ84:EQ87 EA84:EH87 DI84:DP87 DR84:DY87 FK84:FS87 GZ84:HA87 FZ84:GA87</xm:sqref>
        </x14:dataValidation>
        <x14:dataValidation type="list" allowBlank="1" showInputMessage="1" showErrorMessage="1" xr:uid="{00000000-0002-0000-0200-000012000000}">
          <x14:formula1>
            <xm:f>FORMULAS!$A$30:$A$53</xm:f>
          </x14:formula1>
          <xm:sqref>B10:B267</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395" t="s">
        <v>71</v>
      </c>
      <c r="C1" s="396"/>
      <c r="D1" s="396"/>
      <c r="E1" s="396"/>
      <c r="F1" s="397"/>
    </row>
    <row r="2" spans="2:8" ht="16.5" thickBot="1" x14ac:dyDescent="0.3">
      <c r="B2" s="16"/>
      <c r="C2" s="16"/>
      <c r="D2" s="16"/>
      <c r="E2" s="16"/>
      <c r="F2" s="16"/>
    </row>
    <row r="3" spans="2:8" ht="16.5" thickBot="1" x14ac:dyDescent="0.25">
      <c r="B3" s="399" t="s">
        <v>58</v>
      </c>
      <c r="C3" s="400"/>
      <c r="D3" s="400"/>
      <c r="E3" s="24" t="s">
        <v>59</v>
      </c>
      <c r="F3" s="25" t="s">
        <v>60</v>
      </c>
    </row>
    <row r="4" spans="2:8" ht="31.5" x14ac:dyDescent="0.2">
      <c r="B4" s="401" t="s">
        <v>61</v>
      </c>
      <c r="C4" s="403" t="s">
        <v>12</v>
      </c>
      <c r="D4" s="17" t="s">
        <v>13</v>
      </c>
      <c r="E4" s="18" t="s">
        <v>62</v>
      </c>
      <c r="F4" s="19">
        <v>0.25</v>
      </c>
    </row>
    <row r="5" spans="2:8" ht="47.25" x14ac:dyDescent="0.2">
      <c r="B5" s="402"/>
      <c r="C5" s="404"/>
      <c r="D5" s="20" t="s">
        <v>14</v>
      </c>
      <c r="E5" s="21" t="s">
        <v>63</v>
      </c>
      <c r="F5" s="22">
        <v>0.15</v>
      </c>
    </row>
    <row r="6" spans="2:8" ht="47.25" x14ac:dyDescent="0.2">
      <c r="B6" s="402"/>
      <c r="C6" s="404"/>
      <c r="D6" s="20" t="s">
        <v>15</v>
      </c>
      <c r="E6" s="21" t="s">
        <v>64</v>
      </c>
      <c r="F6" s="22">
        <v>0.1</v>
      </c>
    </row>
    <row r="7" spans="2:8" ht="63" x14ac:dyDescent="0.2">
      <c r="B7" s="402"/>
      <c r="C7" s="404" t="s">
        <v>16</v>
      </c>
      <c r="D7" s="20" t="s">
        <v>9</v>
      </c>
      <c r="E7" s="21" t="s">
        <v>65</v>
      </c>
      <c r="F7" s="22">
        <v>0.25</v>
      </c>
    </row>
    <row r="8" spans="2:8" ht="31.5" x14ac:dyDescent="0.2">
      <c r="B8" s="402"/>
      <c r="C8" s="404"/>
      <c r="D8" s="20" t="s">
        <v>8</v>
      </c>
      <c r="E8" s="21" t="s">
        <v>66</v>
      </c>
      <c r="F8" s="22">
        <v>0.15</v>
      </c>
    </row>
    <row r="9" spans="2:8" ht="47.25" x14ac:dyDescent="0.2">
      <c r="B9" s="405" t="s">
        <v>135</v>
      </c>
      <c r="C9" s="407" t="s">
        <v>17</v>
      </c>
      <c r="D9" s="40" t="s">
        <v>18</v>
      </c>
      <c r="E9" s="41" t="s">
        <v>67</v>
      </c>
      <c r="F9" s="42"/>
      <c r="G9" s="39"/>
    </row>
    <row r="10" spans="2:8" ht="63" x14ac:dyDescent="0.2">
      <c r="B10" s="405"/>
      <c r="C10" s="407"/>
      <c r="D10" s="40" t="s">
        <v>19</v>
      </c>
      <c r="E10" s="41" t="s">
        <v>68</v>
      </c>
      <c r="F10" s="43"/>
    </row>
    <row r="11" spans="2:8" ht="47.25" x14ac:dyDescent="0.2">
      <c r="B11" s="405"/>
      <c r="C11" s="407" t="s">
        <v>20</v>
      </c>
      <c r="D11" s="40" t="s">
        <v>21</v>
      </c>
      <c r="E11" s="41" t="s">
        <v>69</v>
      </c>
      <c r="F11" s="42"/>
    </row>
    <row r="12" spans="2:8" ht="47.25" x14ac:dyDescent="0.2">
      <c r="B12" s="405"/>
      <c r="C12" s="407"/>
      <c r="D12" s="40" t="s">
        <v>22</v>
      </c>
      <c r="E12" s="41" t="s">
        <v>70</v>
      </c>
      <c r="F12" s="43"/>
    </row>
    <row r="13" spans="2:8" ht="31.5" x14ac:dyDescent="0.2">
      <c r="B13" s="405"/>
      <c r="C13" s="407" t="s">
        <v>23</v>
      </c>
      <c r="D13" s="40" t="s">
        <v>100</v>
      </c>
      <c r="E13" s="41" t="s">
        <v>103</v>
      </c>
      <c r="F13" s="42"/>
      <c r="H13" s="39"/>
    </row>
    <row r="14" spans="2:8" ht="32.25" thickBot="1" x14ac:dyDescent="0.25">
      <c r="B14" s="406"/>
      <c r="C14" s="408"/>
      <c r="D14" s="44" t="s">
        <v>101</v>
      </c>
      <c r="E14" s="45" t="s">
        <v>102</v>
      </c>
      <c r="F14" s="43"/>
    </row>
    <row r="15" spans="2:8" ht="49.5" customHeight="1" x14ac:dyDescent="0.2">
      <c r="B15" s="398" t="s">
        <v>134</v>
      </c>
      <c r="C15" s="398"/>
      <c r="D15" s="398"/>
      <c r="E15" s="398"/>
      <c r="F15" s="398"/>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C6" sqref="C6"/>
    </sheetView>
  </sheetViews>
  <sheetFormatPr baseColWidth="10" defaultRowHeight="15" x14ac:dyDescent="0.25"/>
  <cols>
    <col min="2" max="2" width="24.140625" customWidth="1"/>
    <col min="3" max="3" width="76.28515625" customWidth="1"/>
    <col min="4" max="4" width="29.85546875" customWidth="1"/>
  </cols>
  <sheetData>
    <row r="1" spans="1:37" ht="23.25" x14ac:dyDescent="0.25">
      <c r="A1" s="14"/>
      <c r="B1" s="409" t="s">
        <v>49</v>
      </c>
      <c r="C1" s="409"/>
      <c r="D1" s="409"/>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14"/>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14"/>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4"/>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4"/>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4"/>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zoomScale="70" zoomScaleNormal="70" workbookViewId="0">
      <selection activeCell="C6" sqref="C6"/>
    </sheetView>
  </sheetViews>
  <sheetFormatPr baseColWidth="10" defaultRowHeight="26.25" x14ac:dyDescent="0.4"/>
  <cols>
    <col min="1" max="1" width="11.42578125" style="29"/>
    <col min="2" max="2" width="40.42578125" style="29" customWidth="1"/>
    <col min="3" max="3" width="64.42578125" style="29" customWidth="1"/>
    <col min="4" max="4" width="97.42578125" style="29" customWidth="1"/>
    <col min="5" max="5" width="144.7109375" style="29" bestFit="1" customWidth="1"/>
    <col min="6" max="16384" width="11.42578125" style="29"/>
  </cols>
  <sheetData>
    <row r="1" spans="1:21" x14ac:dyDescent="0.4">
      <c r="A1" s="83"/>
      <c r="B1" s="410" t="s">
        <v>57</v>
      </c>
      <c r="C1" s="410"/>
      <c r="D1" s="410"/>
      <c r="E1" s="83"/>
      <c r="F1" s="83"/>
      <c r="G1" s="83"/>
      <c r="H1" s="83"/>
      <c r="I1" s="83"/>
      <c r="J1" s="83"/>
      <c r="K1" s="83"/>
      <c r="L1" s="83"/>
      <c r="M1" s="83"/>
      <c r="N1" s="83"/>
      <c r="O1" s="83"/>
      <c r="P1" s="83"/>
      <c r="Q1" s="83"/>
      <c r="R1" s="83"/>
      <c r="S1" s="83"/>
      <c r="T1" s="83"/>
      <c r="U1" s="83"/>
    </row>
    <row r="2" spans="1:21" x14ac:dyDescent="0.4">
      <c r="A2" s="83"/>
      <c r="B2" s="83"/>
      <c r="C2" s="83"/>
      <c r="D2" s="83"/>
      <c r="E2" s="83"/>
      <c r="F2" s="83"/>
      <c r="G2" s="83"/>
      <c r="H2" s="83"/>
      <c r="I2" s="83"/>
      <c r="J2" s="83"/>
      <c r="K2" s="83"/>
      <c r="L2" s="83"/>
      <c r="M2" s="83"/>
      <c r="N2" s="83"/>
      <c r="O2" s="83"/>
      <c r="P2" s="83"/>
      <c r="Q2" s="83"/>
      <c r="R2" s="83"/>
      <c r="S2" s="83"/>
      <c r="T2" s="83"/>
      <c r="U2" s="83"/>
    </row>
    <row r="3" spans="1:21" x14ac:dyDescent="0.4">
      <c r="A3" s="83"/>
      <c r="B3" s="84"/>
      <c r="C3" s="4" t="s">
        <v>50</v>
      </c>
      <c r="D3" s="4" t="s">
        <v>51</v>
      </c>
      <c r="E3" s="83"/>
      <c r="F3" s="83"/>
      <c r="G3" s="83"/>
      <c r="H3" s="83"/>
      <c r="I3" s="83"/>
      <c r="J3" s="83"/>
      <c r="K3" s="83"/>
      <c r="L3" s="83"/>
      <c r="M3" s="83"/>
      <c r="N3" s="83"/>
      <c r="O3" s="83"/>
      <c r="P3" s="83"/>
      <c r="Q3" s="83"/>
      <c r="R3" s="83"/>
      <c r="S3" s="83"/>
      <c r="T3" s="83"/>
      <c r="U3" s="83"/>
    </row>
    <row r="4" spans="1:21" x14ac:dyDescent="0.4">
      <c r="A4" s="85" t="s">
        <v>76</v>
      </c>
      <c r="B4" s="5" t="s">
        <v>92</v>
      </c>
      <c r="C4" s="86" t="s">
        <v>133</v>
      </c>
      <c r="D4" s="6" t="s">
        <v>88</v>
      </c>
      <c r="E4" s="83"/>
      <c r="F4" s="83"/>
      <c r="G4" s="83"/>
      <c r="H4" s="83"/>
      <c r="I4" s="83"/>
      <c r="J4" s="83"/>
      <c r="K4" s="83"/>
      <c r="L4" s="83"/>
      <c r="M4" s="83"/>
      <c r="N4" s="83"/>
      <c r="O4" s="83"/>
      <c r="P4" s="83"/>
      <c r="Q4" s="83"/>
      <c r="R4" s="83"/>
      <c r="S4" s="83"/>
      <c r="T4" s="83"/>
      <c r="U4" s="83"/>
    </row>
    <row r="5" spans="1:21" ht="76.5" x14ac:dyDescent="0.4">
      <c r="A5" s="85" t="s">
        <v>77</v>
      </c>
      <c r="B5" s="8" t="s">
        <v>53</v>
      </c>
      <c r="C5" s="87" t="s">
        <v>84</v>
      </c>
      <c r="D5" s="9" t="s">
        <v>89</v>
      </c>
      <c r="E5" s="83"/>
      <c r="F5" s="83"/>
      <c r="G5" s="83"/>
      <c r="H5" s="83"/>
      <c r="I5" s="83"/>
      <c r="J5" s="83"/>
      <c r="K5" s="83"/>
      <c r="L5" s="83"/>
      <c r="M5" s="83"/>
      <c r="N5" s="83"/>
      <c r="O5" s="83"/>
      <c r="P5" s="83"/>
      <c r="Q5" s="83"/>
      <c r="R5" s="83"/>
      <c r="S5" s="83"/>
      <c r="T5" s="83"/>
      <c r="U5" s="83"/>
    </row>
    <row r="6" spans="1:21" ht="51" x14ac:dyDescent="0.4">
      <c r="A6" s="85" t="s">
        <v>74</v>
      </c>
      <c r="B6" s="11" t="s">
        <v>54</v>
      </c>
      <c r="C6" s="87" t="s">
        <v>85</v>
      </c>
      <c r="D6" s="9" t="s">
        <v>91</v>
      </c>
      <c r="E6" s="83"/>
      <c r="F6" s="83"/>
      <c r="G6" s="83"/>
      <c r="H6" s="83"/>
      <c r="I6" s="83"/>
      <c r="J6" s="83"/>
      <c r="K6" s="83"/>
      <c r="L6" s="83"/>
      <c r="M6" s="83"/>
      <c r="N6" s="83"/>
      <c r="O6" s="83"/>
      <c r="P6" s="83"/>
      <c r="Q6" s="83"/>
      <c r="R6" s="83"/>
      <c r="S6" s="83"/>
      <c r="T6" s="83"/>
      <c r="U6" s="83"/>
    </row>
    <row r="7" spans="1:21" ht="76.5" x14ac:dyDescent="0.4">
      <c r="A7" s="85" t="s">
        <v>6</v>
      </c>
      <c r="B7" s="12" t="s">
        <v>55</v>
      </c>
      <c r="C7" s="87" t="s">
        <v>86</v>
      </c>
      <c r="D7" s="9" t="s">
        <v>90</v>
      </c>
      <c r="E7" s="83"/>
      <c r="F7" s="83"/>
      <c r="G7" s="83"/>
      <c r="H7" s="83"/>
      <c r="I7" s="83"/>
      <c r="J7" s="83"/>
      <c r="K7" s="83"/>
      <c r="L7" s="83"/>
      <c r="M7" s="83"/>
      <c r="N7" s="83"/>
      <c r="O7" s="83"/>
      <c r="P7" s="83"/>
      <c r="Q7" s="83"/>
      <c r="R7" s="83"/>
      <c r="S7" s="83"/>
      <c r="T7" s="83"/>
      <c r="U7" s="83"/>
    </row>
    <row r="8" spans="1:21" ht="51" x14ac:dyDescent="0.4">
      <c r="A8" s="85" t="s">
        <v>78</v>
      </c>
      <c r="B8" s="13" t="s">
        <v>56</v>
      </c>
      <c r="C8" s="87" t="s">
        <v>87</v>
      </c>
      <c r="D8" s="9" t="s">
        <v>99</v>
      </c>
      <c r="E8" s="83"/>
      <c r="F8" s="83"/>
      <c r="G8" s="83"/>
      <c r="H8" s="83"/>
      <c r="I8" s="83"/>
      <c r="J8" s="83"/>
      <c r="K8" s="83"/>
      <c r="L8" s="83"/>
      <c r="M8" s="83"/>
      <c r="N8" s="83"/>
      <c r="O8" s="83"/>
      <c r="P8" s="83"/>
      <c r="Q8" s="83"/>
      <c r="R8" s="83"/>
      <c r="S8" s="83"/>
      <c r="T8" s="83"/>
      <c r="U8" s="83"/>
    </row>
    <row r="9" spans="1:21" x14ac:dyDescent="0.4">
      <c r="A9" s="85"/>
      <c r="B9" s="85"/>
      <c r="C9" s="88"/>
      <c r="D9" s="88"/>
      <c r="E9" s="83"/>
      <c r="F9" s="83"/>
      <c r="G9" s="83"/>
      <c r="H9" s="83"/>
      <c r="I9" s="83"/>
      <c r="J9" s="83"/>
      <c r="K9" s="83"/>
      <c r="L9" s="83"/>
      <c r="M9" s="83"/>
      <c r="N9" s="83"/>
      <c r="O9" s="83"/>
      <c r="P9" s="83"/>
      <c r="Q9" s="83"/>
      <c r="R9" s="83"/>
      <c r="S9" s="83"/>
      <c r="T9" s="83"/>
      <c r="U9" s="83"/>
    </row>
    <row r="10" spans="1:21" x14ac:dyDescent="0.4">
      <c r="A10" s="85"/>
      <c r="B10" s="89"/>
      <c r="C10" s="89"/>
      <c r="D10" s="89"/>
      <c r="E10" s="83"/>
      <c r="F10" s="83"/>
      <c r="G10" s="83"/>
      <c r="H10" s="83"/>
      <c r="I10" s="83"/>
      <c r="J10" s="83"/>
      <c r="K10" s="83"/>
      <c r="L10" s="83"/>
      <c r="M10" s="83"/>
      <c r="N10" s="83"/>
      <c r="O10" s="83"/>
      <c r="P10" s="83"/>
      <c r="Q10" s="83"/>
      <c r="R10" s="83"/>
      <c r="S10" s="83"/>
      <c r="T10" s="83"/>
      <c r="U10" s="83"/>
    </row>
    <row r="11" spans="1:21" x14ac:dyDescent="0.4">
      <c r="A11" s="85"/>
      <c r="B11" s="85" t="s">
        <v>83</v>
      </c>
      <c r="C11" s="85" t="s">
        <v>121</v>
      </c>
      <c r="D11" s="85" t="s">
        <v>128</v>
      </c>
      <c r="E11" s="83"/>
      <c r="F11" s="83"/>
      <c r="G11" s="83"/>
      <c r="H11" s="83"/>
      <c r="I11" s="83"/>
      <c r="J11" s="83"/>
      <c r="K11" s="83"/>
      <c r="L11" s="83"/>
      <c r="M11" s="83"/>
      <c r="N11" s="83"/>
      <c r="O11" s="83"/>
      <c r="P11" s="83"/>
      <c r="Q11" s="83"/>
      <c r="R11" s="83"/>
      <c r="S11" s="83"/>
      <c r="T11" s="83"/>
      <c r="U11" s="83"/>
    </row>
    <row r="12" spans="1:21" x14ac:dyDescent="0.4">
      <c r="A12" s="85"/>
      <c r="B12" s="85" t="s">
        <v>81</v>
      </c>
      <c r="C12" s="85" t="s">
        <v>125</v>
      </c>
      <c r="D12" s="85" t="s">
        <v>129</v>
      </c>
      <c r="E12" s="83"/>
      <c r="F12" s="83"/>
      <c r="G12" s="83"/>
      <c r="H12" s="83"/>
      <c r="I12" s="83"/>
      <c r="J12" s="83"/>
      <c r="K12" s="83"/>
      <c r="L12" s="83"/>
      <c r="M12" s="83"/>
      <c r="N12" s="83"/>
      <c r="O12" s="83"/>
      <c r="P12" s="83"/>
      <c r="Q12" s="83"/>
      <c r="R12" s="83"/>
      <c r="S12" s="83"/>
      <c r="T12" s="83"/>
      <c r="U12" s="83"/>
    </row>
    <row r="13" spans="1:21" x14ac:dyDescent="0.4">
      <c r="A13" s="85"/>
      <c r="B13" s="85"/>
      <c r="C13" s="85" t="s">
        <v>124</v>
      </c>
      <c r="D13" s="85" t="s">
        <v>130</v>
      </c>
      <c r="E13" s="83"/>
      <c r="F13" s="83"/>
      <c r="G13" s="83"/>
      <c r="H13" s="83"/>
      <c r="I13" s="83"/>
      <c r="J13" s="83"/>
      <c r="K13" s="83"/>
      <c r="L13" s="83"/>
      <c r="M13" s="83"/>
      <c r="N13" s="83"/>
      <c r="O13" s="83"/>
      <c r="P13" s="83"/>
      <c r="Q13" s="83"/>
      <c r="R13" s="83"/>
      <c r="S13" s="83"/>
      <c r="T13" s="83"/>
      <c r="U13" s="83"/>
    </row>
    <row r="14" spans="1:21" x14ac:dyDescent="0.4">
      <c r="A14" s="85"/>
      <c r="B14" s="85"/>
      <c r="C14" s="85" t="s">
        <v>126</v>
      </c>
      <c r="D14" s="85" t="s">
        <v>131</v>
      </c>
      <c r="E14" s="83"/>
      <c r="F14" s="83"/>
      <c r="G14" s="83"/>
      <c r="H14" s="83"/>
      <c r="I14" s="83"/>
      <c r="J14" s="83"/>
      <c r="K14" s="83"/>
      <c r="L14" s="83"/>
      <c r="M14" s="83"/>
      <c r="N14" s="83"/>
      <c r="O14" s="83"/>
      <c r="P14" s="83"/>
      <c r="Q14" s="83"/>
      <c r="R14" s="83"/>
      <c r="S14" s="83"/>
      <c r="T14" s="83"/>
      <c r="U14" s="83"/>
    </row>
    <row r="15" spans="1:21" x14ac:dyDescent="0.4">
      <c r="A15" s="85"/>
      <c r="B15" s="85"/>
      <c r="C15" s="85" t="s">
        <v>127</v>
      </c>
      <c r="D15" s="85" t="s">
        <v>132</v>
      </c>
      <c r="E15" s="83"/>
      <c r="F15" s="83"/>
      <c r="G15" s="83"/>
      <c r="H15" s="83"/>
      <c r="I15" s="83"/>
      <c r="J15" s="83"/>
      <c r="K15" s="83"/>
      <c r="L15" s="83"/>
      <c r="M15" s="83"/>
      <c r="N15" s="83"/>
      <c r="O15" s="83"/>
      <c r="P15" s="83"/>
      <c r="Q15" s="83"/>
      <c r="R15" s="83"/>
      <c r="S15" s="83"/>
      <c r="T15" s="83"/>
      <c r="U15" s="83"/>
    </row>
    <row r="16" spans="1:21" x14ac:dyDescent="0.4">
      <c r="A16" s="85"/>
      <c r="B16" s="85"/>
      <c r="C16" s="85"/>
      <c r="D16" s="85"/>
      <c r="E16" s="83"/>
      <c r="F16" s="83"/>
      <c r="G16" s="83"/>
      <c r="H16" s="83"/>
      <c r="I16" s="83"/>
      <c r="J16" s="83"/>
      <c r="K16" s="83"/>
      <c r="L16" s="83"/>
      <c r="M16" s="83"/>
      <c r="N16" s="83"/>
      <c r="O16" s="83"/>
    </row>
    <row r="17" spans="1:15" x14ac:dyDescent="0.4">
      <c r="A17" s="85"/>
      <c r="B17" s="85"/>
      <c r="C17" s="85"/>
      <c r="D17" s="85"/>
      <c r="E17" s="83"/>
      <c r="F17" s="83"/>
      <c r="G17" s="83"/>
      <c r="H17" s="83"/>
      <c r="I17" s="83"/>
      <c r="J17" s="83"/>
      <c r="K17" s="83"/>
      <c r="L17" s="83"/>
      <c r="M17" s="83"/>
      <c r="N17" s="83"/>
      <c r="O17" s="83"/>
    </row>
    <row r="18" spans="1:15" x14ac:dyDescent="0.4">
      <c r="A18" s="85"/>
      <c r="B18" s="90"/>
      <c r="C18" s="90"/>
      <c r="D18" s="90"/>
      <c r="E18" s="83"/>
      <c r="F18" s="83"/>
      <c r="G18" s="83"/>
      <c r="H18" s="83"/>
      <c r="I18" s="83"/>
      <c r="J18" s="83"/>
      <c r="K18" s="83"/>
      <c r="L18" s="83"/>
      <c r="M18" s="83"/>
      <c r="N18" s="83"/>
      <c r="O18" s="83"/>
    </row>
    <row r="19" spans="1:15" x14ac:dyDescent="0.4">
      <c r="A19" s="85"/>
      <c r="B19" s="90"/>
      <c r="C19" s="90"/>
      <c r="D19" s="90"/>
      <c r="E19" s="83"/>
      <c r="F19" s="83"/>
      <c r="G19" s="83"/>
      <c r="H19" s="83"/>
      <c r="I19" s="83"/>
      <c r="J19" s="83"/>
      <c r="K19" s="83"/>
      <c r="L19" s="83"/>
      <c r="M19" s="83"/>
      <c r="N19" s="83"/>
      <c r="O19" s="83"/>
    </row>
    <row r="20" spans="1:15" x14ac:dyDescent="0.4">
      <c r="A20" s="85"/>
      <c r="B20" s="90"/>
      <c r="C20" s="90"/>
      <c r="D20" s="90"/>
      <c r="E20" s="83"/>
      <c r="F20" s="83"/>
      <c r="G20" s="83"/>
      <c r="H20" s="83"/>
      <c r="I20" s="83"/>
      <c r="J20" s="83"/>
      <c r="K20" s="83"/>
      <c r="L20" s="83"/>
      <c r="M20" s="83"/>
      <c r="N20" s="83"/>
      <c r="O20" s="83"/>
    </row>
    <row r="21" spans="1:15" x14ac:dyDescent="0.4">
      <c r="A21" s="85"/>
      <c r="B21" s="90"/>
      <c r="C21" s="90"/>
      <c r="D21" s="90"/>
      <c r="E21" s="83"/>
      <c r="F21" s="83"/>
      <c r="G21" s="83"/>
      <c r="H21" s="83"/>
      <c r="I21" s="83"/>
      <c r="J21" s="83"/>
      <c r="K21" s="83"/>
      <c r="L21" s="83"/>
      <c r="M21" s="83"/>
      <c r="N21" s="83"/>
      <c r="O21" s="83"/>
    </row>
    <row r="22" spans="1:15" x14ac:dyDescent="0.4">
      <c r="A22" s="85"/>
      <c r="B22" s="85"/>
      <c r="C22" s="88"/>
      <c r="D22" s="88"/>
      <c r="E22" s="83"/>
      <c r="F22" s="83"/>
      <c r="G22" s="83"/>
      <c r="H22" s="83"/>
      <c r="I22" s="83"/>
      <c r="J22" s="83"/>
      <c r="K22" s="83"/>
      <c r="L22" s="83"/>
      <c r="M22" s="83"/>
      <c r="N22" s="83"/>
      <c r="O22" s="83"/>
    </row>
    <row r="23" spans="1:15" x14ac:dyDescent="0.4">
      <c r="A23" s="85"/>
      <c r="B23" s="85"/>
      <c r="C23" s="88"/>
      <c r="D23" s="88"/>
      <c r="E23" s="83"/>
      <c r="F23" s="83"/>
      <c r="G23" s="83"/>
      <c r="H23" s="83"/>
      <c r="I23" s="83"/>
      <c r="J23" s="83"/>
      <c r="K23" s="83"/>
      <c r="L23" s="83"/>
      <c r="M23" s="83"/>
      <c r="N23" s="83"/>
      <c r="O23" s="83"/>
    </row>
    <row r="24" spans="1:15" x14ac:dyDescent="0.4">
      <c r="A24" s="85"/>
      <c r="B24" s="85"/>
      <c r="C24" s="88"/>
      <c r="D24" s="88"/>
      <c r="E24" s="83"/>
      <c r="F24" s="83"/>
      <c r="G24" s="83"/>
      <c r="H24" s="83"/>
      <c r="I24" s="83"/>
      <c r="J24" s="83"/>
      <c r="K24" s="83"/>
      <c r="L24" s="83"/>
      <c r="M24" s="83"/>
      <c r="N24" s="83"/>
      <c r="O24" s="83"/>
    </row>
    <row r="25" spans="1:15" x14ac:dyDescent="0.4">
      <c r="A25" s="85"/>
      <c r="B25" s="85"/>
      <c r="C25" s="88"/>
      <c r="D25" s="88"/>
      <c r="E25" s="83"/>
      <c r="F25" s="83"/>
      <c r="G25" s="83"/>
      <c r="H25" s="83"/>
      <c r="I25" s="83"/>
      <c r="J25" s="83"/>
      <c r="K25" s="83"/>
      <c r="L25" s="83"/>
      <c r="M25" s="83"/>
      <c r="N25" s="83"/>
      <c r="O25" s="83"/>
    </row>
    <row r="26" spans="1:15" x14ac:dyDescent="0.4">
      <c r="A26" s="85"/>
      <c r="B26" s="85"/>
      <c r="C26" s="88"/>
      <c r="D26" s="88"/>
      <c r="E26" s="83"/>
      <c r="F26" s="83"/>
      <c r="G26" s="83"/>
      <c r="H26" s="83"/>
      <c r="I26" s="83"/>
      <c r="J26" s="83"/>
      <c r="K26" s="83"/>
      <c r="L26" s="83"/>
      <c r="M26" s="83"/>
      <c r="N26" s="83"/>
      <c r="O26" s="83"/>
    </row>
    <row r="27" spans="1:15" x14ac:dyDescent="0.4">
      <c r="A27" s="85"/>
      <c r="B27" s="85"/>
      <c r="C27" s="88"/>
      <c r="D27" s="88"/>
      <c r="E27" s="83"/>
      <c r="F27" s="83"/>
      <c r="G27" s="83"/>
      <c r="H27" s="83"/>
      <c r="I27" s="83"/>
      <c r="J27" s="83"/>
      <c r="K27" s="83"/>
      <c r="L27" s="83"/>
      <c r="M27" s="83"/>
      <c r="N27" s="83"/>
      <c r="O27" s="83"/>
    </row>
    <row r="28" spans="1:15" x14ac:dyDescent="0.4">
      <c r="A28" s="85"/>
      <c r="B28" s="85"/>
      <c r="C28" s="88"/>
      <c r="D28" s="88"/>
      <c r="E28" s="83"/>
      <c r="F28" s="83"/>
      <c r="G28" s="83"/>
      <c r="H28" s="83"/>
      <c r="I28" s="83"/>
      <c r="J28" s="83"/>
      <c r="K28" s="83"/>
      <c r="L28" s="83"/>
      <c r="M28" s="83"/>
      <c r="N28" s="83"/>
      <c r="O28" s="83"/>
    </row>
    <row r="29" spans="1:15" x14ac:dyDescent="0.4">
      <c r="A29" s="85"/>
      <c r="B29" s="85"/>
      <c r="C29" s="88"/>
      <c r="D29" s="88"/>
      <c r="E29" s="83"/>
      <c r="F29" s="83"/>
      <c r="G29" s="83"/>
      <c r="H29" s="83"/>
      <c r="I29" s="83"/>
      <c r="J29" s="83"/>
      <c r="K29" s="83"/>
      <c r="L29" s="83"/>
      <c r="M29" s="83"/>
      <c r="N29" s="83"/>
      <c r="O29" s="83"/>
    </row>
    <row r="30" spans="1:15" x14ac:dyDescent="0.4">
      <c r="A30" s="85"/>
      <c r="B30" s="85"/>
      <c r="C30" s="88"/>
      <c r="D30" s="88"/>
      <c r="E30" s="83"/>
      <c r="F30" s="83"/>
      <c r="G30" s="83"/>
      <c r="H30" s="83"/>
      <c r="I30" s="83"/>
      <c r="J30" s="83"/>
      <c r="K30" s="83"/>
      <c r="L30" s="83"/>
      <c r="M30" s="83"/>
      <c r="N30" s="83"/>
      <c r="O30" s="83"/>
    </row>
    <row r="31" spans="1:15" x14ac:dyDescent="0.4">
      <c r="A31" s="85"/>
      <c r="B31" s="85"/>
      <c r="C31" s="88"/>
      <c r="D31" s="88"/>
      <c r="E31" s="83"/>
      <c r="F31" s="83"/>
      <c r="G31" s="83"/>
      <c r="H31" s="83"/>
      <c r="I31" s="83"/>
      <c r="J31" s="83"/>
      <c r="K31" s="83"/>
      <c r="L31" s="83"/>
      <c r="M31" s="83"/>
      <c r="N31" s="83"/>
      <c r="O31" s="83"/>
    </row>
    <row r="32" spans="1:15" x14ac:dyDescent="0.4">
      <c r="A32" s="85"/>
      <c r="B32" s="85"/>
      <c r="C32" s="88"/>
      <c r="D32" s="88"/>
      <c r="E32" s="83"/>
      <c r="F32" s="83"/>
      <c r="G32" s="83"/>
      <c r="H32" s="83"/>
      <c r="I32" s="83"/>
      <c r="J32" s="83"/>
      <c r="K32" s="83"/>
      <c r="L32" s="83"/>
      <c r="M32" s="83"/>
      <c r="N32" s="83"/>
      <c r="O32" s="83"/>
    </row>
    <row r="33" spans="1:15" x14ac:dyDescent="0.4">
      <c r="A33" s="85"/>
      <c r="B33" s="85"/>
      <c r="C33" s="88"/>
      <c r="D33" s="88"/>
      <c r="E33" s="83"/>
      <c r="F33" s="83"/>
      <c r="G33" s="83"/>
      <c r="H33" s="83"/>
      <c r="I33" s="83"/>
      <c r="J33" s="83"/>
      <c r="K33" s="83"/>
      <c r="L33" s="83"/>
      <c r="M33" s="83"/>
      <c r="N33" s="83"/>
      <c r="O33" s="83"/>
    </row>
    <row r="34" spans="1:15" x14ac:dyDescent="0.4">
      <c r="A34" s="85"/>
      <c r="B34" s="85"/>
      <c r="C34" s="88"/>
      <c r="D34" s="88"/>
      <c r="E34" s="83"/>
      <c r="F34" s="83"/>
      <c r="G34" s="83"/>
      <c r="H34" s="83"/>
      <c r="I34" s="83"/>
      <c r="J34" s="83"/>
      <c r="K34" s="83"/>
      <c r="L34" s="83"/>
      <c r="M34" s="83"/>
      <c r="N34" s="83"/>
      <c r="O34" s="83"/>
    </row>
    <row r="35" spans="1:15" x14ac:dyDescent="0.4">
      <c r="A35" s="85"/>
      <c r="B35" s="85"/>
      <c r="C35" s="88"/>
      <c r="D35" s="88"/>
      <c r="E35" s="83"/>
      <c r="F35" s="83"/>
      <c r="G35" s="83"/>
      <c r="H35" s="83"/>
      <c r="I35" s="83"/>
      <c r="J35" s="83"/>
      <c r="K35" s="83"/>
      <c r="L35" s="83"/>
      <c r="M35" s="83"/>
      <c r="N35" s="83"/>
      <c r="O35" s="83"/>
    </row>
    <row r="36" spans="1:15" x14ac:dyDescent="0.4">
      <c r="A36" s="85"/>
      <c r="B36" s="85"/>
      <c r="C36" s="88"/>
      <c r="D36" s="88"/>
      <c r="E36" s="83"/>
      <c r="F36" s="83"/>
      <c r="G36" s="83"/>
      <c r="H36" s="83"/>
      <c r="I36" s="83"/>
      <c r="J36" s="83"/>
      <c r="K36" s="83"/>
      <c r="L36" s="83"/>
      <c r="M36" s="83"/>
      <c r="N36" s="83"/>
      <c r="O36" s="83"/>
    </row>
    <row r="37" spans="1:15" x14ac:dyDescent="0.4">
      <c r="A37" s="85"/>
      <c r="B37" s="85"/>
      <c r="C37" s="88"/>
      <c r="D37" s="88"/>
      <c r="E37" s="83"/>
      <c r="F37" s="83"/>
      <c r="G37" s="83"/>
      <c r="H37" s="83"/>
      <c r="I37" s="83"/>
      <c r="J37" s="83"/>
      <c r="K37" s="83"/>
      <c r="L37" s="83"/>
      <c r="M37" s="83"/>
      <c r="N37" s="83"/>
      <c r="O37" s="83"/>
    </row>
    <row r="38" spans="1:15" x14ac:dyDescent="0.4">
      <c r="A38" s="85"/>
      <c r="B38" s="85"/>
      <c r="C38" s="88"/>
      <c r="D38" s="88"/>
      <c r="E38" s="83"/>
      <c r="F38" s="83"/>
      <c r="G38" s="83"/>
      <c r="H38" s="83"/>
      <c r="I38" s="83"/>
      <c r="J38" s="83"/>
      <c r="K38" s="83"/>
      <c r="L38" s="83"/>
      <c r="M38" s="83"/>
      <c r="N38" s="83"/>
      <c r="O38" s="83"/>
    </row>
    <row r="39" spans="1:15" x14ac:dyDescent="0.4">
      <c r="A39" s="85"/>
      <c r="B39" s="85"/>
      <c r="C39" s="88"/>
      <c r="D39" s="88"/>
      <c r="E39" s="83"/>
      <c r="F39" s="83"/>
      <c r="G39" s="83"/>
      <c r="H39" s="83"/>
      <c r="I39" s="83"/>
      <c r="J39" s="83"/>
      <c r="K39" s="83"/>
      <c r="L39" s="83"/>
      <c r="M39" s="83"/>
      <c r="N39" s="83"/>
      <c r="O39" s="83"/>
    </row>
    <row r="40" spans="1:15" x14ac:dyDescent="0.4">
      <c r="A40" s="85"/>
      <c r="B40" s="85"/>
      <c r="C40" s="88"/>
      <c r="D40" s="88"/>
      <c r="E40" s="83"/>
      <c r="F40" s="83"/>
      <c r="G40" s="83"/>
      <c r="H40" s="83"/>
      <c r="I40" s="83"/>
      <c r="J40" s="83"/>
      <c r="K40" s="83"/>
      <c r="L40" s="83"/>
      <c r="M40" s="83"/>
      <c r="N40" s="83"/>
      <c r="O40" s="83"/>
    </row>
    <row r="41" spans="1:15" x14ac:dyDescent="0.4">
      <c r="A41" s="85"/>
      <c r="B41" s="85"/>
      <c r="C41" s="88"/>
      <c r="D41" s="88"/>
      <c r="E41" s="83"/>
      <c r="F41" s="83"/>
      <c r="G41" s="83"/>
      <c r="H41" s="83"/>
      <c r="I41" s="83"/>
      <c r="J41" s="83"/>
      <c r="K41" s="83"/>
      <c r="L41" s="83"/>
      <c r="M41" s="83"/>
      <c r="N41" s="83"/>
      <c r="O41" s="83"/>
    </row>
    <row r="42" spans="1:15" x14ac:dyDescent="0.4">
      <c r="A42" s="85"/>
      <c r="B42" s="85"/>
      <c r="C42" s="88"/>
      <c r="D42" s="88"/>
      <c r="E42" s="83"/>
      <c r="F42" s="83"/>
      <c r="G42" s="83"/>
      <c r="H42" s="83"/>
      <c r="I42" s="83"/>
      <c r="J42" s="83"/>
      <c r="K42" s="83"/>
      <c r="L42" s="83"/>
      <c r="M42" s="83"/>
      <c r="N42" s="83"/>
      <c r="O42" s="83"/>
    </row>
    <row r="43" spans="1:15" x14ac:dyDescent="0.4">
      <c r="A43" s="85"/>
      <c r="B43" s="85"/>
      <c r="C43" s="88"/>
      <c r="D43" s="88"/>
      <c r="E43" s="83"/>
      <c r="F43" s="83"/>
      <c r="G43" s="83"/>
      <c r="H43" s="83"/>
      <c r="I43" s="83"/>
      <c r="J43" s="83"/>
      <c r="K43" s="83"/>
      <c r="L43" s="83"/>
      <c r="M43" s="83"/>
      <c r="N43" s="83"/>
      <c r="O43" s="83"/>
    </row>
    <row r="44" spans="1:15" x14ac:dyDescent="0.4">
      <c r="A44" s="85"/>
      <c r="B44" s="85"/>
      <c r="C44" s="88"/>
      <c r="D44" s="88"/>
      <c r="E44" s="83"/>
      <c r="F44" s="83"/>
      <c r="G44" s="83"/>
      <c r="H44" s="83"/>
      <c r="I44" s="83"/>
      <c r="J44" s="83"/>
      <c r="K44" s="83"/>
      <c r="L44" s="83"/>
      <c r="M44" s="83"/>
      <c r="N44" s="83"/>
      <c r="O44" s="83"/>
    </row>
    <row r="45" spans="1:15" x14ac:dyDescent="0.4">
      <c r="A45" s="85"/>
      <c r="B45" s="85"/>
      <c r="C45" s="88"/>
      <c r="D45" s="88"/>
      <c r="E45" s="83"/>
      <c r="F45" s="83"/>
      <c r="G45" s="83"/>
      <c r="H45" s="83"/>
      <c r="I45" s="83"/>
      <c r="J45" s="83"/>
      <c r="K45" s="83"/>
      <c r="L45" s="83"/>
      <c r="M45" s="83"/>
      <c r="N45" s="83"/>
      <c r="O45" s="83"/>
    </row>
    <row r="46" spans="1:15" x14ac:dyDescent="0.4">
      <c r="A46" s="85"/>
      <c r="B46" s="85"/>
      <c r="C46" s="88"/>
      <c r="D46" s="88"/>
      <c r="E46" s="83"/>
      <c r="F46" s="83"/>
      <c r="G46" s="83"/>
      <c r="H46" s="83"/>
      <c r="I46" s="83"/>
      <c r="J46" s="83"/>
      <c r="K46" s="83"/>
      <c r="L46" s="83"/>
      <c r="M46" s="83"/>
      <c r="N46" s="83"/>
      <c r="O46" s="83"/>
    </row>
    <row r="47" spans="1:15" x14ac:dyDescent="0.4">
      <c r="A47" s="85"/>
      <c r="B47" s="85"/>
      <c r="C47" s="88"/>
      <c r="D47" s="88"/>
      <c r="E47" s="83"/>
      <c r="F47" s="83"/>
      <c r="G47" s="83"/>
      <c r="H47" s="83"/>
      <c r="I47" s="83"/>
      <c r="J47" s="83"/>
      <c r="K47" s="83"/>
      <c r="L47" s="83"/>
      <c r="M47" s="83"/>
      <c r="N47" s="83"/>
      <c r="O47" s="83"/>
    </row>
    <row r="48" spans="1:15" x14ac:dyDescent="0.4">
      <c r="A48" s="85"/>
      <c r="B48" s="85"/>
      <c r="C48" s="88"/>
      <c r="D48" s="88"/>
      <c r="E48" s="83"/>
      <c r="F48" s="83"/>
      <c r="G48" s="83"/>
      <c r="H48" s="83"/>
      <c r="I48" s="83"/>
      <c r="J48" s="83"/>
      <c r="K48" s="83"/>
      <c r="L48" s="83"/>
      <c r="M48" s="83"/>
      <c r="N48" s="83"/>
      <c r="O48" s="83"/>
    </row>
    <row r="49" spans="1:15" x14ac:dyDescent="0.4">
      <c r="A49" s="85"/>
      <c r="B49" s="85"/>
      <c r="C49" s="88"/>
      <c r="D49" s="88"/>
      <c r="E49" s="83"/>
      <c r="F49" s="83"/>
      <c r="G49" s="83"/>
      <c r="H49" s="83"/>
      <c r="I49" s="83"/>
      <c r="J49" s="83"/>
      <c r="K49" s="83"/>
      <c r="L49" s="83"/>
      <c r="M49" s="83"/>
      <c r="N49" s="83"/>
      <c r="O49" s="83"/>
    </row>
    <row r="50" spans="1:15" x14ac:dyDescent="0.4">
      <c r="A50" s="85"/>
      <c r="B50" s="85"/>
      <c r="C50" s="88"/>
      <c r="D50" s="88"/>
      <c r="E50" s="83"/>
      <c r="F50" s="83"/>
      <c r="G50" s="83"/>
      <c r="H50" s="83"/>
      <c r="I50" s="83"/>
      <c r="J50" s="83"/>
      <c r="K50" s="83"/>
      <c r="L50" s="83"/>
      <c r="M50" s="83"/>
      <c r="N50" s="83"/>
      <c r="O50" s="83"/>
    </row>
    <row r="51" spans="1:15" x14ac:dyDescent="0.4">
      <c r="A51" s="85"/>
      <c r="B51" s="85"/>
      <c r="C51" s="88"/>
      <c r="D51" s="88"/>
      <c r="E51" s="83"/>
      <c r="F51" s="83"/>
      <c r="G51" s="83"/>
      <c r="H51" s="83"/>
      <c r="I51" s="83"/>
      <c r="J51" s="83"/>
      <c r="K51" s="83"/>
      <c r="L51" s="83"/>
      <c r="M51" s="83"/>
      <c r="N51" s="83"/>
      <c r="O51" s="83"/>
    </row>
    <row r="52" spans="1:15" x14ac:dyDescent="0.4">
      <c r="A52" s="85"/>
      <c r="B52" s="91"/>
      <c r="C52" s="92"/>
      <c r="D52" s="92"/>
    </row>
    <row r="53" spans="1:15" x14ac:dyDescent="0.4">
      <c r="A53" s="85"/>
      <c r="B53" s="91"/>
      <c r="C53" s="92"/>
      <c r="D53" s="92"/>
    </row>
    <row r="54" spans="1:15" x14ac:dyDescent="0.4">
      <c r="A54" s="85"/>
      <c r="B54" s="91"/>
      <c r="C54" s="92"/>
      <c r="D54" s="92"/>
    </row>
    <row r="55" spans="1:15" x14ac:dyDescent="0.4">
      <c r="A55" s="85"/>
      <c r="B55" s="91"/>
      <c r="C55" s="92"/>
      <c r="D55" s="92"/>
    </row>
    <row r="56" spans="1:15" x14ac:dyDescent="0.4">
      <c r="A56" s="85"/>
      <c r="B56" s="91"/>
      <c r="C56" s="92"/>
      <c r="D56" s="92"/>
    </row>
    <row r="57" spans="1:15" x14ac:dyDescent="0.4">
      <c r="A57" s="85"/>
      <c r="B57" s="91"/>
      <c r="C57" s="92"/>
      <c r="D57" s="92"/>
    </row>
    <row r="58" spans="1:15" x14ac:dyDescent="0.4">
      <c r="A58" s="85"/>
      <c r="B58" s="91"/>
      <c r="C58" s="92"/>
      <c r="D58" s="92"/>
    </row>
    <row r="59" spans="1:15" x14ac:dyDescent="0.4">
      <c r="A59" s="85"/>
      <c r="B59" s="91"/>
      <c r="C59" s="92"/>
      <c r="D59" s="92"/>
    </row>
    <row r="60" spans="1:15" x14ac:dyDescent="0.4">
      <c r="A60" s="85"/>
      <c r="B60" s="91"/>
      <c r="C60" s="92"/>
      <c r="D60" s="92"/>
    </row>
    <row r="61" spans="1:15" x14ac:dyDescent="0.4">
      <c r="A61" s="85"/>
      <c r="B61" s="91"/>
      <c r="C61" s="92"/>
      <c r="D61" s="92"/>
    </row>
    <row r="62" spans="1:15" x14ac:dyDescent="0.4">
      <c r="A62" s="85"/>
      <c r="B62" s="91"/>
      <c r="C62" s="92"/>
      <c r="D62" s="92"/>
    </row>
    <row r="63" spans="1:15" x14ac:dyDescent="0.4">
      <c r="A63" s="85"/>
      <c r="B63" s="91"/>
      <c r="C63" s="92"/>
      <c r="D63" s="92"/>
    </row>
    <row r="64" spans="1:15" x14ac:dyDescent="0.4">
      <c r="A64" s="85"/>
      <c r="B64" s="91"/>
      <c r="C64" s="92"/>
      <c r="D64" s="92"/>
    </row>
    <row r="65" spans="1:4" x14ac:dyDescent="0.4">
      <c r="A65" s="85"/>
      <c r="B65" s="91"/>
      <c r="C65" s="92"/>
      <c r="D65" s="92"/>
    </row>
    <row r="66" spans="1:4" x14ac:dyDescent="0.4">
      <c r="A66" s="85"/>
      <c r="B66" s="91"/>
      <c r="C66" s="92"/>
      <c r="D66" s="92"/>
    </row>
    <row r="67" spans="1:4" x14ac:dyDescent="0.4">
      <c r="A67" s="85"/>
      <c r="B67" s="91"/>
      <c r="C67" s="92"/>
      <c r="D67" s="92"/>
    </row>
    <row r="68" spans="1:4" x14ac:dyDescent="0.4">
      <c r="A68" s="85"/>
      <c r="B68" s="91"/>
      <c r="C68" s="92"/>
      <c r="D68" s="92"/>
    </row>
    <row r="69" spans="1:4" x14ac:dyDescent="0.4">
      <c r="A69" s="85"/>
      <c r="B69" s="91"/>
      <c r="C69" s="92"/>
      <c r="D69" s="92"/>
    </row>
    <row r="70" spans="1:4" x14ac:dyDescent="0.4">
      <c r="A70" s="85"/>
      <c r="B70" s="91"/>
      <c r="C70" s="92"/>
      <c r="D70" s="92"/>
    </row>
    <row r="71" spans="1:4" x14ac:dyDescent="0.4">
      <c r="A71" s="85"/>
      <c r="B71" s="91"/>
      <c r="C71" s="92"/>
      <c r="D71" s="92"/>
    </row>
    <row r="72" spans="1:4" x14ac:dyDescent="0.4">
      <c r="A72" s="85"/>
      <c r="B72" s="91"/>
      <c r="C72" s="92"/>
      <c r="D72" s="92"/>
    </row>
    <row r="73" spans="1:4" x14ac:dyDescent="0.4">
      <c r="A73" s="85"/>
      <c r="B73" s="91"/>
      <c r="C73" s="92"/>
      <c r="D73" s="92"/>
    </row>
    <row r="74" spans="1:4" x14ac:dyDescent="0.4">
      <c r="A74" s="85"/>
      <c r="B74" s="91"/>
      <c r="C74" s="92"/>
      <c r="D74" s="92"/>
    </row>
    <row r="75" spans="1:4" x14ac:dyDescent="0.4">
      <c r="A75" s="85"/>
      <c r="B75" s="91"/>
      <c r="C75" s="92"/>
      <c r="D75" s="92"/>
    </row>
    <row r="76" spans="1:4" x14ac:dyDescent="0.4">
      <c r="A76" s="85"/>
      <c r="B76" s="91"/>
      <c r="C76" s="92"/>
      <c r="D76" s="92"/>
    </row>
    <row r="77" spans="1:4" x14ac:dyDescent="0.4">
      <c r="A77" s="85"/>
      <c r="B77" s="91"/>
      <c r="C77" s="92"/>
      <c r="D77" s="92"/>
    </row>
    <row r="78" spans="1:4" x14ac:dyDescent="0.4">
      <c r="A78" s="85"/>
      <c r="B78" s="91"/>
      <c r="C78" s="92"/>
      <c r="D78" s="92"/>
    </row>
    <row r="79" spans="1:4" x14ac:dyDescent="0.4">
      <c r="A79" s="85"/>
      <c r="B79" s="91"/>
      <c r="C79" s="92"/>
      <c r="D79" s="92"/>
    </row>
    <row r="80" spans="1:4" x14ac:dyDescent="0.4">
      <c r="A80" s="85"/>
      <c r="B80" s="91"/>
      <c r="C80" s="92"/>
      <c r="D80" s="92"/>
    </row>
    <row r="81" spans="1:4" x14ac:dyDescent="0.4">
      <c r="A81" s="85"/>
      <c r="B81" s="91"/>
      <c r="C81" s="92"/>
      <c r="D81" s="92"/>
    </row>
    <row r="82" spans="1:4" x14ac:dyDescent="0.4">
      <c r="A82" s="85"/>
      <c r="B82" s="91"/>
      <c r="C82" s="92"/>
      <c r="D82" s="92"/>
    </row>
    <row r="83" spans="1:4" x14ac:dyDescent="0.4">
      <c r="A83" s="85"/>
      <c r="B83" s="91"/>
      <c r="C83" s="92"/>
      <c r="D83" s="92"/>
    </row>
    <row r="84" spans="1:4" x14ac:dyDescent="0.4">
      <c r="A84" s="85"/>
      <c r="B84" s="91"/>
      <c r="C84" s="92"/>
      <c r="D84" s="92"/>
    </row>
    <row r="85" spans="1:4" x14ac:dyDescent="0.4">
      <c r="A85" s="85"/>
      <c r="B85" s="91"/>
      <c r="C85" s="92"/>
      <c r="D85" s="92"/>
    </row>
    <row r="86" spans="1:4" x14ac:dyDescent="0.4">
      <c r="A86" s="85"/>
      <c r="B86" s="91"/>
      <c r="C86" s="92"/>
      <c r="D86" s="92"/>
    </row>
    <row r="87" spans="1:4" x14ac:dyDescent="0.4">
      <c r="A87" s="85"/>
      <c r="B87" s="91"/>
      <c r="C87" s="92"/>
      <c r="D87" s="92"/>
    </row>
    <row r="88" spans="1:4" x14ac:dyDescent="0.4">
      <c r="A88" s="85"/>
      <c r="B88" s="91"/>
      <c r="C88" s="92"/>
      <c r="D88" s="92"/>
    </row>
    <row r="89" spans="1:4" x14ac:dyDescent="0.4">
      <c r="A89" s="85"/>
      <c r="B89" s="91"/>
      <c r="C89" s="92"/>
      <c r="D89" s="92"/>
    </row>
    <row r="90" spans="1:4" x14ac:dyDescent="0.4">
      <c r="A90" s="85"/>
      <c r="B90" s="91"/>
      <c r="C90" s="92"/>
      <c r="D90" s="92"/>
    </row>
    <row r="91" spans="1:4" x14ac:dyDescent="0.4">
      <c r="A91" s="85"/>
      <c r="B91" s="91"/>
      <c r="C91" s="92"/>
      <c r="D91" s="92"/>
    </row>
    <row r="92" spans="1:4" x14ac:dyDescent="0.4">
      <c r="A92" s="85"/>
      <c r="B92" s="91"/>
      <c r="C92" s="92"/>
      <c r="D92" s="92"/>
    </row>
    <row r="93" spans="1:4" x14ac:dyDescent="0.4">
      <c r="A93" s="85"/>
      <c r="B93" s="91"/>
      <c r="C93" s="92"/>
      <c r="D93" s="92"/>
    </row>
    <row r="94" spans="1:4" x14ac:dyDescent="0.4">
      <c r="A94" s="85"/>
      <c r="B94" s="91"/>
      <c r="C94" s="92"/>
      <c r="D94" s="92"/>
    </row>
    <row r="95" spans="1:4" x14ac:dyDescent="0.4">
      <c r="A95" s="85"/>
      <c r="B95" s="91"/>
      <c r="C95" s="92"/>
      <c r="D95" s="92"/>
    </row>
    <row r="96" spans="1:4" x14ac:dyDescent="0.4">
      <c r="A96" s="85"/>
      <c r="B96" s="91"/>
      <c r="C96" s="92"/>
      <c r="D96" s="92"/>
    </row>
    <row r="97" spans="1:4" x14ac:dyDescent="0.4">
      <c r="A97" s="85"/>
      <c r="B97" s="91"/>
      <c r="C97" s="92"/>
      <c r="D97" s="92"/>
    </row>
    <row r="98" spans="1:4" x14ac:dyDescent="0.4">
      <c r="A98" s="85"/>
      <c r="B98" s="91"/>
      <c r="C98" s="92"/>
      <c r="D98" s="92"/>
    </row>
    <row r="99" spans="1:4" x14ac:dyDescent="0.4">
      <c r="A99" s="85"/>
      <c r="B99" s="91"/>
      <c r="C99" s="92"/>
      <c r="D99" s="92"/>
    </row>
    <row r="100" spans="1:4" x14ac:dyDescent="0.4">
      <c r="A100" s="85"/>
      <c r="B100" s="91"/>
      <c r="C100" s="92"/>
      <c r="D100" s="92"/>
    </row>
    <row r="101" spans="1:4" x14ac:dyDescent="0.4">
      <c r="A101" s="85"/>
      <c r="B101" s="91"/>
      <c r="C101" s="92"/>
      <c r="D101" s="92"/>
    </row>
    <row r="102" spans="1:4" x14ac:dyDescent="0.4">
      <c r="A102" s="85"/>
      <c r="B102" s="91"/>
      <c r="C102" s="92"/>
      <c r="D102" s="92"/>
    </row>
    <row r="103" spans="1:4" x14ac:dyDescent="0.4">
      <c r="A103" s="85"/>
      <c r="B103" s="91"/>
      <c r="C103" s="92"/>
      <c r="D103" s="92"/>
    </row>
    <row r="104" spans="1:4" x14ac:dyDescent="0.4">
      <c r="A104" s="85"/>
      <c r="B104" s="91"/>
      <c r="C104" s="92"/>
      <c r="D104" s="92"/>
    </row>
    <row r="105" spans="1:4" x14ac:dyDescent="0.4">
      <c r="A105" s="85"/>
      <c r="B105" s="91"/>
      <c r="C105" s="92"/>
      <c r="D105" s="92"/>
    </row>
    <row r="106" spans="1:4" x14ac:dyDescent="0.4">
      <c r="A106" s="85"/>
      <c r="B106" s="91"/>
      <c r="C106" s="92"/>
      <c r="D106" s="92"/>
    </row>
    <row r="107" spans="1:4" x14ac:dyDescent="0.4">
      <c r="A107" s="85"/>
      <c r="B107" s="91"/>
      <c r="C107" s="92"/>
      <c r="D107" s="92"/>
    </row>
    <row r="108" spans="1:4" x14ac:dyDescent="0.4">
      <c r="A108" s="85"/>
      <c r="B108" s="91"/>
      <c r="C108" s="92"/>
      <c r="D108" s="92"/>
    </row>
    <row r="109" spans="1:4" x14ac:dyDescent="0.4">
      <c r="A109" s="85"/>
      <c r="B109" s="91"/>
      <c r="C109" s="92"/>
      <c r="D109" s="92"/>
    </row>
    <row r="110" spans="1:4" x14ac:dyDescent="0.4">
      <c r="A110" s="85"/>
      <c r="B110" s="91"/>
      <c r="C110" s="92"/>
      <c r="D110" s="92"/>
    </row>
    <row r="111" spans="1:4" x14ac:dyDescent="0.4">
      <c r="A111" s="85"/>
      <c r="B111" s="91"/>
      <c r="C111" s="92"/>
      <c r="D111" s="92"/>
    </row>
    <row r="112" spans="1:4" x14ac:dyDescent="0.4">
      <c r="A112" s="85"/>
      <c r="B112" s="91"/>
      <c r="C112" s="92"/>
      <c r="D112" s="92"/>
    </row>
    <row r="113" spans="1:4" x14ac:dyDescent="0.4">
      <c r="A113" s="85"/>
      <c r="B113" s="91"/>
      <c r="C113" s="92"/>
      <c r="D113" s="92"/>
    </row>
    <row r="114" spans="1:4" x14ac:dyDescent="0.4">
      <c r="A114" s="85"/>
      <c r="B114" s="91"/>
      <c r="C114" s="92"/>
      <c r="D114" s="92"/>
    </row>
    <row r="115" spans="1:4" x14ac:dyDescent="0.4">
      <c r="A115" s="85"/>
      <c r="B115" s="91"/>
      <c r="C115" s="92"/>
      <c r="D115" s="92"/>
    </row>
    <row r="116" spans="1:4" x14ac:dyDescent="0.4">
      <c r="A116" s="85"/>
      <c r="B116" s="91"/>
      <c r="C116" s="92"/>
      <c r="D116" s="92"/>
    </row>
    <row r="117" spans="1:4" x14ac:dyDescent="0.4">
      <c r="A117" s="85"/>
      <c r="B117" s="91"/>
      <c r="C117" s="92"/>
      <c r="D117" s="92"/>
    </row>
    <row r="118" spans="1:4" x14ac:dyDescent="0.4">
      <c r="A118" s="85"/>
      <c r="B118" s="91"/>
      <c r="C118" s="92"/>
      <c r="D118" s="92"/>
    </row>
    <row r="119" spans="1:4" x14ac:dyDescent="0.4">
      <c r="A119" s="85"/>
      <c r="B119" s="91"/>
      <c r="C119" s="92"/>
      <c r="D119" s="92"/>
    </row>
    <row r="120" spans="1:4" x14ac:dyDescent="0.4">
      <c r="A120" s="85"/>
      <c r="B120" s="91"/>
      <c r="C120" s="92"/>
      <c r="D120" s="92"/>
    </row>
    <row r="121" spans="1:4" x14ac:dyDescent="0.4">
      <c r="A121" s="85"/>
      <c r="B121" s="91"/>
      <c r="C121" s="92"/>
      <c r="D121" s="92"/>
    </row>
    <row r="122" spans="1:4" x14ac:dyDescent="0.4">
      <c r="A122" s="85"/>
      <c r="B122" s="91"/>
      <c r="C122" s="92"/>
      <c r="D122" s="92"/>
    </row>
    <row r="123" spans="1:4" x14ac:dyDescent="0.4">
      <c r="A123" s="85"/>
      <c r="B123" s="91"/>
      <c r="C123" s="92"/>
      <c r="D123" s="92"/>
    </row>
    <row r="124" spans="1:4" x14ac:dyDescent="0.4">
      <c r="A124" s="85"/>
      <c r="B124" s="91"/>
      <c r="C124" s="92"/>
      <c r="D124" s="92"/>
    </row>
    <row r="125" spans="1:4" x14ac:dyDescent="0.4">
      <c r="A125" s="85"/>
      <c r="B125" s="91"/>
      <c r="C125" s="92"/>
      <c r="D125" s="92"/>
    </row>
    <row r="126" spans="1:4" x14ac:dyDescent="0.4">
      <c r="A126" s="85"/>
      <c r="B126" s="91"/>
      <c r="C126" s="92"/>
      <c r="D126" s="92"/>
    </row>
    <row r="127" spans="1:4" x14ac:dyDescent="0.4">
      <c r="A127" s="85"/>
      <c r="B127" s="91"/>
      <c r="C127" s="92"/>
      <c r="D127" s="92"/>
    </row>
    <row r="128" spans="1:4" x14ac:dyDescent="0.4">
      <c r="A128" s="85"/>
      <c r="B128" s="91"/>
      <c r="C128" s="92"/>
      <c r="D128" s="92"/>
    </row>
    <row r="129" spans="1:4" x14ac:dyDescent="0.4">
      <c r="A129" s="85"/>
      <c r="B129" s="91"/>
      <c r="C129" s="92"/>
      <c r="D129" s="92"/>
    </row>
    <row r="130" spans="1:4" x14ac:dyDescent="0.4">
      <c r="A130" s="85"/>
      <c r="B130" s="91"/>
      <c r="C130" s="92"/>
      <c r="D130" s="92"/>
    </row>
    <row r="131" spans="1:4" x14ac:dyDescent="0.4">
      <c r="A131" s="85"/>
      <c r="B131" s="91"/>
      <c r="C131" s="92"/>
      <c r="D131" s="92"/>
    </row>
    <row r="132" spans="1:4" x14ac:dyDescent="0.4">
      <c r="A132" s="85"/>
      <c r="B132" s="91"/>
      <c r="C132" s="92"/>
      <c r="D132" s="92"/>
    </row>
    <row r="133" spans="1:4" x14ac:dyDescent="0.4">
      <c r="A133" s="85"/>
      <c r="B133" s="91"/>
      <c r="C133" s="92"/>
      <c r="D133" s="92"/>
    </row>
    <row r="134" spans="1:4" x14ac:dyDescent="0.4">
      <c r="A134" s="85"/>
      <c r="B134" s="91"/>
      <c r="C134" s="92"/>
      <c r="D134" s="92"/>
    </row>
    <row r="135" spans="1:4" x14ac:dyDescent="0.4">
      <c r="A135" s="85"/>
      <c r="B135" s="91"/>
      <c r="C135" s="92"/>
      <c r="D135" s="92"/>
    </row>
    <row r="136" spans="1:4" x14ac:dyDescent="0.4">
      <c r="A136" s="85"/>
      <c r="B136" s="91"/>
      <c r="C136" s="92"/>
      <c r="D136" s="92"/>
    </row>
    <row r="137" spans="1:4" x14ac:dyDescent="0.4">
      <c r="A137" s="85"/>
      <c r="B137" s="91"/>
      <c r="C137" s="92"/>
      <c r="D137" s="92"/>
    </row>
    <row r="138" spans="1:4" x14ac:dyDescent="0.4">
      <c r="A138" s="85"/>
      <c r="B138" s="91"/>
      <c r="C138" s="92"/>
      <c r="D138" s="92"/>
    </row>
    <row r="139" spans="1:4" x14ac:dyDescent="0.4">
      <c r="A139" s="85"/>
      <c r="B139" s="91"/>
      <c r="C139" s="92"/>
      <c r="D139" s="92"/>
    </row>
    <row r="140" spans="1:4" x14ac:dyDescent="0.4">
      <c r="A140" s="85"/>
      <c r="B140" s="91"/>
      <c r="C140" s="92"/>
      <c r="D140" s="92"/>
    </row>
    <row r="141" spans="1:4" x14ac:dyDescent="0.4">
      <c r="A141" s="85"/>
      <c r="B141" s="91"/>
      <c r="C141" s="92"/>
      <c r="D141" s="92"/>
    </row>
    <row r="142" spans="1:4" x14ac:dyDescent="0.4">
      <c r="A142" s="85"/>
      <c r="B142" s="91"/>
      <c r="C142" s="92"/>
      <c r="D142" s="92"/>
    </row>
    <row r="143" spans="1:4" x14ac:dyDescent="0.4">
      <c r="A143" s="85"/>
      <c r="B143" s="91"/>
      <c r="C143" s="92"/>
      <c r="D143" s="92"/>
    </row>
    <row r="144" spans="1:4" x14ac:dyDescent="0.4">
      <c r="A144" s="85"/>
      <c r="B144" s="91"/>
      <c r="C144" s="92"/>
      <c r="D144" s="92"/>
    </row>
    <row r="145" spans="1:4" x14ac:dyDescent="0.4">
      <c r="A145" s="85"/>
      <c r="B145" s="91"/>
      <c r="C145" s="92"/>
      <c r="D145" s="92"/>
    </row>
    <row r="146" spans="1:4" x14ac:dyDescent="0.4">
      <c r="A146" s="85"/>
      <c r="B146" s="91"/>
      <c r="C146" s="92"/>
      <c r="D146" s="92"/>
    </row>
    <row r="147" spans="1:4" x14ac:dyDescent="0.4">
      <c r="A147" s="85"/>
      <c r="B147" s="91"/>
      <c r="C147" s="92"/>
      <c r="D147" s="92"/>
    </row>
    <row r="148" spans="1:4" x14ac:dyDescent="0.4">
      <c r="A148" s="85"/>
      <c r="B148" s="91"/>
      <c r="C148" s="92"/>
      <c r="D148" s="92"/>
    </row>
    <row r="149" spans="1:4" x14ac:dyDescent="0.4">
      <c r="A149" s="85"/>
      <c r="B149" s="91"/>
      <c r="C149" s="92"/>
      <c r="D149" s="92"/>
    </row>
    <row r="150" spans="1:4" x14ac:dyDescent="0.4">
      <c r="A150" s="85"/>
      <c r="B150" s="91"/>
      <c r="C150" s="92"/>
      <c r="D150" s="92"/>
    </row>
    <row r="151" spans="1:4" x14ac:dyDescent="0.4">
      <c r="A151" s="85"/>
      <c r="B151" s="91"/>
      <c r="C151" s="92"/>
      <c r="D151" s="92"/>
    </row>
    <row r="152" spans="1:4" x14ac:dyDescent="0.4">
      <c r="A152" s="85"/>
      <c r="B152" s="91"/>
      <c r="C152" s="92"/>
      <c r="D152" s="92"/>
    </row>
    <row r="153" spans="1:4" x14ac:dyDescent="0.4">
      <c r="A153" s="85"/>
      <c r="B153" s="91"/>
      <c r="C153" s="92"/>
      <c r="D153" s="92"/>
    </row>
    <row r="154" spans="1:4" x14ac:dyDescent="0.4">
      <c r="A154" s="85"/>
      <c r="B154" s="91"/>
      <c r="C154" s="92"/>
      <c r="D154" s="92"/>
    </row>
    <row r="155" spans="1:4" x14ac:dyDescent="0.4">
      <c r="A155" s="85"/>
      <c r="B155" s="91"/>
      <c r="C155" s="92"/>
      <c r="D155" s="92"/>
    </row>
    <row r="156" spans="1:4" x14ac:dyDescent="0.4">
      <c r="A156" s="85"/>
      <c r="B156" s="91"/>
      <c r="C156" s="92"/>
      <c r="D156" s="92"/>
    </row>
    <row r="157" spans="1:4" x14ac:dyDescent="0.4">
      <c r="A157" s="85"/>
      <c r="B157" s="91"/>
      <c r="C157" s="92"/>
      <c r="D157" s="92"/>
    </row>
    <row r="158" spans="1:4" x14ac:dyDescent="0.4">
      <c r="A158" s="85"/>
      <c r="B158" s="91"/>
      <c r="C158" s="92"/>
      <c r="D158" s="92"/>
    </row>
    <row r="159" spans="1:4" x14ac:dyDescent="0.4">
      <c r="A159" s="85"/>
      <c r="B159" s="91"/>
      <c r="C159" s="92"/>
      <c r="D159" s="92"/>
    </row>
    <row r="160" spans="1:4" x14ac:dyDescent="0.4">
      <c r="A160" s="85"/>
      <c r="B160" s="91"/>
      <c r="C160" s="92"/>
      <c r="D160" s="92"/>
    </row>
    <row r="161" spans="1:4" x14ac:dyDescent="0.4">
      <c r="A161" s="85"/>
      <c r="B161" s="91"/>
      <c r="C161" s="92"/>
      <c r="D161" s="92"/>
    </row>
    <row r="162" spans="1:4" x14ac:dyDescent="0.4">
      <c r="A162" s="85"/>
      <c r="B162" s="91"/>
      <c r="C162" s="92"/>
      <c r="D162" s="92"/>
    </row>
    <row r="163" spans="1:4" x14ac:dyDescent="0.4">
      <c r="A163" s="85"/>
      <c r="B163" s="91"/>
      <c r="C163" s="92"/>
      <c r="D163" s="92"/>
    </row>
    <row r="164" spans="1:4" x14ac:dyDescent="0.4">
      <c r="A164" s="85"/>
      <c r="B164" s="91"/>
      <c r="C164" s="92"/>
      <c r="D164" s="92"/>
    </row>
    <row r="165" spans="1:4" x14ac:dyDescent="0.4">
      <c r="A165" s="85"/>
      <c r="B165" s="91"/>
      <c r="C165" s="92"/>
      <c r="D165" s="92"/>
    </row>
    <row r="166" spans="1:4" x14ac:dyDescent="0.4">
      <c r="A166" s="85"/>
      <c r="B166" s="91"/>
      <c r="C166" s="92"/>
      <c r="D166" s="92"/>
    </row>
    <row r="167" spans="1:4" x14ac:dyDescent="0.4">
      <c r="A167" s="85"/>
      <c r="B167" s="91"/>
      <c r="C167" s="92"/>
      <c r="D167" s="92"/>
    </row>
    <row r="168" spans="1:4" x14ac:dyDescent="0.4">
      <c r="A168" s="85"/>
      <c r="B168" s="91"/>
      <c r="C168" s="92"/>
      <c r="D168" s="92"/>
    </row>
    <row r="169" spans="1:4" x14ac:dyDescent="0.4">
      <c r="A169" s="85"/>
      <c r="B169" s="91"/>
      <c r="C169" s="92"/>
      <c r="D169" s="92"/>
    </row>
    <row r="170" spans="1:4" x14ac:dyDescent="0.4">
      <c r="A170" s="85"/>
      <c r="B170" s="91"/>
      <c r="C170" s="92"/>
      <c r="D170" s="92"/>
    </row>
    <row r="171" spans="1:4" x14ac:dyDescent="0.4">
      <c r="A171" s="85"/>
      <c r="B171" s="91"/>
      <c r="C171" s="92"/>
      <c r="D171" s="92"/>
    </row>
    <row r="172" spans="1:4" x14ac:dyDescent="0.4">
      <c r="A172" s="85"/>
      <c r="B172" s="91"/>
      <c r="C172" s="92"/>
      <c r="D172" s="92"/>
    </row>
    <row r="173" spans="1:4" x14ac:dyDescent="0.4">
      <c r="A173" s="85"/>
      <c r="B173" s="91"/>
      <c r="C173" s="92"/>
      <c r="D173" s="92"/>
    </row>
    <row r="174" spans="1:4" x14ac:dyDescent="0.4">
      <c r="A174" s="85"/>
      <c r="B174" s="91"/>
      <c r="C174" s="92"/>
      <c r="D174" s="92"/>
    </row>
    <row r="175" spans="1:4" x14ac:dyDescent="0.4">
      <c r="A175" s="85"/>
      <c r="B175" s="91"/>
      <c r="C175" s="92"/>
      <c r="D175" s="92"/>
    </row>
    <row r="176" spans="1:4" x14ac:dyDescent="0.4">
      <c r="A176" s="85"/>
      <c r="B176" s="91"/>
      <c r="C176" s="92"/>
      <c r="D176" s="92"/>
    </row>
    <row r="177" spans="1:4" x14ac:dyDescent="0.4">
      <c r="A177" s="85"/>
      <c r="B177" s="91"/>
      <c r="C177" s="92"/>
      <c r="D177" s="92"/>
    </row>
    <row r="178" spans="1:4" x14ac:dyDescent="0.4">
      <c r="A178" s="85"/>
      <c r="B178" s="91"/>
      <c r="C178" s="92"/>
      <c r="D178" s="92"/>
    </row>
    <row r="179" spans="1:4" x14ac:dyDescent="0.4">
      <c r="A179" s="85"/>
      <c r="B179" s="91"/>
      <c r="C179" s="92"/>
      <c r="D179" s="92"/>
    </row>
    <row r="180" spans="1:4" x14ac:dyDescent="0.4">
      <c r="A180" s="85"/>
      <c r="B180" s="91"/>
      <c r="C180" s="92"/>
      <c r="D180" s="92"/>
    </row>
    <row r="181" spans="1:4" x14ac:dyDescent="0.4">
      <c r="A181" s="85"/>
      <c r="B181" s="91"/>
      <c r="C181" s="92"/>
      <c r="D181" s="92"/>
    </row>
    <row r="182" spans="1:4" x14ac:dyDescent="0.4">
      <c r="A182" s="85"/>
      <c r="B182" s="91"/>
      <c r="C182" s="92"/>
      <c r="D182" s="92"/>
    </row>
    <row r="183" spans="1:4" x14ac:dyDescent="0.4">
      <c r="A183" s="85"/>
      <c r="B183" s="91"/>
      <c r="C183" s="92"/>
      <c r="D183" s="92"/>
    </row>
    <row r="184" spans="1:4" x14ac:dyDescent="0.4">
      <c r="A184" s="85"/>
      <c r="B184" s="91"/>
      <c r="C184" s="92"/>
      <c r="D184" s="92"/>
    </row>
    <row r="185" spans="1:4" x14ac:dyDescent="0.4">
      <c r="A185" s="85"/>
      <c r="B185" s="91"/>
      <c r="C185" s="92"/>
      <c r="D185" s="92"/>
    </row>
    <row r="186" spans="1:4" x14ac:dyDescent="0.4">
      <c r="A186" s="85"/>
      <c r="B186" s="91"/>
      <c r="C186" s="92"/>
      <c r="D186" s="92"/>
    </row>
    <row r="187" spans="1:4" x14ac:dyDescent="0.4">
      <c r="A187" s="85"/>
      <c r="B187" s="91"/>
      <c r="C187" s="92"/>
      <c r="D187" s="92"/>
    </row>
    <row r="188" spans="1:4" x14ac:dyDescent="0.4">
      <c r="A188" s="85"/>
      <c r="B188" s="91"/>
      <c r="C188" s="92"/>
      <c r="D188" s="92"/>
    </row>
    <row r="189" spans="1:4" x14ac:dyDescent="0.4">
      <c r="A189" s="85"/>
      <c r="B189" s="91"/>
      <c r="C189" s="92"/>
      <c r="D189" s="92"/>
    </row>
    <row r="190" spans="1:4" x14ac:dyDescent="0.4">
      <c r="A190" s="85"/>
      <c r="B190" s="91"/>
      <c r="C190" s="92"/>
      <c r="D190" s="92"/>
    </row>
    <row r="191" spans="1:4" x14ac:dyDescent="0.4">
      <c r="A191" s="85"/>
      <c r="B191" s="91"/>
      <c r="C191" s="92"/>
      <c r="D191" s="92"/>
    </row>
    <row r="192" spans="1:4" x14ac:dyDescent="0.4">
      <c r="A192" s="85"/>
      <c r="B192" s="91"/>
      <c r="C192" s="92"/>
      <c r="D192" s="92"/>
    </row>
    <row r="193" spans="1:4" x14ac:dyDescent="0.4">
      <c r="A193" s="85"/>
      <c r="B193" s="91"/>
      <c r="C193" s="92"/>
      <c r="D193" s="92"/>
    </row>
    <row r="194" spans="1:4" x14ac:dyDescent="0.4">
      <c r="A194" s="85"/>
      <c r="B194" s="91"/>
      <c r="C194" s="92"/>
      <c r="D194" s="92"/>
    </row>
    <row r="195" spans="1:4" x14ac:dyDescent="0.4">
      <c r="A195" s="85"/>
      <c r="B195" s="91"/>
      <c r="C195" s="92"/>
      <c r="D195" s="92"/>
    </row>
    <row r="196" spans="1:4" x14ac:dyDescent="0.4">
      <c r="A196" s="85"/>
      <c r="B196" s="91"/>
      <c r="C196" s="92"/>
      <c r="D196" s="92"/>
    </row>
    <row r="197" spans="1:4" x14ac:dyDescent="0.4">
      <c r="A197" s="85"/>
      <c r="B197" s="91"/>
      <c r="C197" s="92"/>
      <c r="D197" s="92"/>
    </row>
    <row r="198" spans="1:4" x14ac:dyDescent="0.4">
      <c r="A198" s="85"/>
      <c r="B198" s="91"/>
      <c r="C198" s="92"/>
      <c r="D198" s="92"/>
    </row>
    <row r="199" spans="1:4" x14ac:dyDescent="0.4">
      <c r="A199" s="85"/>
      <c r="B199" s="91"/>
      <c r="C199" s="92"/>
      <c r="D199" s="92"/>
    </row>
    <row r="200" spans="1:4" x14ac:dyDescent="0.4">
      <c r="A200" s="85"/>
      <c r="B200" s="91"/>
      <c r="C200" s="92"/>
      <c r="D200" s="92"/>
    </row>
    <row r="201" spans="1:4" x14ac:dyDescent="0.4">
      <c r="A201" s="85"/>
      <c r="B201" s="91"/>
      <c r="C201" s="92"/>
      <c r="D201" s="92"/>
    </row>
    <row r="202" spans="1:4" x14ac:dyDescent="0.4">
      <c r="A202" s="85"/>
      <c r="B202" s="91"/>
      <c r="C202" s="92"/>
      <c r="D202" s="92"/>
    </row>
    <row r="203" spans="1:4" x14ac:dyDescent="0.4">
      <c r="A203" s="85"/>
      <c r="B203" s="91"/>
      <c r="C203" s="92"/>
      <c r="D203" s="92"/>
    </row>
    <row r="204" spans="1:4" x14ac:dyDescent="0.4">
      <c r="A204" s="85"/>
      <c r="B204" s="91"/>
      <c r="C204" s="92"/>
      <c r="D204" s="92"/>
    </row>
    <row r="205" spans="1:4" x14ac:dyDescent="0.4">
      <c r="A205" s="85"/>
      <c r="B205" s="91"/>
      <c r="C205" s="92"/>
      <c r="D205" s="92"/>
    </row>
    <row r="206" spans="1:4" x14ac:dyDescent="0.4">
      <c r="A206" s="85"/>
      <c r="B206" s="91"/>
      <c r="C206" s="92"/>
      <c r="D206" s="92"/>
    </row>
    <row r="207" spans="1:4" x14ac:dyDescent="0.4">
      <c r="A207" s="85"/>
      <c r="B207" s="91"/>
      <c r="C207" s="92"/>
      <c r="D207" s="92"/>
    </row>
    <row r="208" spans="1:4" x14ac:dyDescent="0.4">
      <c r="A208" s="83"/>
      <c r="B208" s="91"/>
      <c r="C208" s="91"/>
      <c r="D208" s="91"/>
    </row>
    <row r="209" spans="1:8" x14ac:dyDescent="0.4">
      <c r="A209" s="83"/>
      <c r="B209" s="93" t="s">
        <v>80</v>
      </c>
      <c r="C209" s="93" t="s">
        <v>120</v>
      </c>
      <c r="D209" s="94" t="s">
        <v>80</v>
      </c>
      <c r="E209" s="94" t="s">
        <v>120</v>
      </c>
    </row>
    <row r="210" spans="1:8" x14ac:dyDescent="0.4">
      <c r="A210" s="83"/>
      <c r="B210" s="95" t="s">
        <v>82</v>
      </c>
      <c r="C210" s="95"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3"/>
      <c r="B211" s="95" t="s">
        <v>82</v>
      </c>
      <c r="C211" s="95" t="s">
        <v>84</v>
      </c>
      <c r="E211" s="29" t="s">
        <v>52</v>
      </c>
      <c r="F211" s="29" t="str">
        <f t="shared" ref="F211:F221" si="0">IF(NOT(ISBLANK(D211)),D211,IF(NOT(ISBLANK(E211)),"     "&amp;E211,FALSE))</f>
        <v xml:space="preserve">     Afectación menor a 10 SMLMV .</v>
      </c>
    </row>
    <row r="212" spans="1:8" x14ac:dyDescent="0.4">
      <c r="A212" s="83"/>
      <c r="B212" s="95" t="s">
        <v>82</v>
      </c>
      <c r="C212" s="95" t="s">
        <v>85</v>
      </c>
      <c r="E212" s="29" t="s">
        <v>84</v>
      </c>
      <c r="F212" s="29" t="str">
        <f t="shared" si="0"/>
        <v xml:space="preserve">     Entre 10 y 50 SMLMV </v>
      </c>
    </row>
    <row r="213" spans="1:8" x14ac:dyDescent="0.4">
      <c r="A213" s="83"/>
      <c r="B213" s="95" t="s">
        <v>82</v>
      </c>
      <c r="C213" s="95" t="s">
        <v>86</v>
      </c>
      <c r="E213" s="29" t="s">
        <v>85</v>
      </c>
      <c r="F213" s="29" t="str">
        <f t="shared" si="0"/>
        <v xml:space="preserve">     Entre 50 y 100 SMLMV </v>
      </c>
    </row>
    <row r="214" spans="1:8" x14ac:dyDescent="0.4">
      <c r="A214" s="83"/>
      <c r="B214" s="95" t="s">
        <v>82</v>
      </c>
      <c r="C214" s="95" t="s">
        <v>87</v>
      </c>
      <c r="E214" s="29" t="s">
        <v>86</v>
      </c>
      <c r="F214" s="29" t="str">
        <f t="shared" si="0"/>
        <v xml:space="preserve">     Entre 100 y 500 SMLMV </v>
      </c>
    </row>
    <row r="215" spans="1:8" x14ac:dyDescent="0.4">
      <c r="A215" s="83"/>
      <c r="B215" s="95" t="s">
        <v>51</v>
      </c>
      <c r="C215" s="95" t="s">
        <v>88</v>
      </c>
      <c r="E215" s="29" t="s">
        <v>87</v>
      </c>
      <c r="F215" s="29" t="str">
        <f t="shared" si="0"/>
        <v xml:space="preserve">     Mayor a 500 SMLMV </v>
      </c>
    </row>
    <row r="216" spans="1:8" x14ac:dyDescent="0.4">
      <c r="A216" s="83"/>
      <c r="B216" s="95" t="s">
        <v>51</v>
      </c>
      <c r="C216" s="95" t="s">
        <v>89</v>
      </c>
      <c r="D216" s="29" t="s">
        <v>51</v>
      </c>
      <c r="F216" s="29" t="str">
        <f t="shared" si="0"/>
        <v>Pérdida Reputacional</v>
      </c>
    </row>
    <row r="217" spans="1:8" x14ac:dyDescent="0.4">
      <c r="A217" s="83"/>
      <c r="B217" s="95" t="s">
        <v>51</v>
      </c>
      <c r="C217" s="95" t="s">
        <v>91</v>
      </c>
      <c r="E217" s="29" t="s">
        <v>88</v>
      </c>
      <c r="F217" s="29" t="str">
        <f t="shared" si="0"/>
        <v xml:space="preserve">     El riesgo afecta la imagen de alguna área de la organización</v>
      </c>
    </row>
    <row r="218" spans="1:8" x14ac:dyDescent="0.4">
      <c r="A218" s="83"/>
      <c r="B218" s="95" t="s">
        <v>51</v>
      </c>
      <c r="C218" s="95" t="s">
        <v>90</v>
      </c>
      <c r="E218" s="29" t="s">
        <v>89</v>
      </c>
      <c r="F218" s="29" t="str">
        <f t="shared" si="0"/>
        <v xml:space="preserve">     El riesgo afecta la imagen de la entidad internamente, de conocimiento general, nivel interno, de junta dircetiva y accionistas y/o de provedores</v>
      </c>
    </row>
    <row r="219" spans="1:8" x14ac:dyDescent="0.4">
      <c r="A219" s="83"/>
      <c r="B219" s="95" t="s">
        <v>51</v>
      </c>
      <c r="C219" s="95" t="s">
        <v>99</v>
      </c>
      <c r="E219" s="29" t="s">
        <v>91</v>
      </c>
      <c r="F219" s="29" t="str">
        <f t="shared" si="0"/>
        <v xml:space="preserve">     El riesgo afecta la imagen de la entidad con algunos usuarios de relevancia frente al logro de los objetivos</v>
      </c>
    </row>
    <row r="220" spans="1:8" x14ac:dyDescent="0.4">
      <c r="A220" s="83"/>
      <c r="B220" s="95"/>
      <c r="C220" s="95"/>
      <c r="E220" s="29" t="s">
        <v>90</v>
      </c>
      <c r="F220" s="29" t="str">
        <f t="shared" si="0"/>
        <v xml:space="preserve">     El riesgo afecta la imagen de de la entidad con efecto publicitario sostenido a nivel de sector administrativo, nivel departamental o municipal</v>
      </c>
    </row>
    <row r="221" spans="1:8" x14ac:dyDescent="0.4">
      <c r="A221" s="83"/>
      <c r="B221" s="95" t="str" cm="1">
        <f t="array" ref="B221:B223">_xlfn.UNIQUE(Tabla1[[#All],[Criterios]])</f>
        <v>Criterios</v>
      </c>
      <c r="C221" s="95"/>
      <c r="E221" s="29" t="s">
        <v>99</v>
      </c>
      <c r="F221" s="29" t="str">
        <f t="shared" si="0"/>
        <v xml:space="preserve">     El riesgo afecta la imagen de la entidad a nivel nacional, con efecto publicitarios sostenible a nivel país</v>
      </c>
    </row>
    <row r="222" spans="1:8" x14ac:dyDescent="0.4">
      <c r="A222" s="83"/>
      <c r="B222" s="95" t="str">
        <v>Afectación Económica o presupuestal</v>
      </c>
      <c r="C222" s="95"/>
    </row>
    <row r="223" spans="1:8" x14ac:dyDescent="0.4">
      <c r="B223" s="95" t="str">
        <v>Pérdida Reputacional</v>
      </c>
      <c r="C223" s="95"/>
      <c r="F223" s="96" t="s">
        <v>122</v>
      </c>
    </row>
    <row r="224" spans="1:8" x14ac:dyDescent="0.4">
      <c r="B224" s="97"/>
      <c r="C224" s="97"/>
      <c r="F224" s="96" t="s">
        <v>123</v>
      </c>
    </row>
    <row r="225" spans="2:4" x14ac:dyDescent="0.4">
      <c r="B225" s="97"/>
      <c r="C225" s="97"/>
    </row>
    <row r="226" spans="2:4" x14ac:dyDescent="0.4">
      <c r="B226" s="97"/>
      <c r="C226" s="97"/>
    </row>
    <row r="227" spans="2:4" x14ac:dyDescent="0.4">
      <c r="B227" s="97"/>
      <c r="C227" s="97"/>
      <c r="D227" s="97"/>
    </row>
    <row r="228" spans="2:4" x14ac:dyDescent="0.4">
      <c r="B228" s="97"/>
      <c r="C228" s="97"/>
      <c r="D228" s="97"/>
    </row>
    <row r="229" spans="2:4" x14ac:dyDescent="0.4">
      <c r="B229" s="97"/>
      <c r="C229" s="97"/>
      <c r="D229" s="97"/>
    </row>
    <row r="230" spans="2:4" x14ac:dyDescent="0.4">
      <c r="B230" s="97"/>
      <c r="C230" s="97"/>
      <c r="D230" s="97"/>
    </row>
    <row r="231" spans="2:4" x14ac:dyDescent="0.4">
      <c r="B231" s="97"/>
      <c r="C231" s="97"/>
      <c r="D231" s="97"/>
    </row>
    <row r="232" spans="2:4" x14ac:dyDescent="0.4">
      <c r="B232" s="97"/>
      <c r="C232" s="97"/>
      <c r="D232" s="97"/>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67B28D-4F4B-419A-9D5F-E5A15C091AC3}">
  <dimension ref="A1:G37"/>
  <sheetViews>
    <sheetView zoomScale="80" zoomScaleNormal="80" workbookViewId="0">
      <selection activeCell="D15" sqref="D15"/>
    </sheetView>
  </sheetViews>
  <sheetFormatPr baseColWidth="10" defaultRowHeight="15" x14ac:dyDescent="0.25"/>
  <cols>
    <col min="1" max="1" width="18.140625" style="223" customWidth="1"/>
    <col min="2" max="2" width="17.5703125" style="14" customWidth="1"/>
    <col min="3" max="3" width="44.85546875" style="14" customWidth="1"/>
    <col min="4" max="4" width="95.7109375" style="14" customWidth="1"/>
    <col min="5" max="5" width="29.85546875" style="14" bestFit="1" customWidth="1"/>
    <col min="6" max="16384" width="11.42578125" style="14"/>
  </cols>
  <sheetData>
    <row r="1" spans="1:7" ht="18" x14ac:dyDescent="0.25">
      <c r="A1" s="411" t="s">
        <v>776</v>
      </c>
      <c r="B1" s="411"/>
      <c r="C1" s="411"/>
      <c r="D1" s="411"/>
      <c r="E1" s="411"/>
      <c r="F1" s="411"/>
    </row>
    <row r="2" spans="1:7" ht="18" x14ac:dyDescent="0.25">
      <c r="A2" s="411" t="s">
        <v>777</v>
      </c>
      <c r="B2" s="411"/>
      <c r="C2" s="411"/>
      <c r="D2" s="411"/>
      <c r="E2" s="411"/>
      <c r="F2" s="411"/>
    </row>
    <row r="3" spans="1:7" ht="18" x14ac:dyDescent="0.25">
      <c r="A3" s="412" t="s">
        <v>778</v>
      </c>
      <c r="B3" s="412"/>
      <c r="C3" s="412"/>
      <c r="D3" s="412"/>
      <c r="E3" s="412"/>
      <c r="F3" s="412"/>
    </row>
    <row r="4" spans="1:7" ht="18" x14ac:dyDescent="0.25">
      <c r="A4" s="413" t="s">
        <v>779</v>
      </c>
      <c r="B4" s="413"/>
      <c r="C4" s="413"/>
      <c r="D4" s="413"/>
      <c r="E4" s="413"/>
      <c r="F4" s="413"/>
    </row>
    <row r="5" spans="1:7" ht="15.75" x14ac:dyDescent="0.25">
      <c r="A5" s="207" t="s">
        <v>780</v>
      </c>
      <c r="B5" s="207" t="s">
        <v>781</v>
      </c>
      <c r="C5" s="207" t="s">
        <v>782</v>
      </c>
      <c r="D5" s="207" t="s">
        <v>783</v>
      </c>
      <c r="E5" s="207" t="s">
        <v>784</v>
      </c>
      <c r="G5" s="208"/>
    </row>
    <row r="6" spans="1:7" x14ac:dyDescent="0.25">
      <c r="A6" s="209">
        <v>45023</v>
      </c>
      <c r="B6" s="210">
        <v>2</v>
      </c>
      <c r="C6" s="211" t="s">
        <v>787</v>
      </c>
      <c r="D6" s="212" t="s">
        <v>786</v>
      </c>
      <c r="E6" s="213">
        <v>202311600023673</v>
      </c>
    </row>
    <row r="7" spans="1:7" ht="30" x14ac:dyDescent="0.25">
      <c r="A7" s="209">
        <v>45023</v>
      </c>
      <c r="B7" s="210">
        <v>2</v>
      </c>
      <c r="C7" s="211" t="s">
        <v>789</v>
      </c>
      <c r="D7" s="212" t="s">
        <v>788</v>
      </c>
      <c r="E7" s="214">
        <v>202311400023473</v>
      </c>
    </row>
    <row r="8" spans="1:7" ht="45" x14ac:dyDescent="0.25">
      <c r="A8" s="209">
        <v>45023</v>
      </c>
      <c r="B8" s="210">
        <v>2</v>
      </c>
      <c r="C8" s="211" t="s">
        <v>790</v>
      </c>
      <c r="D8" s="216" t="s">
        <v>792</v>
      </c>
      <c r="E8" s="214" t="s">
        <v>791</v>
      </c>
    </row>
    <row r="9" spans="1:7" x14ac:dyDescent="0.25">
      <c r="A9" s="209"/>
      <c r="B9" s="210"/>
      <c r="C9" s="215"/>
      <c r="D9" s="216"/>
      <c r="E9" s="214"/>
    </row>
    <row r="10" spans="1:7" x14ac:dyDescent="0.25">
      <c r="A10" s="209"/>
      <c r="B10" s="210"/>
      <c r="C10" s="215"/>
      <c r="D10" s="216"/>
      <c r="E10" s="214"/>
    </row>
    <row r="11" spans="1:7" x14ac:dyDescent="0.25">
      <c r="A11" s="209"/>
      <c r="B11" s="210"/>
      <c r="C11" s="217"/>
      <c r="D11" s="216"/>
      <c r="E11" s="214"/>
    </row>
    <row r="12" spans="1:7" x14ac:dyDescent="0.25">
      <c r="A12" s="209"/>
      <c r="B12" s="210"/>
      <c r="C12" s="217"/>
      <c r="D12" s="216"/>
      <c r="E12" s="214"/>
    </row>
    <row r="13" spans="1:7" x14ac:dyDescent="0.25">
      <c r="A13" s="209"/>
      <c r="B13" s="210"/>
      <c r="C13" s="217"/>
      <c r="D13" s="216"/>
      <c r="E13" s="214"/>
    </row>
    <row r="14" spans="1:7" x14ac:dyDescent="0.25">
      <c r="A14" s="209"/>
      <c r="B14" s="210"/>
      <c r="C14" s="217"/>
      <c r="D14" s="216"/>
      <c r="E14" s="214"/>
    </row>
    <row r="15" spans="1:7" x14ac:dyDescent="0.25">
      <c r="A15" s="209"/>
      <c r="B15" s="210"/>
      <c r="C15" s="217"/>
      <c r="D15" s="216"/>
      <c r="E15" s="214"/>
    </row>
    <row r="16" spans="1:7" x14ac:dyDescent="0.25">
      <c r="A16" s="209"/>
      <c r="B16" s="210"/>
      <c r="C16" s="217"/>
      <c r="D16" s="216"/>
      <c r="E16" s="214"/>
    </row>
    <row r="17" spans="1:5" x14ac:dyDescent="0.25">
      <c r="A17" s="209"/>
      <c r="B17" s="210"/>
      <c r="C17" s="218"/>
      <c r="D17" s="216"/>
      <c r="E17" s="214"/>
    </row>
    <row r="18" spans="1:5" x14ac:dyDescent="0.25">
      <c r="A18" s="209"/>
      <c r="B18" s="210"/>
      <c r="C18" s="218"/>
      <c r="D18" s="216"/>
      <c r="E18" s="214"/>
    </row>
    <row r="19" spans="1:5" x14ac:dyDescent="0.25">
      <c r="A19" s="209"/>
      <c r="B19" s="210"/>
      <c r="C19" s="218"/>
      <c r="D19" s="216"/>
      <c r="E19" s="214"/>
    </row>
    <row r="20" spans="1:5" x14ac:dyDescent="0.25">
      <c r="A20" s="209"/>
      <c r="B20" s="210"/>
      <c r="C20" s="218"/>
      <c r="D20" s="216"/>
      <c r="E20" s="214"/>
    </row>
    <row r="21" spans="1:5" x14ac:dyDescent="0.25">
      <c r="A21" s="209"/>
      <c r="B21" s="210"/>
      <c r="C21" s="218"/>
      <c r="D21" s="216"/>
      <c r="E21" s="214"/>
    </row>
    <row r="22" spans="1:5" x14ac:dyDescent="0.25">
      <c r="A22" s="209"/>
      <c r="B22" s="210"/>
      <c r="C22" s="215"/>
      <c r="D22" s="216"/>
      <c r="E22" s="214"/>
    </row>
    <row r="23" spans="1:5" x14ac:dyDescent="0.25">
      <c r="A23" s="209"/>
      <c r="B23" s="210"/>
      <c r="C23" s="215"/>
      <c r="D23" s="216"/>
      <c r="E23" s="214"/>
    </row>
    <row r="24" spans="1:5" x14ac:dyDescent="0.25">
      <c r="A24" s="209"/>
      <c r="B24" s="210"/>
      <c r="C24" s="215"/>
      <c r="D24" s="216"/>
      <c r="E24" s="214"/>
    </row>
    <row r="25" spans="1:5" x14ac:dyDescent="0.25">
      <c r="A25" s="209"/>
      <c r="B25" s="210"/>
      <c r="C25" s="215"/>
      <c r="D25" s="216"/>
      <c r="E25" s="214"/>
    </row>
    <row r="26" spans="1:5" x14ac:dyDescent="0.25">
      <c r="A26" s="209"/>
      <c r="B26" s="210"/>
      <c r="C26" s="215"/>
      <c r="D26" s="216"/>
      <c r="E26" s="214"/>
    </row>
    <row r="27" spans="1:5" x14ac:dyDescent="0.25">
      <c r="A27" s="209"/>
      <c r="B27" s="210"/>
      <c r="C27" s="215"/>
      <c r="D27" s="216"/>
      <c r="E27" s="214"/>
    </row>
    <row r="28" spans="1:5" x14ac:dyDescent="0.25">
      <c r="A28" s="209"/>
      <c r="B28" s="210"/>
      <c r="C28" s="215"/>
      <c r="D28" s="216"/>
      <c r="E28" s="214"/>
    </row>
    <row r="29" spans="1:5" x14ac:dyDescent="0.25">
      <c r="A29" s="209"/>
      <c r="B29" s="210"/>
      <c r="C29" s="215"/>
      <c r="D29" s="216"/>
      <c r="E29" s="214"/>
    </row>
    <row r="30" spans="1:5" x14ac:dyDescent="0.25">
      <c r="A30" s="209"/>
      <c r="B30" s="210"/>
      <c r="C30" s="215"/>
      <c r="D30" s="216"/>
      <c r="E30" s="214"/>
    </row>
    <row r="31" spans="1:5" x14ac:dyDescent="0.25">
      <c r="A31" s="209"/>
      <c r="B31" s="210"/>
      <c r="C31" s="217"/>
      <c r="D31" s="216"/>
      <c r="E31" s="214"/>
    </row>
    <row r="32" spans="1:5" x14ac:dyDescent="0.25">
      <c r="A32" s="209"/>
      <c r="B32" s="210"/>
      <c r="C32" s="217"/>
      <c r="D32" s="216"/>
      <c r="E32" s="214"/>
    </row>
    <row r="33" spans="1:5" x14ac:dyDescent="0.25">
      <c r="A33" s="209"/>
      <c r="B33" s="210"/>
      <c r="C33" s="217"/>
      <c r="D33" s="216"/>
      <c r="E33" s="214"/>
    </row>
    <row r="34" spans="1:5" x14ac:dyDescent="0.25">
      <c r="A34" s="209"/>
      <c r="B34" s="210"/>
      <c r="C34" s="217"/>
      <c r="D34" s="216"/>
      <c r="E34" s="214"/>
    </row>
    <row r="35" spans="1:5" x14ac:dyDescent="0.25">
      <c r="A35" s="219"/>
      <c r="B35" s="220"/>
      <c r="C35" s="217"/>
      <c r="D35" s="221"/>
      <c r="E35" s="222"/>
    </row>
    <row r="36" spans="1:5" x14ac:dyDescent="0.25">
      <c r="A36" s="219"/>
      <c r="B36" s="220"/>
      <c r="C36" s="217"/>
      <c r="D36" s="221"/>
      <c r="E36" s="222"/>
    </row>
    <row r="37" spans="1:5" x14ac:dyDescent="0.25">
      <c r="A37" s="219"/>
      <c r="B37" s="220"/>
      <c r="C37" s="217"/>
      <c r="D37" s="221"/>
      <c r="E37" s="222"/>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3"/>
  <dimension ref="A1:O72"/>
  <sheetViews>
    <sheetView topLeftCell="A49" workbookViewId="0">
      <selection activeCell="A52" sqref="A52"/>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150</v>
      </c>
      <c r="C1" t="s">
        <v>151</v>
      </c>
      <c r="H1" t="s">
        <v>150</v>
      </c>
      <c r="I1" t="s">
        <v>153</v>
      </c>
      <c r="J1" t="s">
        <v>4</v>
      </c>
      <c r="L1" t="s">
        <v>46</v>
      </c>
      <c r="N1" t="s">
        <v>3</v>
      </c>
    </row>
    <row r="2" spans="1:15" ht="25.5" x14ac:dyDescent="0.25">
      <c r="A2" t="s">
        <v>112</v>
      </c>
      <c r="C2" t="s">
        <v>303</v>
      </c>
      <c r="H2" t="s">
        <v>133</v>
      </c>
      <c r="I2" s="5" t="s">
        <v>152</v>
      </c>
      <c r="J2" s="30">
        <v>0.2</v>
      </c>
      <c r="L2" t="s">
        <v>93</v>
      </c>
      <c r="M2">
        <v>2</v>
      </c>
      <c r="N2" s="28">
        <v>0.2</v>
      </c>
      <c r="O2" s="5" t="s">
        <v>45</v>
      </c>
    </row>
    <row r="3" spans="1:15" ht="25.5" x14ac:dyDescent="0.25">
      <c r="A3" t="s">
        <v>258</v>
      </c>
      <c r="C3" t="s">
        <v>259</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262</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152</v>
      </c>
      <c r="J7" s="30">
        <v>0.2</v>
      </c>
    </row>
    <row r="8" spans="1:15" ht="25.5" x14ac:dyDescent="0.25">
      <c r="A8" t="s">
        <v>3</v>
      </c>
      <c r="H8" t="s">
        <v>260</v>
      </c>
      <c r="I8" s="8" t="s">
        <v>77</v>
      </c>
      <c r="J8" s="31">
        <v>0.4</v>
      </c>
    </row>
    <row r="9" spans="1:15" ht="25.5" x14ac:dyDescent="0.25">
      <c r="A9" t="s">
        <v>1</v>
      </c>
      <c r="H9" t="s">
        <v>91</v>
      </c>
      <c r="I9" s="11" t="s">
        <v>74</v>
      </c>
      <c r="J9" s="32">
        <v>0.6</v>
      </c>
    </row>
    <row r="10" spans="1:15" ht="25.5" x14ac:dyDescent="0.25">
      <c r="A10" t="s">
        <v>157</v>
      </c>
      <c r="H10" t="s">
        <v>261</v>
      </c>
      <c r="I10" s="12" t="s">
        <v>6</v>
      </c>
      <c r="J10" s="33">
        <v>0.8</v>
      </c>
    </row>
    <row r="11" spans="1:15" ht="25.5" x14ac:dyDescent="0.25">
      <c r="H11" t="s">
        <v>99</v>
      </c>
      <c r="I11" s="13" t="s">
        <v>78</v>
      </c>
      <c r="J11" s="34">
        <v>1</v>
      </c>
    </row>
    <row r="12" spans="1:15" ht="26.25" x14ac:dyDescent="0.4">
      <c r="I12" s="29"/>
    </row>
    <row r="15" spans="1:15" x14ac:dyDescent="0.25">
      <c r="A15" s="35" t="s">
        <v>157</v>
      </c>
      <c r="B15" s="35"/>
    </row>
    <row r="16" spans="1:15" x14ac:dyDescent="0.25">
      <c r="A16" t="s">
        <v>13</v>
      </c>
      <c r="B16" s="36" t="s">
        <v>3</v>
      </c>
    </row>
    <row r="17" spans="1:12" x14ac:dyDescent="0.25">
      <c r="A17" t="s">
        <v>14</v>
      </c>
      <c r="B17" s="36" t="s">
        <v>3</v>
      </c>
      <c r="I17" s="38" t="s">
        <v>150</v>
      </c>
      <c r="J17" s="38" t="s">
        <v>154</v>
      </c>
      <c r="K17" t="s">
        <v>155</v>
      </c>
      <c r="L17" t="s">
        <v>156</v>
      </c>
    </row>
    <row r="18" spans="1:12" ht="25.5" x14ac:dyDescent="0.25">
      <c r="A18" t="s">
        <v>15</v>
      </c>
      <c r="B18" s="36" t="s">
        <v>1</v>
      </c>
      <c r="I18" s="5" t="s">
        <v>152</v>
      </c>
      <c r="J18" s="5" t="s">
        <v>45</v>
      </c>
      <c r="K18" t="str">
        <f>CONCATENATE(I18,J18)</f>
        <v>LeveMuy Baja</v>
      </c>
      <c r="L18" t="s">
        <v>75</v>
      </c>
    </row>
    <row r="19" spans="1:12" ht="25.5" x14ac:dyDescent="0.25">
      <c r="B19" s="36"/>
      <c r="I19" s="5" t="s">
        <v>152</v>
      </c>
      <c r="J19" s="8" t="s">
        <v>47</v>
      </c>
      <c r="K19" t="str">
        <f t="shared" ref="K19:K42" si="0">CONCATENATE(I19,J19)</f>
        <v>LeveBaja</v>
      </c>
      <c r="L19" t="s">
        <v>75</v>
      </c>
    </row>
    <row r="20" spans="1:12" ht="25.5" x14ac:dyDescent="0.25">
      <c r="B20" s="36"/>
      <c r="I20" s="5" t="s">
        <v>152</v>
      </c>
      <c r="J20" s="11" t="s">
        <v>98</v>
      </c>
      <c r="K20" t="str">
        <f t="shared" si="0"/>
        <v>LeveMedia</v>
      </c>
      <c r="L20" t="s">
        <v>74</v>
      </c>
    </row>
    <row r="21" spans="1:12" ht="25.5" x14ac:dyDescent="0.25">
      <c r="A21" s="35" t="s">
        <v>162</v>
      </c>
      <c r="B21" s="36"/>
      <c r="I21" s="5" t="s">
        <v>152</v>
      </c>
      <c r="J21" s="12" t="s">
        <v>5</v>
      </c>
      <c r="K21" t="str">
        <f t="shared" si="0"/>
        <v>LeveAlta</v>
      </c>
      <c r="L21" t="s">
        <v>74</v>
      </c>
    </row>
    <row r="22" spans="1:12" ht="25.5" x14ac:dyDescent="0.25">
      <c r="A22" t="s">
        <v>304</v>
      </c>
      <c r="B22" s="36"/>
      <c r="I22" s="5" t="s">
        <v>152</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163</v>
      </c>
      <c r="B24" s="36"/>
      <c r="I24" s="8" t="s">
        <v>77</v>
      </c>
      <c r="J24" s="8" t="s">
        <v>47</v>
      </c>
      <c r="K24" t="str">
        <f t="shared" si="0"/>
        <v>MenorBaja</v>
      </c>
      <c r="L24" t="s">
        <v>74</v>
      </c>
    </row>
    <row r="25" spans="1:12" ht="25.5" x14ac:dyDescent="0.25">
      <c r="A25" t="s">
        <v>305</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166</v>
      </c>
      <c r="B30" s="46" t="s">
        <v>167</v>
      </c>
      <c r="C30" s="101" t="s">
        <v>187</v>
      </c>
      <c r="I30" s="11" t="s">
        <v>74</v>
      </c>
      <c r="J30" s="11" t="s">
        <v>98</v>
      </c>
      <c r="K30" t="str">
        <f t="shared" si="0"/>
        <v>ModeradoMedia</v>
      </c>
      <c r="L30" t="s">
        <v>74</v>
      </c>
    </row>
    <row r="31" spans="1:12" ht="176.25" thickBot="1" x14ac:dyDescent="0.3">
      <c r="A31" s="47" t="s">
        <v>168</v>
      </c>
      <c r="B31" s="48" t="s">
        <v>306</v>
      </c>
      <c r="C31" s="57" t="s">
        <v>188</v>
      </c>
      <c r="I31" s="11" t="s">
        <v>74</v>
      </c>
      <c r="J31" s="12" t="s">
        <v>5</v>
      </c>
      <c r="K31" t="str">
        <f t="shared" si="0"/>
        <v>ModeradoAlta</v>
      </c>
      <c r="L31" t="s">
        <v>73</v>
      </c>
    </row>
    <row r="32" spans="1:12" ht="41.25" thickBot="1" x14ac:dyDescent="0.3">
      <c r="A32" s="47" t="s">
        <v>263</v>
      </c>
      <c r="B32" s="48" t="s">
        <v>264</v>
      </c>
      <c r="C32" s="57" t="s">
        <v>188</v>
      </c>
      <c r="I32" s="11" t="s">
        <v>74</v>
      </c>
      <c r="J32" s="13" t="s">
        <v>48</v>
      </c>
      <c r="K32" t="str">
        <f t="shared" si="0"/>
        <v>ModeradoMuy Alta</v>
      </c>
      <c r="L32" t="s">
        <v>73</v>
      </c>
    </row>
    <row r="33" spans="1:12" ht="149.25" thickBot="1" x14ac:dyDescent="0.3">
      <c r="A33" s="49" t="s">
        <v>169</v>
      </c>
      <c r="B33" s="48" t="s">
        <v>307</v>
      </c>
      <c r="C33" s="57" t="s">
        <v>189</v>
      </c>
      <c r="I33" s="12" t="s">
        <v>6</v>
      </c>
      <c r="J33" s="5" t="s">
        <v>45</v>
      </c>
      <c r="K33" t="str">
        <f t="shared" si="0"/>
        <v>MayorMuy Baja</v>
      </c>
      <c r="L33" t="s">
        <v>73</v>
      </c>
    </row>
    <row r="34" spans="1:12" ht="95.25" thickBot="1" x14ac:dyDescent="0.3">
      <c r="A34" s="49" t="s">
        <v>170</v>
      </c>
      <c r="B34" s="48" t="s">
        <v>308</v>
      </c>
      <c r="C34" s="57" t="s">
        <v>190</v>
      </c>
      <c r="I34" s="12" t="s">
        <v>6</v>
      </c>
      <c r="J34" s="8" t="s">
        <v>47</v>
      </c>
      <c r="K34" t="str">
        <f t="shared" si="0"/>
        <v>MayorBaja</v>
      </c>
      <c r="L34" t="s">
        <v>73</v>
      </c>
    </row>
    <row r="35" spans="1:12" ht="95.25" thickBot="1" x14ac:dyDescent="0.3">
      <c r="A35" s="49" t="s">
        <v>265</v>
      </c>
      <c r="B35" s="48" t="s">
        <v>309</v>
      </c>
      <c r="C35" s="57" t="s">
        <v>191</v>
      </c>
      <c r="I35" s="12" t="s">
        <v>6</v>
      </c>
      <c r="J35" s="11" t="s">
        <v>98</v>
      </c>
      <c r="K35" t="str">
        <f t="shared" si="0"/>
        <v>MayorMedia</v>
      </c>
      <c r="L35" t="s">
        <v>73</v>
      </c>
    </row>
    <row r="36" spans="1:12" ht="54.75" thickBot="1" x14ac:dyDescent="0.3">
      <c r="A36" s="49" t="s">
        <v>266</v>
      </c>
      <c r="B36" s="48" t="s">
        <v>267</v>
      </c>
      <c r="C36" s="57" t="s">
        <v>191</v>
      </c>
      <c r="I36" s="12" t="s">
        <v>6</v>
      </c>
      <c r="J36" s="12" t="s">
        <v>5</v>
      </c>
      <c r="K36" t="str">
        <f t="shared" si="0"/>
        <v>MayorAlta</v>
      </c>
      <c r="L36" t="s">
        <v>73</v>
      </c>
    </row>
    <row r="37" spans="1:12" ht="135.75" thickBot="1" x14ac:dyDescent="0.3">
      <c r="A37" s="49" t="s">
        <v>171</v>
      </c>
      <c r="B37" s="48" t="s">
        <v>310</v>
      </c>
      <c r="C37" s="58" t="s">
        <v>192</v>
      </c>
      <c r="I37" s="12" t="s">
        <v>6</v>
      </c>
      <c r="J37" s="13" t="s">
        <v>48</v>
      </c>
      <c r="K37" t="str">
        <f t="shared" si="0"/>
        <v>MayorMuy Alta</v>
      </c>
      <c r="L37" t="s">
        <v>73</v>
      </c>
    </row>
    <row r="38" spans="1:12" ht="41.25" thickBot="1" x14ac:dyDescent="0.3">
      <c r="A38" s="49" t="s">
        <v>268</v>
      </c>
      <c r="B38" s="48" t="s">
        <v>269</v>
      </c>
      <c r="C38" s="58" t="s">
        <v>192</v>
      </c>
      <c r="I38" s="13" t="s">
        <v>78</v>
      </c>
      <c r="J38" s="5" t="s">
        <v>45</v>
      </c>
      <c r="K38" t="str">
        <f t="shared" si="0"/>
        <v>CatastróficoMuy Baja</v>
      </c>
      <c r="L38" t="s">
        <v>72</v>
      </c>
    </row>
    <row r="39" spans="1:12" ht="108.75" thickBot="1" x14ac:dyDescent="0.3">
      <c r="A39" s="49" t="s">
        <v>172</v>
      </c>
      <c r="B39" s="48" t="s">
        <v>311</v>
      </c>
      <c r="C39" s="58" t="s">
        <v>193</v>
      </c>
      <c r="I39" s="13" t="s">
        <v>78</v>
      </c>
      <c r="J39" s="8" t="s">
        <v>47</v>
      </c>
      <c r="K39" t="str">
        <f t="shared" si="0"/>
        <v>CatastróficoBaja</v>
      </c>
      <c r="L39" t="s">
        <v>72</v>
      </c>
    </row>
    <row r="40" spans="1:12" ht="27.75" thickBot="1" x14ac:dyDescent="0.3">
      <c r="A40" s="49" t="s">
        <v>270</v>
      </c>
      <c r="B40" s="48" t="s">
        <v>271</v>
      </c>
      <c r="C40" s="58" t="s">
        <v>193</v>
      </c>
      <c r="I40" s="13" t="s">
        <v>78</v>
      </c>
      <c r="J40" s="11" t="s">
        <v>98</v>
      </c>
      <c r="K40" t="str">
        <f t="shared" si="0"/>
        <v>CatastróficoMedia</v>
      </c>
      <c r="L40" t="s">
        <v>72</v>
      </c>
    </row>
    <row r="41" spans="1:12" ht="162.75" thickBot="1" x14ac:dyDescent="0.3">
      <c r="A41" s="49" t="s">
        <v>173</v>
      </c>
      <c r="B41" s="48" t="s">
        <v>383</v>
      </c>
      <c r="C41" s="58" t="s">
        <v>194</v>
      </c>
      <c r="I41" s="13" t="s">
        <v>78</v>
      </c>
      <c r="J41" s="12" t="s">
        <v>5</v>
      </c>
      <c r="K41" t="str">
        <f t="shared" si="0"/>
        <v>CatastróficoAlta</v>
      </c>
      <c r="L41" t="s">
        <v>72</v>
      </c>
    </row>
    <row r="42" spans="1:12" ht="81.75" thickBot="1" x14ac:dyDescent="0.3">
      <c r="A42" s="102" t="s">
        <v>272</v>
      </c>
      <c r="B42" s="103" t="s">
        <v>273</v>
      </c>
      <c r="C42" s="58" t="s">
        <v>194</v>
      </c>
      <c r="I42" s="13" t="s">
        <v>78</v>
      </c>
      <c r="J42" s="13" t="s">
        <v>48</v>
      </c>
      <c r="K42" t="str">
        <f t="shared" si="0"/>
        <v>CatastróficoMuy Alta</v>
      </c>
      <c r="L42" t="s">
        <v>72</v>
      </c>
    </row>
    <row r="43" spans="1:12" ht="162.75" thickBot="1" x14ac:dyDescent="0.3">
      <c r="A43" s="49" t="s">
        <v>174</v>
      </c>
      <c r="B43" s="48" t="s">
        <v>312</v>
      </c>
      <c r="C43" s="58" t="s">
        <v>195</v>
      </c>
      <c r="I43" s="37"/>
    </row>
    <row r="44" spans="1:12" ht="81.75" thickBot="1" x14ac:dyDescent="0.3">
      <c r="A44" s="49" t="s">
        <v>175</v>
      </c>
      <c r="B44" s="48" t="s">
        <v>176</v>
      </c>
      <c r="C44" s="58" t="s">
        <v>196</v>
      </c>
      <c r="I44" s="14"/>
    </row>
    <row r="45" spans="1:12" ht="108.75" thickBot="1" x14ac:dyDescent="0.3">
      <c r="A45" s="49" t="s">
        <v>177</v>
      </c>
      <c r="B45" s="48" t="s">
        <v>313</v>
      </c>
      <c r="C45" s="58" t="s">
        <v>197</v>
      </c>
      <c r="I45" s="14"/>
    </row>
    <row r="46" spans="1:12" ht="54.75" thickBot="1" x14ac:dyDescent="0.3">
      <c r="A46" s="49" t="s">
        <v>178</v>
      </c>
      <c r="B46" s="48" t="s">
        <v>179</v>
      </c>
      <c r="C46" s="58" t="s">
        <v>196</v>
      </c>
      <c r="I46" s="14"/>
    </row>
    <row r="47" spans="1:12" ht="122.25" thickBot="1" x14ac:dyDescent="0.3">
      <c r="A47" s="49" t="s">
        <v>180</v>
      </c>
      <c r="B47" s="48" t="s">
        <v>181</v>
      </c>
      <c r="C47" s="58" t="s">
        <v>196</v>
      </c>
    </row>
    <row r="48" spans="1:12" ht="135.75" thickBot="1" x14ac:dyDescent="0.3">
      <c r="A48" s="49" t="s">
        <v>182</v>
      </c>
      <c r="B48" s="48" t="s">
        <v>314</v>
      </c>
      <c r="C48" s="58" t="s">
        <v>195</v>
      </c>
    </row>
    <row r="49" spans="1:3" ht="135.75" thickBot="1" x14ac:dyDescent="0.3">
      <c r="A49" s="49" t="s">
        <v>183</v>
      </c>
      <c r="B49" s="48" t="s">
        <v>315</v>
      </c>
      <c r="C49" s="58" t="s">
        <v>198</v>
      </c>
    </row>
    <row r="50" spans="1:3" ht="54" thickBot="1" x14ac:dyDescent="0.3">
      <c r="A50" s="49" t="s">
        <v>274</v>
      </c>
      <c r="B50" s="48" t="s">
        <v>264</v>
      </c>
      <c r="C50" s="58" t="s">
        <v>198</v>
      </c>
    </row>
    <row r="51" spans="1:3" ht="149.25" thickBot="1" x14ac:dyDescent="0.3">
      <c r="A51" s="49" t="s">
        <v>727</v>
      </c>
      <c r="B51" s="48" t="s">
        <v>316</v>
      </c>
      <c r="C51" s="58" t="s">
        <v>195</v>
      </c>
    </row>
    <row r="52" spans="1:3" ht="162.75" thickBot="1" x14ac:dyDescent="0.3">
      <c r="A52" s="49" t="s">
        <v>184</v>
      </c>
      <c r="B52" s="48" t="s">
        <v>185</v>
      </c>
      <c r="C52" s="58" t="s">
        <v>199</v>
      </c>
    </row>
    <row r="58" spans="1:3" x14ac:dyDescent="0.25">
      <c r="A58" t="s">
        <v>234</v>
      </c>
    </row>
    <row r="59" spans="1:3" x14ac:dyDescent="0.25">
      <c r="A59" t="s">
        <v>235</v>
      </c>
    </row>
    <row r="60" spans="1:3" x14ac:dyDescent="0.25">
      <c r="A60" t="s">
        <v>236</v>
      </c>
    </row>
    <row r="62" spans="1:3" ht="15.75" thickBot="1" x14ac:dyDescent="0.3"/>
    <row r="63" spans="1:3" ht="29.25" thickBot="1" x14ac:dyDescent="0.3">
      <c r="A63" s="104" t="s">
        <v>317</v>
      </c>
    </row>
    <row r="64" spans="1:3" ht="16.5" x14ac:dyDescent="0.25">
      <c r="A64" s="105" t="s">
        <v>318</v>
      </c>
    </row>
    <row r="65" spans="1:1" ht="16.5" x14ac:dyDescent="0.25">
      <c r="A65" s="105" t="s">
        <v>319</v>
      </c>
    </row>
    <row r="66" spans="1:1" ht="16.5" x14ac:dyDescent="0.25">
      <c r="A66" s="105" t="s">
        <v>320</v>
      </c>
    </row>
    <row r="67" spans="1:1" ht="16.5" x14ac:dyDescent="0.25">
      <c r="A67" s="105" t="s">
        <v>321</v>
      </c>
    </row>
    <row r="68" spans="1:1" ht="16.5" x14ac:dyDescent="0.25">
      <c r="A68" s="105" t="s">
        <v>322</v>
      </c>
    </row>
    <row r="69" spans="1:1" ht="16.5" x14ac:dyDescent="0.25">
      <c r="A69" s="105" t="s">
        <v>323</v>
      </c>
    </row>
    <row r="70" spans="1:1" ht="16.5" x14ac:dyDescent="0.3">
      <c r="A70" s="101" t="s">
        <v>324</v>
      </c>
    </row>
    <row r="71" spans="1:1" ht="16.5" x14ac:dyDescent="0.25">
      <c r="A71" s="105" t="s">
        <v>325</v>
      </c>
    </row>
    <row r="72" spans="1:1" ht="33" x14ac:dyDescent="0.3">
      <c r="A72" s="106" t="s">
        <v>326</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T1000"/>
  <sheetViews>
    <sheetView workbookViewId="0"/>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10"/>
      <c r="B1" s="110"/>
      <c r="C1" s="110"/>
      <c r="D1" s="110"/>
      <c r="E1" s="110"/>
      <c r="F1" s="110"/>
      <c r="G1" s="110"/>
      <c r="H1" s="110"/>
      <c r="I1" s="110"/>
      <c r="J1" s="110"/>
      <c r="K1" s="110"/>
      <c r="L1" s="110"/>
      <c r="M1" s="110"/>
      <c r="N1" s="110"/>
      <c r="O1" s="110"/>
      <c r="P1" s="110"/>
      <c r="Q1" s="110"/>
      <c r="R1" s="110"/>
      <c r="S1" s="110"/>
      <c r="T1" s="110"/>
    </row>
    <row r="2" spans="1:20" x14ac:dyDescent="0.25">
      <c r="A2" s="110"/>
      <c r="B2" s="110"/>
      <c r="C2" s="110"/>
      <c r="D2" s="110"/>
      <c r="E2" s="110"/>
      <c r="F2" s="110"/>
      <c r="G2" s="110"/>
      <c r="H2" s="110"/>
      <c r="I2" s="110"/>
      <c r="J2" s="110"/>
      <c r="K2" s="110"/>
      <c r="L2" s="110"/>
      <c r="M2" s="110"/>
      <c r="N2" s="110"/>
      <c r="O2" s="110"/>
      <c r="P2" s="110"/>
      <c r="Q2" s="110"/>
      <c r="R2" s="110"/>
      <c r="S2" s="110"/>
      <c r="T2" s="110"/>
    </row>
    <row r="3" spans="1:20" x14ac:dyDescent="0.25">
      <c r="A3" s="110"/>
      <c r="B3" s="110"/>
      <c r="C3" s="110"/>
      <c r="D3" s="110"/>
      <c r="E3" s="110"/>
      <c r="F3" s="110"/>
      <c r="G3" s="110"/>
      <c r="H3" s="110"/>
      <c r="I3" s="110"/>
      <c r="J3" s="110"/>
      <c r="K3" s="110"/>
      <c r="L3" s="110"/>
      <c r="M3" s="110"/>
      <c r="N3" s="110"/>
      <c r="O3" s="110"/>
      <c r="P3" s="110"/>
      <c r="Q3" s="110"/>
      <c r="R3" s="110"/>
      <c r="S3" s="110"/>
      <c r="T3" s="110"/>
    </row>
    <row r="4" spans="1:20" x14ac:dyDescent="0.25">
      <c r="A4" s="110"/>
      <c r="B4" s="110"/>
      <c r="C4" s="110"/>
      <c r="D4" s="110"/>
      <c r="E4" s="110"/>
      <c r="F4" s="110"/>
      <c r="G4" s="110"/>
      <c r="H4" s="110"/>
      <c r="I4" s="110"/>
      <c r="J4" s="110"/>
      <c r="K4" s="110"/>
      <c r="L4" s="110"/>
      <c r="M4" s="110"/>
      <c r="N4" s="110"/>
      <c r="O4" s="110"/>
      <c r="P4" s="110"/>
      <c r="Q4" s="110"/>
      <c r="R4" s="110"/>
      <c r="S4" s="110"/>
      <c r="T4" s="110"/>
    </row>
    <row r="5" spans="1:20" x14ac:dyDescent="0.25">
      <c r="A5" s="110"/>
      <c r="B5" s="110"/>
      <c r="C5" s="110"/>
      <c r="D5" s="110"/>
      <c r="E5" s="110"/>
      <c r="F5" s="110"/>
      <c r="G5" s="110"/>
      <c r="H5" s="110"/>
      <c r="I5" s="110"/>
      <c r="J5" s="110"/>
      <c r="K5" s="110"/>
      <c r="L5" s="110"/>
      <c r="M5" s="110"/>
      <c r="N5" s="110"/>
      <c r="O5" s="110"/>
      <c r="P5" s="110"/>
      <c r="Q5" s="110"/>
      <c r="R5" s="110"/>
      <c r="S5" s="110"/>
      <c r="T5" s="110"/>
    </row>
    <row r="6" spans="1:20" x14ac:dyDescent="0.25">
      <c r="A6" s="110"/>
      <c r="B6" s="110"/>
      <c r="C6" s="110"/>
      <c r="D6" s="110"/>
      <c r="E6" s="110"/>
      <c r="F6" s="110"/>
      <c r="G6" s="110"/>
      <c r="H6" s="110"/>
      <c r="I6" s="110"/>
      <c r="J6" s="110"/>
      <c r="K6" s="110"/>
      <c r="L6" s="110"/>
      <c r="M6" s="110"/>
      <c r="N6" s="110"/>
      <c r="O6" s="110"/>
      <c r="P6" s="110"/>
      <c r="Q6" s="110"/>
      <c r="R6" s="110"/>
      <c r="S6" s="110"/>
      <c r="T6" s="110"/>
    </row>
    <row r="7" spans="1:20" x14ac:dyDescent="0.25">
      <c r="A7" s="110"/>
      <c r="B7" s="110"/>
      <c r="C7" s="110"/>
      <c r="D7" s="110"/>
      <c r="E7" s="110"/>
      <c r="F7" s="110"/>
      <c r="G7" s="110"/>
      <c r="H7" s="110"/>
      <c r="I7" s="110"/>
      <c r="J7" s="110"/>
      <c r="K7" s="110"/>
      <c r="L7" s="110"/>
      <c r="M7" s="110"/>
      <c r="N7" s="110"/>
      <c r="O7" s="110"/>
      <c r="P7" s="110"/>
      <c r="Q7" s="110"/>
      <c r="R7" s="110"/>
      <c r="S7" s="110"/>
      <c r="T7" s="110"/>
    </row>
    <row r="8" spans="1:20" x14ac:dyDescent="0.25">
      <c r="A8" s="110"/>
      <c r="B8" s="110"/>
      <c r="C8" s="110"/>
      <c r="D8" s="110"/>
      <c r="E8" s="110"/>
      <c r="F8" s="110"/>
      <c r="G8" s="110"/>
      <c r="H8" s="110"/>
      <c r="I8" s="110"/>
      <c r="J8" s="110"/>
      <c r="K8" s="110"/>
      <c r="L8" s="110"/>
      <c r="M8" s="110"/>
      <c r="N8" s="110"/>
      <c r="O8" s="110"/>
      <c r="P8" s="110"/>
      <c r="Q8" s="110"/>
      <c r="R8" s="110"/>
      <c r="S8" s="110"/>
      <c r="T8" s="110"/>
    </row>
    <row r="9" spans="1:20" x14ac:dyDescent="0.25">
      <c r="A9" s="110"/>
      <c r="B9" s="110"/>
      <c r="C9" s="110"/>
      <c r="D9" s="110"/>
      <c r="E9" s="110"/>
      <c r="F9" s="110"/>
      <c r="G9" s="110"/>
      <c r="H9" s="110"/>
      <c r="I9" s="110"/>
      <c r="J9" s="110"/>
      <c r="K9" s="110"/>
      <c r="L9" s="110"/>
      <c r="M9" s="110"/>
      <c r="N9" s="110"/>
      <c r="O9" s="110"/>
      <c r="P9" s="110"/>
      <c r="Q9" s="110"/>
      <c r="R9" s="110"/>
      <c r="S9" s="110"/>
      <c r="T9" s="110"/>
    </row>
    <row r="10" spans="1:20" x14ac:dyDescent="0.25">
      <c r="A10" s="110"/>
      <c r="B10" s="110"/>
      <c r="C10" s="110"/>
      <c r="D10" s="110"/>
      <c r="E10" s="110"/>
      <c r="F10" s="110"/>
      <c r="G10" s="110"/>
      <c r="H10" s="110"/>
      <c r="I10" s="110"/>
      <c r="J10" s="110"/>
      <c r="K10" s="110"/>
      <c r="L10" s="110"/>
      <c r="M10" s="110"/>
      <c r="N10" s="110"/>
      <c r="O10" s="110"/>
      <c r="P10" s="110"/>
      <c r="Q10" s="110"/>
      <c r="R10" s="110"/>
      <c r="S10" s="110"/>
      <c r="T10" s="110"/>
    </row>
    <row r="11" spans="1:20" x14ac:dyDescent="0.25">
      <c r="A11" s="110"/>
      <c r="B11" s="110"/>
      <c r="C11" s="110"/>
      <c r="D11" s="110"/>
      <c r="E11" s="110"/>
      <c r="F11" s="110"/>
      <c r="G11" s="110"/>
      <c r="H11" s="110"/>
      <c r="I11" s="110"/>
      <c r="J11" s="110"/>
      <c r="K11" s="110"/>
      <c r="L11" s="110"/>
      <c r="M11" s="110"/>
      <c r="N11" s="110"/>
      <c r="O11" s="110"/>
      <c r="P11" s="110"/>
      <c r="Q11" s="110"/>
      <c r="R11" s="110"/>
      <c r="S11" s="110"/>
      <c r="T11" s="110"/>
    </row>
    <row r="12" spans="1:20" x14ac:dyDescent="0.25">
      <c r="A12" s="110"/>
      <c r="B12" s="110"/>
      <c r="C12" s="110"/>
      <c r="D12" s="110"/>
      <c r="E12" s="110"/>
      <c r="F12" s="110"/>
      <c r="G12" s="110"/>
      <c r="H12" s="110"/>
      <c r="I12" s="110"/>
      <c r="J12" s="110"/>
      <c r="K12" s="110"/>
      <c r="L12" s="110"/>
      <c r="M12" s="110"/>
      <c r="N12" s="110"/>
      <c r="O12" s="110"/>
      <c r="P12" s="110"/>
      <c r="Q12" s="110"/>
      <c r="R12" s="110"/>
      <c r="S12" s="110"/>
      <c r="T12" s="110"/>
    </row>
    <row r="13" spans="1:20" x14ac:dyDescent="0.25">
      <c r="A13" s="110"/>
      <c r="B13" s="110"/>
      <c r="C13" s="110"/>
      <c r="D13" s="110"/>
      <c r="E13" s="110"/>
      <c r="F13" s="110"/>
      <c r="G13" s="110"/>
      <c r="H13" s="110"/>
      <c r="I13" s="110"/>
      <c r="J13" s="110"/>
      <c r="K13" s="110"/>
      <c r="L13" s="110"/>
      <c r="M13" s="110"/>
      <c r="N13" s="110"/>
      <c r="O13" s="110"/>
      <c r="P13" s="110"/>
      <c r="Q13" s="110"/>
      <c r="R13" s="110"/>
      <c r="S13" s="110"/>
      <c r="T13" s="110"/>
    </row>
    <row r="14" spans="1:20" x14ac:dyDescent="0.25">
      <c r="A14" s="110"/>
      <c r="B14" s="110"/>
      <c r="C14" s="110"/>
      <c r="D14" s="110"/>
      <c r="E14" s="110"/>
      <c r="F14" s="110"/>
      <c r="G14" s="110"/>
      <c r="H14" s="110"/>
      <c r="I14" s="110"/>
      <c r="J14" s="110"/>
      <c r="K14" s="110"/>
      <c r="L14" s="110"/>
      <c r="M14" s="110"/>
      <c r="N14" s="110"/>
      <c r="O14" s="110"/>
      <c r="P14" s="110"/>
      <c r="Q14" s="110"/>
      <c r="R14" s="110"/>
      <c r="S14" s="110"/>
      <c r="T14" s="110"/>
    </row>
    <row r="15" spans="1:20" x14ac:dyDescent="0.25">
      <c r="A15" s="110"/>
      <c r="B15" s="110"/>
      <c r="C15" s="110"/>
      <c r="D15" s="110"/>
      <c r="E15" s="110"/>
      <c r="F15" s="110"/>
      <c r="G15" s="110"/>
      <c r="H15" s="110"/>
      <c r="I15" s="110"/>
      <c r="J15" s="110"/>
      <c r="K15" s="110"/>
      <c r="L15" s="110"/>
      <c r="M15" s="110"/>
      <c r="N15" s="110"/>
      <c r="O15" s="110"/>
      <c r="P15" s="110"/>
      <c r="Q15" s="110"/>
      <c r="R15" s="110"/>
      <c r="S15" s="110"/>
      <c r="T15" s="110"/>
    </row>
    <row r="16" spans="1:20" x14ac:dyDescent="0.25">
      <c r="A16" s="110"/>
      <c r="B16" s="110"/>
      <c r="C16" s="110"/>
      <c r="D16" s="110"/>
      <c r="E16" s="110"/>
      <c r="F16" s="110"/>
      <c r="G16" s="110"/>
      <c r="H16" s="110"/>
      <c r="I16" s="110"/>
      <c r="J16" s="110"/>
      <c r="K16" s="110"/>
      <c r="L16" s="110"/>
      <c r="M16" s="110"/>
      <c r="N16" s="110"/>
      <c r="O16" s="110"/>
      <c r="P16" s="110"/>
      <c r="Q16" s="110"/>
      <c r="R16" s="110"/>
      <c r="S16" s="110"/>
      <c r="T16" s="110"/>
    </row>
    <row r="17" spans="1:20" x14ac:dyDescent="0.25">
      <c r="A17" s="110"/>
      <c r="B17" s="110"/>
      <c r="C17" s="110"/>
      <c r="D17" s="110"/>
      <c r="E17" s="110"/>
      <c r="F17" s="110"/>
      <c r="G17" s="110"/>
      <c r="H17" s="110"/>
      <c r="I17" s="110"/>
      <c r="J17" s="110"/>
      <c r="K17" s="110"/>
      <c r="L17" s="110"/>
      <c r="M17" s="110"/>
      <c r="N17" s="110"/>
      <c r="O17" s="110"/>
      <c r="P17" s="110"/>
      <c r="Q17" s="110"/>
      <c r="R17" s="110"/>
      <c r="S17" s="110"/>
      <c r="T17" s="110"/>
    </row>
    <row r="18" spans="1:20" x14ac:dyDescent="0.25">
      <c r="A18" s="110"/>
      <c r="B18" s="110"/>
      <c r="C18" s="110"/>
      <c r="D18" s="110"/>
      <c r="E18" s="110"/>
      <c r="F18" s="110"/>
      <c r="G18" s="110"/>
      <c r="H18" s="110"/>
      <c r="I18" s="110"/>
      <c r="J18" s="110"/>
      <c r="K18" s="110"/>
      <c r="L18" s="110"/>
      <c r="M18" s="110"/>
      <c r="N18" s="110"/>
      <c r="O18" s="110"/>
      <c r="P18" s="110"/>
      <c r="Q18" s="110"/>
      <c r="R18" s="110"/>
      <c r="S18" s="110"/>
      <c r="T18" s="110"/>
    </row>
    <row r="19" spans="1:20" x14ac:dyDescent="0.25">
      <c r="A19" s="110"/>
      <c r="B19" s="110"/>
      <c r="C19" s="110"/>
      <c r="D19" s="110"/>
      <c r="E19" s="110"/>
      <c r="F19" s="110"/>
      <c r="G19" s="110"/>
      <c r="H19" s="110"/>
      <c r="I19" s="110"/>
      <c r="J19" s="110"/>
      <c r="K19" s="110"/>
      <c r="L19" s="110"/>
      <c r="M19" s="110"/>
      <c r="N19" s="110"/>
      <c r="O19" s="110"/>
      <c r="P19" s="110"/>
      <c r="Q19" s="110"/>
      <c r="R19" s="110"/>
      <c r="S19" s="110"/>
      <c r="T19" s="110"/>
    </row>
    <row r="20" spans="1:20" x14ac:dyDescent="0.25">
      <c r="A20" s="110"/>
      <c r="B20" s="110"/>
      <c r="C20" s="110"/>
      <c r="D20" s="110"/>
      <c r="E20" s="110"/>
      <c r="F20" s="110"/>
      <c r="G20" s="110"/>
      <c r="H20" s="110"/>
      <c r="I20" s="110"/>
      <c r="J20" s="110"/>
      <c r="K20" s="110"/>
      <c r="L20" s="110"/>
      <c r="M20" s="110"/>
      <c r="N20" s="110"/>
      <c r="O20" s="110"/>
      <c r="P20" s="110"/>
      <c r="Q20" s="110"/>
      <c r="R20" s="110"/>
      <c r="S20" s="110"/>
      <c r="T20" s="110"/>
    </row>
    <row r="21" spans="1:20" ht="15.75" customHeight="1" x14ac:dyDescent="0.25">
      <c r="A21" s="110"/>
      <c r="B21" s="110"/>
      <c r="C21" s="110"/>
      <c r="D21" s="110"/>
      <c r="E21" s="110"/>
      <c r="F21" s="110"/>
      <c r="G21" s="110"/>
      <c r="H21" s="110"/>
      <c r="I21" s="110"/>
      <c r="J21" s="110"/>
      <c r="K21" s="110"/>
      <c r="L21" s="110"/>
      <c r="M21" s="110"/>
      <c r="N21" s="110"/>
      <c r="O21" s="110"/>
      <c r="P21" s="110"/>
      <c r="Q21" s="110"/>
      <c r="R21" s="110"/>
      <c r="S21" s="110"/>
      <c r="T21" s="110"/>
    </row>
    <row r="22" spans="1:20" ht="15.75" customHeight="1" x14ac:dyDescent="0.25">
      <c r="A22" s="110"/>
      <c r="B22" s="110"/>
      <c r="C22" s="110"/>
      <c r="D22" s="110"/>
      <c r="E22" s="110"/>
      <c r="F22" s="110"/>
      <c r="G22" s="110"/>
      <c r="H22" s="110"/>
      <c r="I22" s="110"/>
      <c r="J22" s="110"/>
      <c r="K22" s="110"/>
      <c r="L22" s="110"/>
      <c r="M22" s="110"/>
      <c r="N22" s="110"/>
      <c r="O22" s="110"/>
      <c r="P22" s="110"/>
      <c r="Q22" s="110"/>
      <c r="R22" s="110"/>
      <c r="S22" s="110"/>
      <c r="T22" s="110"/>
    </row>
    <row r="23" spans="1:20" ht="15.75" customHeight="1" x14ac:dyDescent="0.25">
      <c r="A23" s="110"/>
      <c r="B23" s="110"/>
      <c r="C23" s="110"/>
      <c r="D23" s="110"/>
      <c r="E23" s="110"/>
      <c r="F23" s="110"/>
      <c r="G23" s="110"/>
      <c r="H23" s="110"/>
      <c r="I23" s="110"/>
      <c r="J23" s="110"/>
      <c r="K23" s="110"/>
      <c r="L23" s="110"/>
      <c r="M23" s="110"/>
      <c r="N23" s="110"/>
      <c r="O23" s="110"/>
      <c r="P23" s="110"/>
      <c r="Q23" s="110"/>
      <c r="R23" s="110"/>
      <c r="S23" s="110"/>
      <c r="T23" s="110"/>
    </row>
    <row r="24" spans="1:20" ht="15.75" customHeight="1" x14ac:dyDescent="0.25">
      <c r="A24" s="110"/>
      <c r="B24" s="110"/>
      <c r="C24" s="110"/>
      <c r="D24" s="110"/>
      <c r="E24" s="110"/>
      <c r="F24" s="110"/>
      <c r="G24" s="110"/>
      <c r="H24" s="110"/>
      <c r="I24" s="110"/>
      <c r="J24" s="110"/>
      <c r="K24" s="110"/>
      <c r="L24" s="110"/>
      <c r="M24" s="110"/>
      <c r="N24" s="110"/>
      <c r="O24" s="110"/>
      <c r="P24" s="110"/>
      <c r="Q24" s="110"/>
      <c r="R24" s="110"/>
      <c r="S24" s="110"/>
      <c r="T24" s="110"/>
    </row>
    <row r="25" spans="1:20" ht="15.75" customHeight="1" x14ac:dyDescent="0.25">
      <c r="A25" s="110"/>
      <c r="B25" s="110"/>
      <c r="C25" s="110"/>
      <c r="D25" s="110"/>
      <c r="E25" s="110"/>
      <c r="F25" s="110"/>
      <c r="G25" s="110"/>
      <c r="H25" s="110"/>
      <c r="I25" s="110"/>
      <c r="J25" s="110"/>
      <c r="K25" s="110"/>
      <c r="L25" s="110"/>
      <c r="M25" s="110"/>
      <c r="N25" s="110"/>
      <c r="O25" s="110"/>
      <c r="P25" s="110"/>
      <c r="Q25" s="110"/>
      <c r="R25" s="110"/>
      <c r="S25" s="110"/>
      <c r="T25" s="110"/>
    </row>
    <row r="26" spans="1:20" ht="15.75" customHeight="1" x14ac:dyDescent="0.25">
      <c r="A26" s="110"/>
      <c r="B26" s="110"/>
      <c r="C26" s="110"/>
      <c r="D26" s="110"/>
      <c r="E26" s="110"/>
      <c r="F26" s="110"/>
      <c r="G26" s="110"/>
      <c r="H26" s="110"/>
      <c r="I26" s="110"/>
      <c r="J26" s="110"/>
      <c r="K26" s="110"/>
      <c r="L26" s="110"/>
      <c r="M26" s="110"/>
      <c r="N26" s="110"/>
      <c r="O26" s="110"/>
      <c r="P26" s="110"/>
      <c r="Q26" s="110"/>
      <c r="R26" s="110"/>
      <c r="S26" s="110"/>
      <c r="T26" s="110"/>
    </row>
    <row r="27" spans="1:20" ht="15.75" customHeight="1" x14ac:dyDescent="0.25">
      <c r="A27" s="110"/>
      <c r="B27" s="110"/>
      <c r="C27" s="110"/>
      <c r="D27" s="110"/>
      <c r="E27" s="110"/>
      <c r="F27" s="110"/>
      <c r="G27" s="110"/>
      <c r="H27" s="110"/>
      <c r="I27" s="110"/>
      <c r="J27" s="110"/>
      <c r="K27" s="110"/>
      <c r="L27" s="110"/>
      <c r="M27" s="110"/>
      <c r="N27" s="110"/>
      <c r="O27" s="110"/>
      <c r="P27" s="110"/>
      <c r="Q27" s="110"/>
      <c r="R27" s="110"/>
      <c r="S27" s="110"/>
      <c r="T27" s="110"/>
    </row>
    <row r="28" spans="1:20" ht="15.75" customHeight="1" x14ac:dyDescent="0.25">
      <c r="A28" s="110"/>
      <c r="B28" s="110"/>
      <c r="C28" s="110"/>
      <c r="D28" s="110"/>
      <c r="E28" s="110"/>
      <c r="F28" s="110"/>
      <c r="G28" s="110"/>
      <c r="H28" s="110"/>
      <c r="I28" s="110"/>
      <c r="J28" s="110"/>
      <c r="K28" s="110"/>
      <c r="L28" s="110"/>
      <c r="M28" s="110"/>
      <c r="N28" s="110"/>
      <c r="O28" s="110"/>
      <c r="P28" s="110"/>
      <c r="Q28" s="110"/>
      <c r="R28" s="110"/>
      <c r="S28" s="110"/>
      <c r="T28" s="110"/>
    </row>
    <row r="29" spans="1:20" ht="15.75" customHeight="1" x14ac:dyDescent="0.25">
      <c r="A29" s="110"/>
      <c r="B29" s="110"/>
      <c r="C29" s="110"/>
      <c r="D29" s="110"/>
      <c r="E29" s="110"/>
      <c r="F29" s="110"/>
      <c r="G29" s="110"/>
      <c r="H29" s="110"/>
      <c r="I29" s="110"/>
      <c r="J29" s="110"/>
      <c r="K29" s="110"/>
      <c r="L29" s="110"/>
      <c r="M29" s="110"/>
      <c r="N29" s="110"/>
      <c r="O29" s="110"/>
      <c r="P29" s="110"/>
      <c r="Q29" s="110"/>
      <c r="R29" s="110"/>
      <c r="S29" s="110"/>
      <c r="T29" s="110"/>
    </row>
    <row r="30" spans="1:20" ht="15.75" customHeight="1" x14ac:dyDescent="0.25">
      <c r="A30" s="110"/>
      <c r="B30" s="110"/>
      <c r="C30" s="110"/>
      <c r="D30" s="110"/>
      <c r="E30" s="110"/>
      <c r="F30" s="110"/>
      <c r="G30" s="110"/>
      <c r="H30" s="110"/>
      <c r="I30" s="110"/>
      <c r="J30" s="110"/>
      <c r="K30" s="110"/>
      <c r="L30" s="110"/>
      <c r="M30" s="110"/>
      <c r="N30" s="110"/>
      <c r="O30" s="110"/>
      <c r="P30" s="110"/>
      <c r="Q30" s="110"/>
      <c r="R30" s="110"/>
      <c r="S30" s="110"/>
      <c r="T30" s="110"/>
    </row>
    <row r="31" spans="1:20" ht="15.75" customHeight="1" x14ac:dyDescent="0.25">
      <c r="A31" s="110"/>
      <c r="B31" s="110"/>
      <c r="C31" s="110"/>
      <c r="D31" s="110"/>
      <c r="E31" s="110"/>
      <c r="F31" s="110"/>
      <c r="G31" s="110"/>
      <c r="H31" s="110"/>
      <c r="I31" s="110"/>
      <c r="J31" s="110"/>
      <c r="K31" s="110"/>
      <c r="L31" s="110"/>
      <c r="M31" s="110"/>
      <c r="N31" s="110"/>
      <c r="O31" s="110"/>
      <c r="P31" s="110"/>
      <c r="Q31" s="110"/>
      <c r="R31" s="110"/>
      <c r="S31" s="110"/>
      <c r="T31" s="110"/>
    </row>
    <row r="32" spans="1:20" ht="15.75" customHeight="1" x14ac:dyDescent="0.25">
      <c r="A32" s="110"/>
      <c r="B32" s="110"/>
      <c r="C32" s="110"/>
      <c r="D32" s="110"/>
      <c r="E32" s="110"/>
      <c r="F32" s="110"/>
      <c r="G32" s="110"/>
      <c r="H32" s="110"/>
      <c r="I32" s="110"/>
      <c r="J32" s="110"/>
      <c r="K32" s="110"/>
      <c r="L32" s="110"/>
      <c r="M32" s="110"/>
      <c r="N32" s="110"/>
      <c r="O32" s="110"/>
      <c r="P32" s="110"/>
      <c r="Q32" s="110"/>
      <c r="R32" s="110"/>
      <c r="S32" s="110"/>
      <c r="T32" s="110"/>
    </row>
    <row r="33" spans="1:20" ht="15.75" customHeight="1" x14ac:dyDescent="0.25">
      <c r="A33" s="110"/>
      <c r="B33" s="110"/>
      <c r="C33" s="110"/>
      <c r="D33" s="110"/>
      <c r="E33" s="110"/>
      <c r="F33" s="110"/>
      <c r="G33" s="110"/>
      <c r="H33" s="110"/>
      <c r="I33" s="110"/>
      <c r="J33" s="110"/>
      <c r="K33" s="110"/>
      <c r="L33" s="110"/>
      <c r="M33" s="110"/>
      <c r="N33" s="110"/>
      <c r="O33" s="110"/>
      <c r="P33" s="110"/>
      <c r="Q33" s="110"/>
      <c r="R33" s="110"/>
      <c r="S33" s="110"/>
      <c r="T33" s="110"/>
    </row>
    <row r="34" spans="1:20" ht="15.75" customHeight="1" x14ac:dyDescent="0.25">
      <c r="A34" s="110"/>
      <c r="B34" s="110"/>
      <c r="C34" s="110"/>
      <c r="D34" s="110"/>
      <c r="E34" s="110"/>
      <c r="F34" s="110"/>
      <c r="G34" s="110"/>
      <c r="H34" s="110"/>
      <c r="I34" s="110"/>
      <c r="J34" s="110"/>
      <c r="K34" s="110"/>
      <c r="L34" s="110"/>
      <c r="M34" s="110"/>
      <c r="N34" s="110"/>
      <c r="O34" s="110"/>
      <c r="P34" s="110"/>
      <c r="Q34" s="110"/>
      <c r="R34" s="110"/>
      <c r="S34" s="110"/>
      <c r="T34" s="110"/>
    </row>
    <row r="35" spans="1:20" ht="15.75" customHeight="1" x14ac:dyDescent="0.25">
      <c r="A35" s="110"/>
      <c r="B35" s="110"/>
      <c r="C35" s="110"/>
      <c r="D35" s="110"/>
      <c r="E35" s="110"/>
      <c r="F35" s="110"/>
      <c r="G35" s="110"/>
      <c r="H35" s="110"/>
      <c r="I35" s="110"/>
      <c r="J35" s="110"/>
      <c r="K35" s="110"/>
      <c r="L35" s="110"/>
      <c r="M35" s="110"/>
      <c r="N35" s="110"/>
      <c r="O35" s="110"/>
      <c r="P35" s="110"/>
      <c r="Q35" s="110"/>
      <c r="R35" s="110"/>
      <c r="S35" s="110"/>
      <c r="T35" s="110"/>
    </row>
    <row r="36" spans="1:20" ht="15.75" customHeight="1" x14ac:dyDescent="0.25">
      <c r="A36" s="110"/>
      <c r="B36" s="110"/>
      <c r="C36" s="110"/>
      <c r="D36" s="110"/>
      <c r="E36" s="110"/>
      <c r="F36" s="110"/>
      <c r="G36" s="110"/>
      <c r="H36" s="110"/>
      <c r="I36" s="110"/>
      <c r="J36" s="110"/>
      <c r="K36" s="110"/>
      <c r="L36" s="110"/>
      <c r="M36" s="110"/>
      <c r="N36" s="110"/>
      <c r="O36" s="110"/>
      <c r="P36" s="110"/>
      <c r="Q36" s="110"/>
      <c r="R36" s="110"/>
      <c r="S36" s="110"/>
      <c r="T36" s="110"/>
    </row>
    <row r="37" spans="1:20" ht="15.75" customHeight="1" x14ac:dyDescent="0.25">
      <c r="A37" s="110"/>
      <c r="B37" s="110"/>
      <c r="C37" s="110"/>
      <c r="D37" s="110"/>
      <c r="E37" s="110"/>
      <c r="F37" s="110"/>
      <c r="G37" s="110"/>
      <c r="H37" s="110"/>
      <c r="I37" s="110"/>
      <c r="J37" s="110"/>
      <c r="K37" s="110"/>
      <c r="L37" s="110"/>
      <c r="M37" s="110"/>
      <c r="N37" s="110"/>
      <c r="O37" s="110"/>
      <c r="P37" s="110"/>
      <c r="Q37" s="110"/>
      <c r="R37" s="110"/>
      <c r="S37" s="110"/>
      <c r="T37" s="110"/>
    </row>
    <row r="38" spans="1:20" ht="15.75" customHeight="1" x14ac:dyDescent="0.25">
      <c r="A38" s="110"/>
      <c r="B38" s="110"/>
      <c r="C38" s="110"/>
      <c r="D38" s="110"/>
      <c r="E38" s="110"/>
      <c r="F38" s="110"/>
      <c r="G38" s="110"/>
      <c r="H38" s="110"/>
      <c r="I38" s="110"/>
      <c r="J38" s="110"/>
      <c r="K38" s="110"/>
      <c r="L38" s="110"/>
      <c r="M38" s="110"/>
      <c r="N38" s="110"/>
      <c r="O38" s="110"/>
      <c r="P38" s="110"/>
      <c r="Q38" s="110"/>
      <c r="R38" s="110"/>
      <c r="S38" s="110"/>
      <c r="T38" s="110"/>
    </row>
    <row r="39" spans="1:20" ht="15.75" customHeight="1" x14ac:dyDescent="0.25">
      <c r="A39" s="110"/>
      <c r="B39" s="110"/>
      <c r="C39" s="110"/>
      <c r="D39" s="110"/>
      <c r="E39" s="110"/>
      <c r="F39" s="110"/>
      <c r="G39" s="110"/>
      <c r="H39" s="110"/>
      <c r="I39" s="110"/>
      <c r="J39" s="110"/>
      <c r="K39" s="110"/>
      <c r="L39" s="110"/>
      <c r="M39" s="110"/>
      <c r="N39" s="110"/>
      <c r="O39" s="110"/>
      <c r="P39" s="110"/>
      <c r="Q39" s="110"/>
      <c r="R39" s="110"/>
      <c r="S39" s="110"/>
      <c r="T39" s="110"/>
    </row>
    <row r="40" spans="1:20" ht="15.75" customHeight="1" x14ac:dyDescent="0.25">
      <c r="A40" s="110"/>
      <c r="B40" s="110"/>
      <c r="C40" s="110"/>
      <c r="D40" s="110"/>
      <c r="E40" s="110"/>
      <c r="F40" s="110"/>
      <c r="G40" s="110"/>
      <c r="H40" s="110"/>
      <c r="I40" s="110"/>
      <c r="J40" s="110"/>
      <c r="K40" s="110"/>
      <c r="L40" s="110"/>
      <c r="M40" s="110"/>
      <c r="N40" s="110"/>
      <c r="O40" s="110"/>
      <c r="P40" s="110"/>
      <c r="Q40" s="110"/>
      <c r="R40" s="110"/>
      <c r="S40" s="110"/>
      <c r="T40" s="110"/>
    </row>
    <row r="41" spans="1:20" ht="15.75" customHeight="1" x14ac:dyDescent="0.25">
      <c r="A41" s="110"/>
      <c r="B41" s="110"/>
      <c r="C41" s="110"/>
      <c r="D41" s="110"/>
      <c r="E41" s="110"/>
      <c r="F41" s="110"/>
      <c r="G41" s="110"/>
      <c r="H41" s="110"/>
      <c r="I41" s="110"/>
      <c r="J41" s="110"/>
      <c r="K41" s="110"/>
      <c r="L41" s="110"/>
      <c r="M41" s="110"/>
      <c r="N41" s="110"/>
      <c r="O41" s="110"/>
      <c r="P41" s="110"/>
      <c r="Q41" s="110"/>
      <c r="R41" s="110"/>
      <c r="S41" s="110"/>
      <c r="T41" s="110"/>
    </row>
    <row r="42" spans="1:20" ht="15.75" customHeight="1" x14ac:dyDescent="0.25">
      <c r="A42" s="110"/>
      <c r="B42" s="110"/>
      <c r="C42" s="110"/>
      <c r="D42" s="110"/>
      <c r="E42" s="110"/>
      <c r="F42" s="110"/>
      <c r="G42" s="110"/>
      <c r="H42" s="110"/>
      <c r="I42" s="110"/>
      <c r="J42" s="110"/>
      <c r="K42" s="110"/>
      <c r="L42" s="110"/>
      <c r="M42" s="110"/>
      <c r="N42" s="110"/>
      <c r="O42" s="110"/>
      <c r="P42" s="110"/>
      <c r="Q42" s="110"/>
      <c r="R42" s="110"/>
      <c r="S42" s="110"/>
      <c r="T42" s="110"/>
    </row>
    <row r="43" spans="1:20" ht="15.75" customHeight="1" x14ac:dyDescent="0.25">
      <c r="A43" s="110"/>
      <c r="B43" s="110"/>
      <c r="C43" s="110"/>
      <c r="D43" s="110"/>
      <c r="E43" s="110"/>
      <c r="F43" s="110"/>
      <c r="G43" s="110"/>
      <c r="H43" s="110"/>
      <c r="I43" s="110"/>
      <c r="J43" s="110"/>
      <c r="K43" s="110"/>
      <c r="L43" s="110"/>
      <c r="M43" s="110"/>
      <c r="N43" s="110"/>
      <c r="O43" s="110"/>
      <c r="P43" s="110"/>
      <c r="Q43" s="110"/>
      <c r="R43" s="110"/>
      <c r="S43" s="110"/>
      <c r="T43" s="110"/>
    </row>
    <row r="44" spans="1:20" ht="15.75" customHeight="1" x14ac:dyDescent="0.25">
      <c r="A44" s="110"/>
      <c r="B44" s="110"/>
      <c r="C44" s="110"/>
      <c r="D44" s="110"/>
      <c r="E44" s="110"/>
      <c r="F44" s="110"/>
      <c r="G44" s="110"/>
      <c r="H44" s="110"/>
      <c r="I44" s="110"/>
      <c r="J44" s="110"/>
      <c r="K44" s="110"/>
      <c r="L44" s="110"/>
      <c r="M44" s="110"/>
      <c r="N44" s="110"/>
      <c r="O44" s="110"/>
      <c r="P44" s="110"/>
      <c r="Q44" s="110"/>
      <c r="R44" s="110"/>
      <c r="S44" s="110"/>
      <c r="T44" s="110"/>
    </row>
    <row r="45" spans="1:20" ht="15.75" customHeight="1" x14ac:dyDescent="0.25">
      <c r="A45" s="110"/>
      <c r="B45" s="110"/>
      <c r="C45" s="110"/>
      <c r="D45" s="110"/>
      <c r="E45" s="110"/>
      <c r="F45" s="110"/>
      <c r="G45" s="110"/>
      <c r="H45" s="110"/>
      <c r="I45" s="110"/>
      <c r="J45" s="110"/>
      <c r="K45" s="110"/>
      <c r="L45" s="110"/>
      <c r="M45" s="110"/>
      <c r="N45" s="110"/>
      <c r="O45" s="110"/>
      <c r="P45" s="110"/>
      <c r="Q45" s="110"/>
      <c r="R45" s="110"/>
      <c r="S45" s="110"/>
      <c r="T45" s="110"/>
    </row>
    <row r="46" spans="1:20" ht="15.75" customHeight="1" x14ac:dyDescent="0.25">
      <c r="A46" s="110"/>
      <c r="B46" s="110"/>
      <c r="C46" s="110"/>
      <c r="D46" s="110"/>
      <c r="E46" s="110"/>
      <c r="F46" s="110"/>
      <c r="G46" s="110"/>
      <c r="H46" s="110"/>
      <c r="I46" s="110"/>
      <c r="J46" s="110"/>
      <c r="K46" s="110"/>
      <c r="L46" s="110"/>
      <c r="M46" s="110"/>
      <c r="N46" s="110"/>
      <c r="O46" s="110"/>
      <c r="P46" s="110"/>
      <c r="Q46" s="110"/>
      <c r="R46" s="110"/>
      <c r="S46" s="110"/>
      <c r="T46" s="110"/>
    </row>
    <row r="47" spans="1:20" ht="15.75" customHeight="1" x14ac:dyDescent="0.25">
      <c r="A47" s="110"/>
      <c r="B47" s="110"/>
      <c r="C47" s="110"/>
      <c r="D47" s="110"/>
      <c r="E47" s="110"/>
      <c r="F47" s="110"/>
      <c r="G47" s="110"/>
      <c r="H47" s="110"/>
      <c r="I47" s="110"/>
      <c r="J47" s="110"/>
      <c r="K47" s="110"/>
      <c r="L47" s="110"/>
      <c r="M47" s="110"/>
      <c r="N47" s="110"/>
      <c r="O47" s="110"/>
      <c r="P47" s="110"/>
      <c r="Q47" s="110"/>
      <c r="R47" s="110"/>
      <c r="S47" s="110"/>
      <c r="T47" s="110"/>
    </row>
    <row r="48" spans="1:20" ht="15.75" customHeight="1" x14ac:dyDescent="0.25">
      <c r="A48" s="110"/>
      <c r="B48" s="110"/>
      <c r="C48" s="110"/>
      <c r="D48" s="110"/>
      <c r="E48" s="110"/>
      <c r="F48" s="110"/>
      <c r="G48" s="110"/>
      <c r="H48" s="110"/>
      <c r="I48" s="110"/>
      <c r="J48" s="110"/>
      <c r="K48" s="110"/>
      <c r="L48" s="110"/>
      <c r="M48" s="110"/>
      <c r="N48" s="110"/>
      <c r="O48" s="110"/>
      <c r="P48" s="110"/>
      <c r="Q48" s="110"/>
      <c r="R48" s="110"/>
      <c r="S48" s="110"/>
      <c r="T48" s="110"/>
    </row>
    <row r="49" spans="1:20" ht="15.75" customHeight="1" x14ac:dyDescent="0.25">
      <c r="A49" s="110"/>
      <c r="B49" s="111" t="s">
        <v>343</v>
      </c>
      <c r="C49" s="111" t="s">
        <v>344</v>
      </c>
      <c r="D49" s="111" t="s">
        <v>345</v>
      </c>
      <c r="E49" s="110"/>
      <c r="F49" s="112" t="s">
        <v>346</v>
      </c>
      <c r="G49" s="113" t="s">
        <v>347</v>
      </c>
      <c r="H49" s="114"/>
      <c r="I49" s="114"/>
      <c r="J49" s="114"/>
      <c r="K49" s="114"/>
      <c r="L49" s="114"/>
      <c r="M49" s="114"/>
      <c r="N49" s="114"/>
      <c r="O49" s="114"/>
      <c r="P49" s="115"/>
      <c r="Q49" s="110"/>
      <c r="R49" s="110"/>
      <c r="S49" s="110"/>
      <c r="T49" s="110"/>
    </row>
    <row r="50" spans="1:20" ht="15.75" customHeight="1" x14ac:dyDescent="0.25">
      <c r="A50" s="110"/>
      <c r="B50" s="414" t="s">
        <v>348</v>
      </c>
      <c r="C50" s="116" t="s">
        <v>349</v>
      </c>
      <c r="D50" s="117">
        <v>15</v>
      </c>
      <c r="E50" s="110"/>
      <c r="F50" s="118" t="s">
        <v>74</v>
      </c>
      <c r="G50" s="113" t="s">
        <v>350</v>
      </c>
      <c r="H50" s="114"/>
      <c r="I50" s="114"/>
      <c r="J50" s="114"/>
      <c r="K50" s="114"/>
      <c r="L50" s="114"/>
      <c r="M50" s="114"/>
      <c r="N50" s="114"/>
      <c r="O50" s="114"/>
      <c r="P50" s="115"/>
      <c r="Q50" s="110"/>
      <c r="R50" s="110"/>
      <c r="S50" s="110"/>
      <c r="T50" s="110"/>
    </row>
    <row r="51" spans="1:20" ht="15.75" customHeight="1" thickBot="1" x14ac:dyDescent="0.3">
      <c r="A51" s="110"/>
      <c r="B51" s="414"/>
      <c r="C51" s="119" t="s">
        <v>351</v>
      </c>
      <c r="D51" s="117">
        <v>0</v>
      </c>
      <c r="E51" s="110"/>
      <c r="F51" s="120" t="s">
        <v>352</v>
      </c>
      <c r="G51" s="113" t="s">
        <v>353</v>
      </c>
      <c r="H51" s="114"/>
      <c r="I51" s="114"/>
      <c r="J51" s="114"/>
      <c r="K51" s="114"/>
      <c r="L51" s="114"/>
      <c r="M51" s="114"/>
      <c r="N51" s="114"/>
      <c r="O51" s="114"/>
      <c r="P51" s="115"/>
      <c r="Q51" s="110"/>
      <c r="R51" s="110"/>
      <c r="S51" s="110"/>
      <c r="T51" s="110"/>
    </row>
    <row r="52" spans="1:20" ht="15.75" customHeight="1" x14ac:dyDescent="0.25">
      <c r="A52" s="110"/>
      <c r="B52" s="414" t="s">
        <v>354</v>
      </c>
      <c r="C52" s="116" t="s">
        <v>355</v>
      </c>
      <c r="D52" s="117">
        <v>15</v>
      </c>
      <c r="E52" s="110"/>
      <c r="F52" s="110"/>
      <c r="G52" s="110"/>
      <c r="H52" s="110"/>
      <c r="I52" s="110"/>
      <c r="J52" s="110"/>
      <c r="K52" s="110"/>
      <c r="L52" s="110"/>
      <c r="M52" s="110"/>
      <c r="N52" s="110"/>
      <c r="O52" s="110"/>
      <c r="P52" s="110"/>
      <c r="Q52" s="110"/>
      <c r="R52" s="110"/>
      <c r="S52" s="110"/>
      <c r="T52" s="110"/>
    </row>
    <row r="53" spans="1:20" ht="15.75" customHeight="1" x14ac:dyDescent="0.25">
      <c r="A53" s="110"/>
      <c r="B53" s="414"/>
      <c r="C53" s="119" t="s">
        <v>356</v>
      </c>
      <c r="D53" s="117">
        <v>0</v>
      </c>
      <c r="E53" s="110"/>
      <c r="F53" s="110"/>
      <c r="G53" s="110"/>
      <c r="H53" s="110"/>
      <c r="I53" s="110"/>
      <c r="J53" s="110"/>
      <c r="K53" s="110"/>
      <c r="L53" s="110"/>
      <c r="M53" s="110"/>
      <c r="N53" s="110"/>
      <c r="O53" s="110"/>
      <c r="P53" s="110"/>
      <c r="Q53" s="110"/>
      <c r="R53" s="110"/>
      <c r="S53" s="110"/>
      <c r="T53" s="110"/>
    </row>
    <row r="54" spans="1:20" ht="15.75" customHeight="1" x14ac:dyDescent="0.25">
      <c r="A54" s="110"/>
      <c r="B54" s="414" t="s">
        <v>357</v>
      </c>
      <c r="C54" s="116" t="s">
        <v>358</v>
      </c>
      <c r="D54" s="117">
        <v>15</v>
      </c>
      <c r="E54" s="110"/>
      <c r="F54" s="180" t="s">
        <v>13</v>
      </c>
      <c r="G54" s="116" t="s">
        <v>361</v>
      </c>
      <c r="H54" s="110"/>
      <c r="I54" s="110"/>
      <c r="J54" s="110"/>
      <c r="K54" s="110"/>
      <c r="L54" s="110"/>
      <c r="M54" s="110"/>
      <c r="N54" s="110"/>
      <c r="O54" s="110"/>
      <c r="P54" s="110"/>
      <c r="Q54" s="110"/>
      <c r="R54" s="110"/>
      <c r="S54" s="110"/>
      <c r="T54" s="110"/>
    </row>
    <row r="55" spans="1:20" ht="15.75" customHeight="1" x14ac:dyDescent="0.25">
      <c r="A55" s="110"/>
      <c r="B55" s="414"/>
      <c r="C55" s="119" t="s">
        <v>359</v>
      </c>
      <c r="D55" s="117">
        <v>0</v>
      </c>
      <c r="E55" s="110"/>
      <c r="F55" s="180" t="s">
        <v>14</v>
      </c>
      <c r="G55" s="119" t="s">
        <v>362</v>
      </c>
      <c r="H55" s="110"/>
      <c r="I55" s="110"/>
      <c r="J55" s="110"/>
      <c r="K55" s="110"/>
      <c r="L55" s="110"/>
      <c r="M55" s="110"/>
      <c r="N55" s="110"/>
      <c r="O55" s="110"/>
      <c r="P55" s="110"/>
      <c r="Q55" s="110"/>
      <c r="R55" s="110"/>
      <c r="S55" s="110"/>
      <c r="T55" s="110"/>
    </row>
    <row r="56" spans="1:20" ht="15.75" customHeight="1" x14ac:dyDescent="0.25">
      <c r="A56" s="110"/>
      <c r="B56" s="414" t="s">
        <v>360</v>
      </c>
      <c r="C56" s="116" t="s">
        <v>361</v>
      </c>
      <c r="D56" s="117">
        <v>15</v>
      </c>
      <c r="E56" s="110"/>
      <c r="F56" s="110"/>
      <c r="G56" s="110"/>
      <c r="H56" s="110"/>
      <c r="I56" s="110"/>
      <c r="J56" s="110"/>
      <c r="K56" s="110"/>
      <c r="L56" s="110"/>
      <c r="M56" s="110"/>
      <c r="N56" s="110"/>
      <c r="O56" s="110"/>
      <c r="P56" s="110"/>
      <c r="Q56" s="110"/>
      <c r="R56" s="110"/>
      <c r="S56" s="110"/>
      <c r="T56" s="110"/>
    </row>
    <row r="57" spans="1:20" ht="15.75" customHeight="1" x14ac:dyDescent="0.25">
      <c r="A57" s="110"/>
      <c r="B57" s="414"/>
      <c r="C57" s="119" t="s">
        <v>362</v>
      </c>
      <c r="D57" s="117">
        <v>10</v>
      </c>
      <c r="E57" s="110"/>
      <c r="F57" s="110"/>
      <c r="G57" s="110"/>
      <c r="H57" s="110"/>
      <c r="I57" s="110"/>
      <c r="J57" s="110"/>
      <c r="K57" s="110"/>
      <c r="L57" s="110"/>
      <c r="M57" s="110"/>
      <c r="N57" s="110"/>
      <c r="O57" s="110"/>
      <c r="P57" s="110"/>
      <c r="Q57" s="110"/>
      <c r="R57" s="110"/>
      <c r="S57" s="110"/>
      <c r="T57" s="110"/>
    </row>
    <row r="58" spans="1:20" ht="15.75" customHeight="1" x14ac:dyDescent="0.25">
      <c r="A58" s="110"/>
      <c r="B58" s="414"/>
      <c r="C58" s="119" t="s">
        <v>363</v>
      </c>
      <c r="D58" s="117">
        <v>0</v>
      </c>
      <c r="E58" s="110"/>
      <c r="F58" s="110"/>
      <c r="G58" s="110"/>
      <c r="H58" s="110"/>
      <c r="I58" s="110"/>
      <c r="J58" s="110"/>
      <c r="K58" s="110"/>
      <c r="L58" s="110"/>
      <c r="M58" s="110"/>
      <c r="N58" s="110"/>
      <c r="O58" s="110"/>
      <c r="P58" s="110"/>
      <c r="Q58" s="110"/>
      <c r="R58" s="110"/>
      <c r="S58" s="110"/>
      <c r="T58" s="110"/>
    </row>
    <row r="59" spans="1:20" ht="15.75" customHeight="1" x14ac:dyDescent="0.25">
      <c r="A59" s="110"/>
      <c r="B59" s="414" t="s">
        <v>364</v>
      </c>
      <c r="C59" s="116" t="s">
        <v>365</v>
      </c>
      <c r="D59" s="117">
        <v>15</v>
      </c>
      <c r="E59" s="110"/>
      <c r="F59" s="110"/>
      <c r="G59" s="110"/>
      <c r="H59" s="110"/>
      <c r="I59" s="110"/>
      <c r="J59" s="110"/>
      <c r="K59" s="110"/>
      <c r="L59" s="110"/>
      <c r="M59" s="110"/>
      <c r="N59" s="110"/>
      <c r="O59" s="110"/>
      <c r="P59" s="110"/>
      <c r="Q59" s="110"/>
      <c r="R59" s="110"/>
      <c r="S59" s="110"/>
      <c r="T59" s="110"/>
    </row>
    <row r="60" spans="1:20" ht="15.75" customHeight="1" x14ac:dyDescent="0.25">
      <c r="A60" s="110"/>
      <c r="B60" s="414"/>
      <c r="C60" s="119" t="s">
        <v>366</v>
      </c>
      <c r="D60" s="117">
        <v>0</v>
      </c>
      <c r="E60" s="110"/>
      <c r="F60" s="110"/>
      <c r="G60" s="110"/>
      <c r="H60" s="110"/>
      <c r="I60" s="110"/>
      <c r="J60" s="110"/>
      <c r="K60" s="110"/>
      <c r="L60" s="110"/>
      <c r="M60" s="110"/>
      <c r="N60" s="110"/>
      <c r="O60" s="110"/>
      <c r="P60" s="110"/>
      <c r="Q60" s="110"/>
      <c r="R60" s="110"/>
      <c r="S60" s="110"/>
      <c r="T60" s="110"/>
    </row>
    <row r="61" spans="1:20" ht="15.75" customHeight="1" x14ac:dyDescent="0.25">
      <c r="A61" s="110"/>
      <c r="B61" s="414" t="s">
        <v>367</v>
      </c>
      <c r="C61" s="116" t="s">
        <v>368</v>
      </c>
      <c r="D61" s="117">
        <v>15</v>
      </c>
      <c r="E61" s="110"/>
      <c r="F61" s="110"/>
      <c r="G61" s="110"/>
      <c r="H61" s="110"/>
      <c r="I61" s="110"/>
      <c r="J61" s="110"/>
      <c r="K61" s="110"/>
      <c r="L61" s="110"/>
      <c r="M61" s="110"/>
      <c r="N61" s="110"/>
      <c r="O61" s="110"/>
      <c r="P61" s="110"/>
      <c r="Q61" s="110"/>
      <c r="R61" s="110"/>
      <c r="S61" s="110"/>
      <c r="T61" s="110"/>
    </row>
    <row r="62" spans="1:20" ht="15.75" customHeight="1" x14ac:dyDescent="0.25">
      <c r="A62" s="110"/>
      <c r="B62" s="414"/>
      <c r="C62" s="119" t="s">
        <v>369</v>
      </c>
      <c r="D62" s="117">
        <v>0</v>
      </c>
      <c r="E62" s="110"/>
      <c r="F62" s="110"/>
      <c r="G62" s="110"/>
      <c r="H62" s="110"/>
      <c r="I62" s="110"/>
      <c r="J62" s="110"/>
      <c r="K62" s="110"/>
      <c r="L62" s="110"/>
      <c r="M62" s="110"/>
      <c r="N62" s="110"/>
      <c r="O62" s="110"/>
      <c r="P62" s="110"/>
      <c r="Q62" s="110"/>
      <c r="R62" s="110"/>
      <c r="S62" s="110"/>
      <c r="T62" s="110"/>
    </row>
    <row r="63" spans="1:20" ht="15.75" customHeight="1" x14ac:dyDescent="0.25">
      <c r="A63" s="110"/>
      <c r="B63" s="414" t="s">
        <v>370</v>
      </c>
      <c r="C63" s="116" t="s">
        <v>371</v>
      </c>
      <c r="D63" s="117">
        <v>10</v>
      </c>
      <c r="E63" s="110"/>
      <c r="F63" s="110"/>
      <c r="G63" s="110"/>
      <c r="H63" s="110"/>
      <c r="I63" s="110"/>
      <c r="J63" s="110"/>
      <c r="K63" s="110"/>
      <c r="L63" s="110"/>
      <c r="M63" s="110"/>
      <c r="N63" s="110"/>
      <c r="O63" s="110"/>
      <c r="P63" s="110"/>
      <c r="Q63" s="110"/>
      <c r="R63" s="110"/>
      <c r="S63" s="110"/>
      <c r="T63" s="110"/>
    </row>
    <row r="64" spans="1:20" ht="15.75" customHeight="1" x14ac:dyDescent="0.25">
      <c r="A64" s="110"/>
      <c r="B64" s="414"/>
      <c r="C64" s="119" t="s">
        <v>372</v>
      </c>
      <c r="D64" s="117">
        <v>5</v>
      </c>
      <c r="E64" s="110"/>
      <c r="F64" s="110"/>
      <c r="G64" s="110"/>
      <c r="H64" s="110"/>
      <c r="I64" s="110"/>
      <c r="J64" s="110"/>
      <c r="K64" s="110"/>
      <c r="L64" s="110"/>
      <c r="M64" s="110"/>
      <c r="N64" s="110"/>
      <c r="O64" s="110"/>
      <c r="P64" s="110"/>
      <c r="Q64" s="110"/>
      <c r="R64" s="110"/>
      <c r="S64" s="110"/>
      <c r="T64" s="110"/>
    </row>
    <row r="65" spans="1:20" ht="15.75" customHeight="1" x14ac:dyDescent="0.25">
      <c r="A65" s="110"/>
      <c r="B65" s="414"/>
      <c r="C65" s="119" t="s">
        <v>373</v>
      </c>
      <c r="D65" s="117">
        <v>0</v>
      </c>
      <c r="E65" s="110"/>
      <c r="F65" s="110"/>
      <c r="G65" s="110"/>
      <c r="H65" s="110"/>
      <c r="I65" s="110"/>
      <c r="J65" s="110"/>
      <c r="K65" s="110"/>
      <c r="L65" s="110"/>
      <c r="M65" s="110"/>
      <c r="N65" s="110"/>
      <c r="O65" s="110"/>
      <c r="P65" s="110"/>
      <c r="Q65" s="110"/>
      <c r="R65" s="110"/>
      <c r="S65" s="110"/>
      <c r="T65" s="110"/>
    </row>
    <row r="66" spans="1:20" ht="15.75" customHeight="1" x14ac:dyDescent="0.25">
      <c r="A66" s="110"/>
      <c r="B66" s="110"/>
      <c r="C66" s="110"/>
      <c r="D66" s="110"/>
      <c r="E66" s="110"/>
      <c r="F66" s="110"/>
      <c r="G66" s="110"/>
      <c r="H66" s="110"/>
      <c r="I66" s="110"/>
      <c r="J66" s="110"/>
      <c r="K66" s="110"/>
      <c r="L66" s="110"/>
      <c r="M66" s="110"/>
      <c r="N66" s="110"/>
      <c r="O66" s="110"/>
      <c r="P66" s="110"/>
      <c r="Q66" s="110"/>
      <c r="R66" s="110"/>
      <c r="S66" s="110"/>
      <c r="T66" s="110"/>
    </row>
    <row r="67" spans="1:20" ht="15.75" customHeight="1" x14ac:dyDescent="0.25">
      <c r="A67" s="110"/>
      <c r="B67" s="110"/>
      <c r="C67" s="110"/>
      <c r="D67" s="110">
        <f>+D50+D52+D54+D56+D59+D61+D63</f>
        <v>100</v>
      </c>
      <c r="E67" s="110"/>
      <c r="F67" s="110"/>
      <c r="G67" s="110"/>
      <c r="H67" s="110"/>
      <c r="I67" s="110"/>
      <c r="J67" s="110"/>
      <c r="K67" s="110"/>
      <c r="L67" s="110"/>
      <c r="M67" s="110"/>
      <c r="N67" s="110"/>
      <c r="O67" s="110"/>
      <c r="P67" s="110"/>
      <c r="Q67" s="110"/>
      <c r="R67" s="110"/>
      <c r="S67" s="110"/>
      <c r="T67" s="110"/>
    </row>
    <row r="68" spans="1:20" ht="15.75" customHeight="1" x14ac:dyDescent="0.25">
      <c r="A68" s="110"/>
      <c r="B68" s="110"/>
      <c r="C68" s="110"/>
      <c r="D68" s="110"/>
      <c r="E68" s="110"/>
      <c r="F68" s="110"/>
      <c r="G68" s="110"/>
      <c r="H68" s="110"/>
      <c r="I68" s="110"/>
      <c r="J68" s="110"/>
      <c r="K68" s="110"/>
      <c r="L68" s="110"/>
      <c r="M68" s="110"/>
      <c r="N68" s="110"/>
      <c r="O68" s="110"/>
      <c r="P68" s="110"/>
      <c r="Q68" s="110"/>
      <c r="R68" s="110"/>
      <c r="S68" s="110"/>
      <c r="T68" s="110"/>
    </row>
    <row r="69" spans="1:20" ht="15.75" customHeight="1" x14ac:dyDescent="0.25">
      <c r="A69" s="110"/>
      <c r="B69" s="110"/>
      <c r="C69" s="110"/>
      <c r="D69" s="110"/>
      <c r="E69" s="110"/>
      <c r="F69" s="110"/>
      <c r="G69" s="110"/>
      <c r="H69" s="110"/>
      <c r="I69" s="110"/>
      <c r="J69" s="110"/>
      <c r="K69" s="110"/>
      <c r="L69" s="110"/>
      <c r="M69" s="110"/>
      <c r="N69" s="110"/>
      <c r="O69" s="110"/>
      <c r="P69" s="110"/>
      <c r="Q69" s="110"/>
      <c r="R69" s="110"/>
      <c r="S69" s="110"/>
      <c r="T69" s="110"/>
    </row>
    <row r="70" spans="1:20" ht="15.75" customHeight="1" x14ac:dyDescent="0.25">
      <c r="A70" s="110"/>
      <c r="B70" s="110"/>
      <c r="C70" s="110"/>
      <c r="D70" s="110"/>
      <c r="E70" s="110"/>
      <c r="F70" s="110"/>
      <c r="G70" s="110"/>
      <c r="H70" s="110"/>
      <c r="I70" s="110"/>
      <c r="J70" s="110"/>
      <c r="K70" s="110"/>
      <c r="L70" s="110"/>
      <c r="M70" s="110"/>
      <c r="N70" s="110"/>
      <c r="O70" s="110"/>
      <c r="P70" s="110"/>
      <c r="Q70" s="110"/>
      <c r="R70" s="110"/>
      <c r="S70" s="110"/>
      <c r="T70" s="110"/>
    </row>
    <row r="71" spans="1:20" ht="15.75" customHeight="1" x14ac:dyDescent="0.25">
      <c r="A71" s="110"/>
      <c r="B71" s="110"/>
      <c r="C71" s="110"/>
      <c r="D71" s="110"/>
      <c r="E71" s="110"/>
      <c r="F71" s="110"/>
      <c r="G71" s="110"/>
      <c r="H71" s="110"/>
      <c r="I71" s="110"/>
      <c r="J71" s="110"/>
      <c r="K71" s="110"/>
      <c r="L71" s="110"/>
      <c r="M71" s="110"/>
      <c r="N71" s="110"/>
      <c r="O71" s="110"/>
      <c r="P71" s="110"/>
      <c r="Q71" s="110"/>
      <c r="R71" s="110"/>
      <c r="S71" s="110"/>
      <c r="T71" s="110"/>
    </row>
    <row r="72" spans="1:20" ht="15.75" customHeight="1" x14ac:dyDescent="0.25">
      <c r="A72" s="110"/>
      <c r="B72" s="110"/>
      <c r="C72" s="110"/>
      <c r="D72" s="110"/>
      <c r="E72" s="110"/>
      <c r="F72" s="110"/>
      <c r="G72" s="110"/>
      <c r="H72" s="110"/>
      <c r="I72" s="110"/>
      <c r="J72" s="110"/>
      <c r="K72" s="110"/>
      <c r="L72" s="110"/>
      <c r="M72" s="110"/>
      <c r="N72" s="110"/>
      <c r="O72" s="110"/>
      <c r="P72" s="110"/>
      <c r="Q72" s="110"/>
      <c r="R72" s="110"/>
      <c r="S72" s="110"/>
      <c r="T72" s="110"/>
    </row>
    <row r="73" spans="1:20" ht="15.75" customHeight="1" x14ac:dyDescent="0.25">
      <c r="A73" s="110"/>
      <c r="B73" s="110"/>
      <c r="C73" s="110"/>
      <c r="D73" s="110"/>
      <c r="E73" s="110"/>
      <c r="F73" s="110"/>
      <c r="G73" s="110"/>
      <c r="H73" s="110"/>
      <c r="I73" s="110"/>
      <c r="J73" s="110"/>
      <c r="K73" s="110"/>
      <c r="L73" s="110"/>
      <c r="M73" s="110"/>
      <c r="N73" s="110"/>
      <c r="O73" s="110"/>
      <c r="P73" s="110"/>
      <c r="Q73" s="110"/>
      <c r="R73" s="110"/>
      <c r="S73" s="110"/>
      <c r="T73" s="110"/>
    </row>
    <row r="74" spans="1:20" ht="15.75" customHeight="1" x14ac:dyDescent="0.25">
      <c r="A74" s="110"/>
      <c r="B74" s="110"/>
      <c r="C74" s="110"/>
      <c r="D74" s="110"/>
      <c r="E74" s="110"/>
      <c r="F74" s="110"/>
      <c r="G74" s="110"/>
      <c r="H74" s="110"/>
      <c r="I74" s="110"/>
      <c r="J74" s="110"/>
      <c r="K74" s="110"/>
      <c r="L74" s="110"/>
      <c r="M74" s="110"/>
      <c r="N74" s="110"/>
      <c r="O74" s="110"/>
      <c r="P74" s="110"/>
      <c r="Q74" s="110"/>
      <c r="R74" s="110"/>
      <c r="S74" s="110"/>
      <c r="T74" s="110"/>
    </row>
    <row r="75" spans="1:20" ht="15.75" customHeight="1" x14ac:dyDescent="0.25">
      <c r="A75" s="110"/>
      <c r="B75" s="110"/>
      <c r="C75" s="110"/>
      <c r="D75" s="110"/>
      <c r="E75" s="110"/>
      <c r="F75" s="110"/>
      <c r="G75" s="110"/>
      <c r="H75" s="110"/>
      <c r="I75" s="110"/>
      <c r="J75" s="110"/>
      <c r="K75" s="110"/>
      <c r="L75" s="110"/>
      <c r="M75" s="110"/>
      <c r="N75" s="110"/>
      <c r="O75" s="110"/>
      <c r="P75" s="110"/>
      <c r="Q75" s="110"/>
      <c r="R75" s="110"/>
      <c r="S75" s="110"/>
      <c r="T75" s="110"/>
    </row>
    <row r="76" spans="1:20" ht="15.75" customHeight="1" x14ac:dyDescent="0.25">
      <c r="A76" s="110"/>
      <c r="B76" s="110"/>
      <c r="C76" s="110"/>
      <c r="D76" s="110"/>
      <c r="E76" s="110"/>
      <c r="F76" s="110"/>
      <c r="G76" s="110"/>
      <c r="H76" s="110"/>
      <c r="I76" s="110"/>
      <c r="J76" s="110"/>
      <c r="K76" s="110"/>
      <c r="L76" s="110"/>
      <c r="M76" s="110"/>
      <c r="N76" s="110"/>
      <c r="O76" s="110"/>
      <c r="P76" s="110"/>
      <c r="Q76" s="110"/>
      <c r="R76" s="110"/>
      <c r="S76" s="110"/>
      <c r="T76" s="110"/>
    </row>
    <row r="77" spans="1:20" ht="15.75" customHeight="1" x14ac:dyDescent="0.25">
      <c r="A77" s="110"/>
      <c r="B77" s="110"/>
      <c r="C77" s="110"/>
      <c r="D77" s="110"/>
      <c r="E77" s="110"/>
      <c r="F77" s="110"/>
      <c r="G77" s="110"/>
      <c r="H77" s="110"/>
      <c r="I77" s="110"/>
      <c r="J77" s="110"/>
      <c r="K77" s="110"/>
      <c r="L77" s="110"/>
      <c r="M77" s="110"/>
      <c r="N77" s="110"/>
      <c r="O77" s="110"/>
      <c r="P77" s="110"/>
      <c r="Q77" s="110"/>
      <c r="R77" s="110"/>
      <c r="S77" s="110"/>
      <c r="T77" s="110"/>
    </row>
    <row r="78" spans="1:20" ht="15.75" customHeight="1" x14ac:dyDescent="0.25">
      <c r="A78" s="110"/>
      <c r="B78" s="110"/>
      <c r="C78" s="110"/>
      <c r="D78" s="110"/>
      <c r="E78" s="110"/>
      <c r="F78" s="110"/>
      <c r="G78" s="110"/>
      <c r="H78" s="110"/>
      <c r="I78" s="110"/>
      <c r="J78" s="110"/>
      <c r="K78" s="110"/>
      <c r="L78" s="110"/>
      <c r="M78" s="110"/>
      <c r="N78" s="110"/>
      <c r="O78" s="110"/>
      <c r="P78" s="110"/>
      <c r="Q78" s="110"/>
      <c r="R78" s="110"/>
      <c r="S78" s="110"/>
      <c r="T78" s="110"/>
    </row>
    <row r="79" spans="1:20" ht="15.75" customHeight="1" x14ac:dyDescent="0.25">
      <c r="A79" s="110"/>
      <c r="B79" s="110"/>
      <c r="C79" s="110"/>
      <c r="D79" s="110"/>
      <c r="E79" s="110"/>
      <c r="F79" s="110"/>
      <c r="G79" s="110"/>
      <c r="H79" s="110"/>
      <c r="I79" s="110"/>
      <c r="J79" s="110"/>
      <c r="K79" s="110"/>
      <c r="L79" s="110"/>
      <c r="M79" s="110"/>
      <c r="N79" s="110"/>
      <c r="O79" s="110"/>
      <c r="P79" s="110"/>
      <c r="Q79" s="110"/>
      <c r="R79" s="110"/>
      <c r="S79" s="110"/>
      <c r="T79" s="110"/>
    </row>
    <row r="80" spans="1:20" ht="15.75" customHeight="1" x14ac:dyDescent="0.25">
      <c r="A80" s="110"/>
      <c r="B80" s="110"/>
      <c r="C80" s="110"/>
      <c r="D80" s="110"/>
      <c r="E80" s="110"/>
      <c r="F80" s="110"/>
      <c r="G80" s="110"/>
      <c r="H80" s="110"/>
      <c r="I80" s="110"/>
      <c r="J80" s="110"/>
      <c r="K80" s="110"/>
      <c r="L80" s="110"/>
      <c r="M80" s="110"/>
      <c r="N80" s="110"/>
      <c r="O80" s="110"/>
      <c r="P80" s="110"/>
      <c r="Q80" s="110"/>
      <c r="R80" s="110"/>
      <c r="S80" s="110"/>
      <c r="T80" s="110"/>
    </row>
    <row r="81" spans="1:20" ht="15.75" customHeight="1" x14ac:dyDescent="0.25">
      <c r="A81" s="110"/>
      <c r="B81" s="110"/>
      <c r="C81" s="110"/>
      <c r="D81" s="110"/>
      <c r="E81" s="110"/>
      <c r="F81" s="110"/>
      <c r="G81" s="110"/>
      <c r="H81" s="110"/>
      <c r="I81" s="110"/>
      <c r="J81" s="110"/>
      <c r="K81" s="110"/>
      <c r="L81" s="110"/>
      <c r="M81" s="110"/>
      <c r="N81" s="110"/>
      <c r="O81" s="110"/>
      <c r="P81" s="110"/>
      <c r="Q81" s="110"/>
      <c r="R81" s="110"/>
      <c r="S81" s="110"/>
      <c r="T81" s="110"/>
    </row>
    <row r="82" spans="1:20" ht="15.75" customHeight="1" x14ac:dyDescent="0.25">
      <c r="A82" s="110"/>
      <c r="B82" s="110"/>
      <c r="C82" s="110"/>
      <c r="D82" s="110"/>
      <c r="E82" s="110"/>
      <c r="F82" s="110"/>
      <c r="G82" s="110"/>
      <c r="H82" s="110"/>
      <c r="I82" s="110"/>
      <c r="J82" s="110"/>
      <c r="K82" s="110"/>
      <c r="L82" s="110"/>
      <c r="M82" s="110"/>
      <c r="N82" s="110"/>
      <c r="O82" s="110"/>
      <c r="P82" s="110"/>
      <c r="Q82" s="110"/>
      <c r="R82" s="110"/>
      <c r="S82" s="110"/>
      <c r="T82" s="110"/>
    </row>
    <row r="83" spans="1:20" ht="15.75" customHeight="1" x14ac:dyDescent="0.25">
      <c r="A83" s="110"/>
      <c r="B83" s="110"/>
      <c r="C83" s="110"/>
      <c r="D83" s="110"/>
      <c r="E83" s="110"/>
      <c r="F83" s="110"/>
      <c r="G83" s="110"/>
      <c r="H83" s="110"/>
      <c r="I83" s="110"/>
      <c r="J83" s="110"/>
      <c r="K83" s="110"/>
      <c r="L83" s="110"/>
      <c r="M83" s="110"/>
      <c r="N83" s="110"/>
      <c r="O83" s="110"/>
      <c r="P83" s="110"/>
      <c r="Q83" s="110"/>
      <c r="R83" s="110"/>
      <c r="S83" s="110"/>
      <c r="T83" s="110"/>
    </row>
    <row r="84" spans="1:20" ht="15.75" customHeight="1" x14ac:dyDescent="0.25">
      <c r="A84" s="110"/>
      <c r="B84" s="110"/>
      <c r="C84" s="110"/>
      <c r="D84" s="110"/>
      <c r="E84" s="110"/>
      <c r="F84" s="110"/>
      <c r="G84" s="110"/>
      <c r="H84" s="110"/>
      <c r="I84" s="110"/>
      <c r="J84" s="110"/>
      <c r="K84" s="110"/>
      <c r="L84" s="110"/>
      <c r="M84" s="110"/>
      <c r="N84" s="110"/>
      <c r="O84" s="110"/>
      <c r="P84" s="110"/>
      <c r="Q84" s="110"/>
      <c r="R84" s="110"/>
      <c r="S84" s="110"/>
      <c r="T84" s="110"/>
    </row>
    <row r="85" spans="1:20" ht="15.75" customHeight="1" x14ac:dyDescent="0.25">
      <c r="A85" s="110"/>
      <c r="B85" s="110"/>
      <c r="C85" s="110"/>
      <c r="D85" s="110"/>
      <c r="E85" s="110"/>
      <c r="F85" s="110"/>
      <c r="G85" s="110"/>
      <c r="H85" s="110"/>
      <c r="I85" s="110"/>
      <c r="J85" s="110"/>
      <c r="K85" s="110"/>
      <c r="L85" s="110"/>
      <c r="M85" s="110"/>
      <c r="N85" s="110"/>
      <c r="O85" s="110"/>
      <c r="P85" s="110"/>
      <c r="Q85" s="110"/>
      <c r="R85" s="110"/>
      <c r="S85" s="110"/>
      <c r="T85" s="110"/>
    </row>
    <row r="86" spans="1:20" ht="15.75" customHeight="1" x14ac:dyDescent="0.25">
      <c r="A86" s="110"/>
      <c r="B86" s="110"/>
      <c r="C86" s="110"/>
      <c r="D86" s="110"/>
      <c r="E86" s="110"/>
      <c r="F86" s="110"/>
      <c r="G86" s="110"/>
      <c r="H86" s="110"/>
      <c r="I86" s="110"/>
      <c r="J86" s="110"/>
      <c r="K86" s="110"/>
      <c r="L86" s="110"/>
      <c r="M86" s="110"/>
      <c r="N86" s="110"/>
      <c r="O86" s="110"/>
      <c r="P86" s="110"/>
      <c r="Q86" s="110"/>
      <c r="R86" s="110"/>
      <c r="S86" s="110"/>
      <c r="T86" s="110"/>
    </row>
    <row r="87" spans="1:20" ht="15.75" customHeight="1" x14ac:dyDescent="0.25">
      <c r="A87" s="110"/>
      <c r="B87" s="110"/>
      <c r="C87" s="110"/>
      <c r="D87" s="110"/>
      <c r="E87" s="110"/>
      <c r="F87" s="110"/>
      <c r="G87" s="110"/>
      <c r="H87" s="110"/>
      <c r="I87" s="110"/>
      <c r="J87" s="110"/>
      <c r="K87" s="110"/>
      <c r="L87" s="110"/>
      <c r="M87" s="110"/>
      <c r="N87" s="110"/>
      <c r="O87" s="110"/>
      <c r="P87" s="110"/>
      <c r="Q87" s="110"/>
      <c r="R87" s="110"/>
      <c r="S87" s="110"/>
      <c r="T87" s="110"/>
    </row>
    <row r="88" spans="1:20" ht="15.75" customHeight="1" x14ac:dyDescent="0.25">
      <c r="A88" s="110"/>
      <c r="B88" s="110"/>
      <c r="C88" s="110"/>
      <c r="D88" s="110"/>
      <c r="E88" s="110"/>
      <c r="F88" s="110"/>
      <c r="G88" s="110"/>
      <c r="H88" s="110"/>
      <c r="I88" s="110"/>
      <c r="J88" s="110"/>
      <c r="K88" s="110"/>
      <c r="L88" s="110"/>
      <c r="M88" s="110"/>
      <c r="N88" s="110"/>
      <c r="O88" s="110"/>
      <c r="P88" s="110"/>
      <c r="Q88" s="110"/>
      <c r="R88" s="110"/>
      <c r="S88" s="110"/>
      <c r="T88" s="110"/>
    </row>
    <row r="89" spans="1:20" ht="15.75" customHeight="1" x14ac:dyDescent="0.25">
      <c r="A89" s="110"/>
      <c r="B89" s="110"/>
      <c r="C89" s="110"/>
      <c r="D89" s="110"/>
      <c r="E89" s="110"/>
      <c r="F89" s="110"/>
      <c r="G89" s="110"/>
      <c r="H89" s="110"/>
      <c r="I89" s="110"/>
      <c r="J89" s="110"/>
      <c r="K89" s="110"/>
      <c r="L89" s="110"/>
      <c r="M89" s="110"/>
      <c r="N89" s="110"/>
      <c r="O89" s="110"/>
      <c r="P89" s="110"/>
      <c r="Q89" s="110"/>
      <c r="R89" s="110"/>
      <c r="S89" s="110"/>
      <c r="T89" s="110"/>
    </row>
    <row r="90" spans="1:20" ht="15.75" customHeight="1" x14ac:dyDescent="0.25">
      <c r="A90" s="110"/>
      <c r="B90" s="110"/>
      <c r="C90" s="110"/>
      <c r="D90" s="110"/>
      <c r="E90" s="110"/>
      <c r="F90" s="110"/>
      <c r="G90" s="110"/>
      <c r="H90" s="110"/>
      <c r="I90" s="110"/>
      <c r="J90" s="110"/>
      <c r="K90" s="110"/>
      <c r="L90" s="110"/>
      <c r="M90" s="110"/>
      <c r="N90" s="110"/>
      <c r="O90" s="110"/>
      <c r="P90" s="110"/>
      <c r="Q90" s="110"/>
      <c r="R90" s="110"/>
      <c r="S90" s="110"/>
      <c r="T90" s="110"/>
    </row>
    <row r="91" spans="1:20" ht="15.75" customHeight="1" x14ac:dyDescent="0.25">
      <c r="A91" s="110"/>
      <c r="B91" s="110"/>
      <c r="C91" s="110"/>
      <c r="D91" s="110"/>
      <c r="E91" s="110"/>
      <c r="F91" s="110"/>
      <c r="G91" s="110"/>
      <c r="H91" s="110"/>
      <c r="I91" s="110"/>
      <c r="J91" s="110"/>
      <c r="K91" s="110"/>
      <c r="L91" s="110"/>
      <c r="M91" s="110"/>
      <c r="N91" s="110"/>
      <c r="O91" s="110"/>
      <c r="P91" s="110"/>
      <c r="Q91" s="110"/>
      <c r="R91" s="110"/>
      <c r="S91" s="110"/>
      <c r="T91" s="110"/>
    </row>
    <row r="92" spans="1:20" ht="15.75" customHeight="1" x14ac:dyDescent="0.25">
      <c r="A92" s="110"/>
      <c r="B92" s="110"/>
      <c r="C92" s="110"/>
      <c r="D92" s="110"/>
      <c r="E92" s="110"/>
      <c r="F92" s="110"/>
      <c r="G92" s="110"/>
      <c r="H92" s="110"/>
      <c r="I92" s="110"/>
      <c r="J92" s="110"/>
      <c r="K92" s="110"/>
      <c r="L92" s="110"/>
      <c r="M92" s="110"/>
      <c r="N92" s="110"/>
      <c r="O92" s="110"/>
      <c r="P92" s="110"/>
      <c r="Q92" s="110"/>
      <c r="R92" s="110"/>
      <c r="S92" s="110"/>
      <c r="T92" s="110"/>
    </row>
    <row r="93" spans="1:20" ht="15.75" customHeight="1" x14ac:dyDescent="0.25">
      <c r="A93" s="110"/>
      <c r="B93" s="110"/>
      <c r="C93" s="110"/>
      <c r="D93" s="110"/>
      <c r="E93" s="110"/>
      <c r="F93" s="110"/>
      <c r="G93" s="110"/>
      <c r="H93" s="110"/>
      <c r="I93" s="110"/>
      <c r="J93" s="110"/>
      <c r="K93" s="110"/>
      <c r="L93" s="110"/>
      <c r="M93" s="110"/>
      <c r="N93" s="110"/>
      <c r="O93" s="110"/>
      <c r="P93" s="110"/>
      <c r="Q93" s="110"/>
      <c r="R93" s="110"/>
      <c r="S93" s="110"/>
      <c r="T93" s="110"/>
    </row>
    <row r="94" spans="1:20" ht="15.75" customHeight="1" x14ac:dyDescent="0.25">
      <c r="A94" s="110"/>
      <c r="B94" s="110"/>
      <c r="C94" s="110"/>
      <c r="D94" s="110"/>
      <c r="E94" s="110"/>
      <c r="F94" s="110"/>
      <c r="G94" s="110"/>
      <c r="H94" s="110"/>
      <c r="I94" s="110"/>
      <c r="J94" s="110"/>
      <c r="K94" s="110"/>
      <c r="L94" s="110"/>
      <c r="M94" s="110"/>
      <c r="N94" s="110"/>
      <c r="O94" s="110"/>
      <c r="P94" s="110"/>
      <c r="Q94" s="110"/>
      <c r="R94" s="110"/>
      <c r="S94" s="110"/>
      <c r="T94" s="110"/>
    </row>
    <row r="95" spans="1:20" ht="15.75" customHeight="1" x14ac:dyDescent="0.25">
      <c r="A95" s="110"/>
      <c r="B95" s="110"/>
      <c r="C95" s="110"/>
      <c r="D95" s="110"/>
      <c r="E95" s="110"/>
      <c r="F95" s="110"/>
      <c r="G95" s="110"/>
      <c r="H95" s="110"/>
      <c r="I95" s="110"/>
      <c r="J95" s="110"/>
      <c r="K95" s="110"/>
      <c r="L95" s="110"/>
      <c r="M95" s="110"/>
      <c r="N95" s="110"/>
      <c r="O95" s="110"/>
      <c r="P95" s="110"/>
      <c r="Q95" s="110"/>
      <c r="R95" s="110"/>
      <c r="S95" s="110"/>
      <c r="T95" s="110"/>
    </row>
    <row r="96" spans="1:20" ht="15.75" customHeight="1" x14ac:dyDescent="0.25">
      <c r="A96" s="110"/>
      <c r="B96" s="110"/>
      <c r="C96" s="110"/>
      <c r="D96" s="110"/>
      <c r="E96" s="110"/>
      <c r="F96" s="110"/>
      <c r="G96" s="110"/>
      <c r="H96" s="110"/>
      <c r="I96" s="110"/>
      <c r="J96" s="110"/>
      <c r="K96" s="110"/>
      <c r="L96" s="110"/>
      <c r="M96" s="110"/>
      <c r="N96" s="110"/>
      <c r="O96" s="110"/>
      <c r="P96" s="110"/>
      <c r="Q96" s="110"/>
      <c r="R96" s="110"/>
      <c r="S96" s="110"/>
      <c r="T96" s="110"/>
    </row>
    <row r="97" spans="1:20" ht="15.75" customHeight="1" x14ac:dyDescent="0.25">
      <c r="A97" s="110"/>
      <c r="B97" s="110"/>
      <c r="C97" s="110"/>
      <c r="D97" s="110"/>
      <c r="E97" s="110"/>
      <c r="F97" s="110"/>
      <c r="G97" s="110"/>
      <c r="H97" s="110"/>
      <c r="I97" s="110"/>
      <c r="J97" s="110"/>
      <c r="K97" s="110"/>
      <c r="L97" s="110"/>
      <c r="M97" s="110"/>
      <c r="N97" s="110"/>
      <c r="O97" s="110"/>
      <c r="P97" s="110"/>
      <c r="Q97" s="110"/>
      <c r="R97" s="110"/>
      <c r="S97" s="110"/>
      <c r="T97" s="110"/>
    </row>
    <row r="98" spans="1:20" ht="15.75" customHeight="1" x14ac:dyDescent="0.25">
      <c r="A98" s="110"/>
      <c r="B98" s="110"/>
      <c r="C98" s="110"/>
      <c r="D98" s="110"/>
      <c r="E98" s="110"/>
      <c r="F98" s="110"/>
      <c r="G98" s="110"/>
      <c r="H98" s="110"/>
      <c r="I98" s="110"/>
      <c r="J98" s="110"/>
      <c r="K98" s="110"/>
      <c r="L98" s="110"/>
      <c r="M98" s="110"/>
      <c r="N98" s="110"/>
      <c r="O98" s="110"/>
      <c r="P98" s="110"/>
      <c r="Q98" s="110"/>
      <c r="R98" s="110"/>
      <c r="S98" s="110"/>
      <c r="T98" s="110"/>
    </row>
    <row r="99" spans="1:20" ht="15.75" customHeight="1" x14ac:dyDescent="0.25">
      <c r="A99" s="110"/>
      <c r="B99" s="110"/>
      <c r="C99" s="110"/>
      <c r="D99" s="110"/>
      <c r="E99" s="110"/>
      <c r="F99" s="110"/>
      <c r="G99" s="110"/>
      <c r="H99" s="110"/>
      <c r="I99" s="110"/>
      <c r="J99" s="110"/>
      <c r="K99" s="110"/>
      <c r="L99" s="110"/>
      <c r="M99" s="110"/>
      <c r="N99" s="110"/>
      <c r="O99" s="110"/>
      <c r="P99" s="110"/>
      <c r="Q99" s="110"/>
      <c r="R99" s="110"/>
      <c r="S99" s="110"/>
      <c r="T99" s="110"/>
    </row>
    <row r="100" spans="1:20" ht="15.75" customHeight="1" x14ac:dyDescent="0.25">
      <c r="A100" s="110"/>
      <c r="B100" s="110"/>
      <c r="C100" s="110"/>
      <c r="D100" s="110"/>
      <c r="E100" s="110"/>
      <c r="F100" s="110"/>
      <c r="G100" s="110"/>
      <c r="H100" s="110"/>
      <c r="I100" s="110"/>
      <c r="J100" s="110"/>
      <c r="K100" s="110"/>
      <c r="L100" s="110"/>
      <c r="M100" s="110"/>
      <c r="N100" s="110"/>
      <c r="O100" s="110"/>
      <c r="P100" s="110"/>
      <c r="Q100" s="110"/>
      <c r="R100" s="110"/>
      <c r="S100" s="110"/>
      <c r="T100" s="110"/>
    </row>
    <row r="101" spans="1:20" ht="15.75" customHeight="1" x14ac:dyDescent="0.25">
      <c r="A101" s="110"/>
      <c r="B101" s="110"/>
      <c r="C101" s="110"/>
      <c r="D101" s="110"/>
      <c r="E101" s="110"/>
      <c r="F101" s="110"/>
      <c r="G101" s="110"/>
      <c r="H101" s="110"/>
      <c r="I101" s="110"/>
      <c r="J101" s="110"/>
      <c r="K101" s="110"/>
      <c r="L101" s="110"/>
      <c r="M101" s="110"/>
      <c r="N101" s="110"/>
      <c r="O101" s="110"/>
      <c r="P101" s="110"/>
      <c r="Q101" s="110"/>
      <c r="R101" s="110"/>
      <c r="S101" s="110"/>
      <c r="T101" s="110"/>
    </row>
    <row r="102" spans="1:20" ht="15.75" customHeight="1" x14ac:dyDescent="0.25">
      <c r="A102" s="110"/>
      <c r="B102" s="110"/>
      <c r="C102" s="110"/>
      <c r="D102" s="110"/>
      <c r="E102" s="110"/>
      <c r="F102" s="110"/>
      <c r="G102" s="110"/>
      <c r="H102" s="110"/>
      <c r="I102" s="110"/>
      <c r="J102" s="110"/>
      <c r="K102" s="110"/>
      <c r="L102" s="110"/>
      <c r="M102" s="110"/>
      <c r="N102" s="110"/>
      <c r="O102" s="110"/>
      <c r="P102" s="110"/>
      <c r="Q102" s="110"/>
      <c r="R102" s="110"/>
      <c r="S102" s="110"/>
      <c r="T102" s="110"/>
    </row>
    <row r="103" spans="1:20" ht="15.75" customHeight="1" x14ac:dyDescent="0.25">
      <c r="A103" s="110"/>
      <c r="B103" s="110"/>
      <c r="C103" s="110"/>
      <c r="D103" s="110"/>
      <c r="E103" s="110"/>
      <c r="F103" s="110"/>
      <c r="G103" s="110"/>
      <c r="H103" s="110"/>
      <c r="I103" s="110"/>
      <c r="J103" s="110"/>
      <c r="K103" s="110"/>
      <c r="L103" s="110"/>
      <c r="M103" s="110"/>
      <c r="N103" s="110"/>
      <c r="O103" s="110"/>
      <c r="P103" s="110"/>
      <c r="Q103" s="110"/>
      <c r="R103" s="110"/>
      <c r="S103" s="110"/>
      <c r="T103" s="110"/>
    </row>
    <row r="104" spans="1:20" ht="15.75" customHeight="1" x14ac:dyDescent="0.25">
      <c r="A104" s="110"/>
      <c r="B104" s="110"/>
      <c r="C104" s="110"/>
      <c r="D104" s="110"/>
      <c r="E104" s="110"/>
      <c r="F104" s="110"/>
      <c r="G104" s="110"/>
      <c r="H104" s="110"/>
      <c r="I104" s="110"/>
      <c r="J104" s="110"/>
      <c r="K104" s="110"/>
      <c r="L104" s="110"/>
      <c r="M104" s="110"/>
      <c r="N104" s="110"/>
      <c r="O104" s="110"/>
      <c r="P104" s="110"/>
      <c r="Q104" s="110"/>
      <c r="R104" s="110"/>
      <c r="S104" s="110"/>
      <c r="T104" s="110"/>
    </row>
    <row r="105" spans="1:20" ht="15.75" customHeight="1" x14ac:dyDescent="0.25">
      <c r="A105" s="110"/>
      <c r="B105" s="110"/>
      <c r="C105" s="110"/>
      <c r="D105" s="110"/>
      <c r="E105" s="110"/>
      <c r="F105" s="110"/>
      <c r="G105" s="110"/>
      <c r="H105" s="110"/>
      <c r="I105" s="110"/>
      <c r="J105" s="110"/>
      <c r="K105" s="110"/>
      <c r="L105" s="110"/>
      <c r="M105" s="110"/>
      <c r="N105" s="110"/>
      <c r="O105" s="110"/>
      <c r="P105" s="110"/>
      <c r="Q105" s="110"/>
      <c r="R105" s="110"/>
      <c r="S105" s="110"/>
      <c r="T105" s="110"/>
    </row>
    <row r="106" spans="1:20" ht="15.75" customHeight="1" x14ac:dyDescent="0.25">
      <c r="A106" s="110"/>
      <c r="B106" s="110"/>
      <c r="C106" s="110"/>
      <c r="D106" s="110"/>
      <c r="E106" s="110"/>
      <c r="F106" s="110"/>
      <c r="G106" s="110"/>
      <c r="H106" s="110"/>
      <c r="I106" s="110"/>
      <c r="J106" s="110"/>
      <c r="K106" s="110"/>
      <c r="L106" s="110"/>
      <c r="M106" s="110"/>
      <c r="N106" s="110"/>
      <c r="O106" s="110"/>
      <c r="P106" s="110"/>
      <c r="Q106" s="110"/>
      <c r="R106" s="110"/>
      <c r="S106" s="110"/>
      <c r="T106" s="110"/>
    </row>
    <row r="107" spans="1:20" ht="15.75" customHeight="1" x14ac:dyDescent="0.25">
      <c r="A107" s="110"/>
      <c r="B107" s="110"/>
      <c r="C107" s="110"/>
      <c r="D107" s="110"/>
      <c r="E107" s="110"/>
      <c r="F107" s="110"/>
      <c r="G107" s="110"/>
      <c r="H107" s="110"/>
      <c r="I107" s="110"/>
      <c r="J107" s="110"/>
      <c r="K107" s="110"/>
      <c r="L107" s="110"/>
      <c r="M107" s="110"/>
      <c r="N107" s="110"/>
      <c r="O107" s="110"/>
      <c r="P107" s="110"/>
      <c r="Q107" s="110"/>
      <c r="R107" s="110"/>
      <c r="S107" s="110"/>
      <c r="T107" s="110"/>
    </row>
    <row r="108" spans="1:20" ht="15.75" customHeight="1" x14ac:dyDescent="0.25">
      <c r="A108" s="110"/>
      <c r="B108" s="110"/>
      <c r="C108" s="110"/>
      <c r="D108" s="110"/>
      <c r="E108" s="110"/>
      <c r="F108" s="110"/>
      <c r="G108" s="110"/>
      <c r="H108" s="110"/>
      <c r="I108" s="110"/>
      <c r="J108" s="110"/>
      <c r="K108" s="110"/>
      <c r="L108" s="110"/>
      <c r="M108" s="110"/>
      <c r="N108" s="110"/>
      <c r="O108" s="110"/>
      <c r="P108" s="110"/>
      <c r="Q108" s="110"/>
      <c r="R108" s="110"/>
      <c r="S108" s="110"/>
      <c r="T108" s="110"/>
    </row>
    <row r="109" spans="1:20" ht="15.75" customHeight="1" x14ac:dyDescent="0.25">
      <c r="A109" s="110"/>
      <c r="B109" s="110"/>
      <c r="C109" s="110"/>
      <c r="D109" s="110"/>
      <c r="E109" s="110"/>
      <c r="F109" s="110"/>
      <c r="G109" s="110"/>
      <c r="H109" s="110"/>
      <c r="I109" s="110"/>
      <c r="J109" s="110"/>
      <c r="K109" s="110"/>
      <c r="L109" s="110"/>
      <c r="M109" s="110"/>
      <c r="N109" s="110"/>
      <c r="O109" s="110"/>
      <c r="P109" s="110"/>
      <c r="Q109" s="110"/>
      <c r="R109" s="110"/>
      <c r="S109" s="110"/>
      <c r="T109" s="110"/>
    </row>
    <row r="110" spans="1:20" ht="15.75" customHeight="1" x14ac:dyDescent="0.25">
      <c r="A110" s="110"/>
      <c r="B110" s="110"/>
      <c r="C110" s="110"/>
      <c r="D110" s="110"/>
      <c r="E110" s="110"/>
      <c r="F110" s="110"/>
      <c r="G110" s="110"/>
      <c r="H110" s="110"/>
      <c r="I110" s="110"/>
      <c r="J110" s="110"/>
      <c r="K110" s="110"/>
      <c r="L110" s="110"/>
      <c r="M110" s="110"/>
      <c r="N110" s="110"/>
      <c r="O110" s="110"/>
      <c r="P110" s="110"/>
      <c r="Q110" s="110"/>
      <c r="R110" s="110"/>
      <c r="S110" s="110"/>
      <c r="T110" s="110"/>
    </row>
    <row r="111" spans="1:20" ht="15.75" customHeight="1" x14ac:dyDescent="0.25">
      <c r="A111" s="110"/>
      <c r="B111" s="110"/>
      <c r="C111" s="110"/>
      <c r="D111" s="110"/>
      <c r="E111" s="110"/>
      <c r="F111" s="110"/>
      <c r="G111" s="110"/>
      <c r="H111" s="110"/>
      <c r="I111" s="110"/>
      <c r="J111" s="110"/>
      <c r="K111" s="110"/>
      <c r="L111" s="110"/>
      <c r="M111" s="110"/>
      <c r="N111" s="110"/>
      <c r="O111" s="110"/>
      <c r="P111" s="110"/>
      <c r="Q111" s="110"/>
      <c r="R111" s="110"/>
      <c r="S111" s="110"/>
      <c r="T111" s="110"/>
    </row>
    <row r="112" spans="1:20" ht="15.75" customHeight="1" x14ac:dyDescent="0.25">
      <c r="A112" s="110"/>
      <c r="B112" s="110"/>
      <c r="C112" s="110"/>
      <c r="D112" s="110"/>
      <c r="E112" s="110"/>
      <c r="F112" s="110"/>
      <c r="G112" s="110"/>
      <c r="H112" s="110"/>
      <c r="I112" s="110"/>
      <c r="J112" s="110"/>
      <c r="K112" s="110"/>
      <c r="L112" s="110"/>
      <c r="M112" s="110"/>
      <c r="N112" s="110"/>
      <c r="O112" s="110"/>
      <c r="P112" s="110"/>
      <c r="Q112" s="110"/>
      <c r="R112" s="110"/>
      <c r="S112" s="110"/>
      <c r="T112" s="110"/>
    </row>
    <row r="113" spans="1:20" ht="15.75" customHeight="1" x14ac:dyDescent="0.25">
      <c r="A113" s="110"/>
      <c r="B113" s="110"/>
      <c r="C113" s="110"/>
      <c r="D113" s="110"/>
      <c r="E113" s="110"/>
      <c r="F113" s="110"/>
      <c r="G113" s="110"/>
      <c r="H113" s="110"/>
      <c r="I113" s="110"/>
      <c r="J113" s="110"/>
      <c r="K113" s="110"/>
      <c r="L113" s="110"/>
      <c r="M113" s="110"/>
      <c r="N113" s="110"/>
      <c r="O113" s="110"/>
      <c r="P113" s="110"/>
      <c r="Q113" s="110"/>
      <c r="R113" s="110"/>
      <c r="S113" s="110"/>
      <c r="T113" s="110"/>
    </row>
    <row r="114" spans="1:20" ht="15.75" customHeight="1" x14ac:dyDescent="0.25">
      <c r="A114" s="110"/>
      <c r="B114" s="110"/>
      <c r="C114" s="110"/>
      <c r="D114" s="110"/>
      <c r="E114" s="110"/>
      <c r="F114" s="110"/>
      <c r="G114" s="110"/>
      <c r="H114" s="110"/>
      <c r="I114" s="110"/>
      <c r="J114" s="110"/>
      <c r="K114" s="110"/>
      <c r="L114" s="110"/>
      <c r="M114" s="110"/>
      <c r="N114" s="110"/>
      <c r="O114" s="110"/>
      <c r="P114" s="110"/>
      <c r="Q114" s="110"/>
      <c r="R114" s="110"/>
      <c r="S114" s="110"/>
      <c r="T114" s="110"/>
    </row>
    <row r="115" spans="1:20" ht="15.75" customHeight="1" x14ac:dyDescent="0.25">
      <c r="A115" s="110"/>
      <c r="B115" s="110"/>
      <c r="C115" s="110"/>
      <c r="D115" s="110"/>
      <c r="E115" s="110"/>
      <c r="F115" s="110"/>
      <c r="G115" s="110"/>
      <c r="H115" s="110"/>
      <c r="I115" s="110"/>
      <c r="J115" s="110"/>
      <c r="K115" s="110"/>
      <c r="L115" s="110"/>
      <c r="M115" s="110"/>
      <c r="N115" s="110"/>
      <c r="O115" s="110"/>
      <c r="P115" s="110"/>
      <c r="Q115" s="110"/>
      <c r="R115" s="110"/>
      <c r="S115" s="110"/>
      <c r="T115" s="110"/>
    </row>
    <row r="116" spans="1:20" ht="15.75" customHeight="1" x14ac:dyDescent="0.25">
      <c r="A116" s="110"/>
      <c r="B116" s="110"/>
      <c r="C116" s="110"/>
      <c r="D116" s="110"/>
      <c r="E116" s="110"/>
      <c r="F116" s="110"/>
      <c r="G116" s="110"/>
      <c r="H116" s="110"/>
      <c r="I116" s="110"/>
      <c r="J116" s="110"/>
      <c r="K116" s="110"/>
      <c r="L116" s="110"/>
      <c r="M116" s="110"/>
      <c r="N116" s="110"/>
      <c r="O116" s="110"/>
      <c r="P116" s="110"/>
      <c r="Q116" s="110"/>
      <c r="R116" s="110"/>
      <c r="S116" s="110"/>
      <c r="T116" s="110"/>
    </row>
    <row r="117" spans="1:20" ht="15.75" customHeight="1" x14ac:dyDescent="0.25">
      <c r="A117" s="110"/>
      <c r="B117" s="110"/>
      <c r="C117" s="110"/>
      <c r="D117" s="110"/>
      <c r="E117" s="110"/>
      <c r="F117" s="110"/>
      <c r="G117" s="110"/>
      <c r="H117" s="110"/>
      <c r="I117" s="110"/>
      <c r="J117" s="110"/>
      <c r="K117" s="110"/>
      <c r="L117" s="110"/>
      <c r="M117" s="110"/>
      <c r="N117" s="110"/>
      <c r="O117" s="110"/>
      <c r="P117" s="110"/>
      <c r="Q117" s="110"/>
      <c r="R117" s="110"/>
      <c r="S117" s="110"/>
      <c r="T117" s="110"/>
    </row>
    <row r="118" spans="1:20" ht="15.75" customHeight="1" x14ac:dyDescent="0.25">
      <c r="A118" s="110"/>
      <c r="B118" s="110"/>
      <c r="C118" s="110"/>
      <c r="D118" s="110"/>
      <c r="E118" s="110"/>
      <c r="F118" s="110"/>
      <c r="G118" s="110"/>
      <c r="H118" s="110"/>
      <c r="I118" s="110"/>
      <c r="J118" s="110"/>
      <c r="K118" s="110"/>
      <c r="L118" s="110"/>
      <c r="M118" s="110"/>
      <c r="N118" s="110"/>
      <c r="O118" s="110"/>
      <c r="P118" s="110"/>
      <c r="Q118" s="110"/>
      <c r="R118" s="110"/>
      <c r="S118" s="110"/>
      <c r="T118" s="110"/>
    </row>
    <row r="119" spans="1:20" ht="15.75" customHeight="1" x14ac:dyDescent="0.25">
      <c r="A119" s="110"/>
      <c r="B119" s="110"/>
      <c r="C119" s="110"/>
      <c r="D119" s="110"/>
      <c r="E119" s="110"/>
      <c r="F119" s="110"/>
      <c r="G119" s="110"/>
      <c r="H119" s="110"/>
      <c r="I119" s="110"/>
      <c r="J119" s="110"/>
      <c r="K119" s="110"/>
      <c r="L119" s="110"/>
      <c r="M119" s="110"/>
      <c r="N119" s="110"/>
      <c r="O119" s="110"/>
      <c r="P119" s="110"/>
      <c r="Q119" s="110"/>
      <c r="R119" s="110"/>
      <c r="S119" s="110"/>
      <c r="T119" s="110"/>
    </row>
    <row r="120" spans="1:20" ht="15.75" customHeight="1" x14ac:dyDescent="0.25">
      <c r="A120" s="110"/>
      <c r="B120" s="110"/>
      <c r="C120" s="110"/>
      <c r="D120" s="110"/>
      <c r="E120" s="110"/>
      <c r="F120" s="110"/>
      <c r="G120" s="110"/>
      <c r="H120" s="110"/>
      <c r="I120" s="110"/>
      <c r="J120" s="110"/>
      <c r="K120" s="110"/>
      <c r="L120" s="110"/>
      <c r="M120" s="110"/>
      <c r="N120" s="110"/>
      <c r="O120" s="110"/>
      <c r="P120" s="110"/>
      <c r="Q120" s="110"/>
      <c r="R120" s="110"/>
      <c r="S120" s="110"/>
      <c r="T120" s="110"/>
    </row>
    <row r="121" spans="1:20" ht="15.75" customHeight="1" x14ac:dyDescent="0.25">
      <c r="A121" s="110"/>
      <c r="B121" s="110"/>
      <c r="C121" s="110"/>
      <c r="D121" s="110"/>
      <c r="E121" s="110"/>
      <c r="F121" s="110"/>
      <c r="G121" s="110"/>
      <c r="H121" s="110"/>
      <c r="I121" s="110"/>
      <c r="J121" s="110"/>
      <c r="K121" s="110"/>
      <c r="L121" s="110"/>
      <c r="M121" s="110"/>
      <c r="N121" s="110"/>
      <c r="O121" s="110"/>
      <c r="P121" s="110"/>
      <c r="Q121" s="110"/>
      <c r="R121" s="110"/>
      <c r="S121" s="110"/>
      <c r="T121" s="110"/>
    </row>
    <row r="122" spans="1:20" ht="15.75" customHeight="1" x14ac:dyDescent="0.25">
      <c r="A122" s="110"/>
      <c r="B122" s="110"/>
      <c r="C122" s="110"/>
      <c r="D122" s="110"/>
      <c r="E122" s="110"/>
      <c r="F122" s="110"/>
      <c r="G122" s="110"/>
      <c r="H122" s="110"/>
      <c r="I122" s="110"/>
      <c r="J122" s="110"/>
      <c r="K122" s="110"/>
      <c r="L122" s="110"/>
      <c r="M122" s="110"/>
      <c r="N122" s="110"/>
      <c r="O122" s="110"/>
      <c r="P122" s="110"/>
      <c r="Q122" s="110"/>
      <c r="R122" s="110"/>
      <c r="S122" s="110"/>
      <c r="T122" s="110"/>
    </row>
    <row r="123" spans="1:20" ht="15.75" customHeight="1" x14ac:dyDescent="0.25">
      <c r="A123" s="110"/>
      <c r="B123" s="110"/>
      <c r="C123" s="110"/>
      <c r="D123" s="110"/>
      <c r="E123" s="110"/>
      <c r="F123" s="110"/>
      <c r="G123" s="110"/>
      <c r="H123" s="110"/>
      <c r="I123" s="110"/>
      <c r="J123" s="110"/>
      <c r="K123" s="110"/>
      <c r="L123" s="110"/>
      <c r="M123" s="110"/>
      <c r="N123" s="110"/>
      <c r="O123" s="110"/>
      <c r="P123" s="110"/>
      <c r="Q123" s="110"/>
      <c r="R123" s="110"/>
      <c r="S123" s="110"/>
      <c r="T123" s="110"/>
    </row>
    <row r="124" spans="1:20" ht="15.75" customHeight="1" x14ac:dyDescent="0.25">
      <c r="A124" s="110"/>
      <c r="B124" s="110"/>
      <c r="C124" s="110"/>
      <c r="D124" s="110"/>
      <c r="E124" s="110"/>
      <c r="F124" s="110"/>
      <c r="G124" s="110"/>
      <c r="H124" s="110"/>
      <c r="I124" s="110"/>
      <c r="J124" s="110"/>
      <c r="K124" s="110"/>
      <c r="L124" s="110"/>
      <c r="M124" s="110"/>
      <c r="N124" s="110"/>
      <c r="O124" s="110"/>
      <c r="P124" s="110"/>
      <c r="Q124" s="110"/>
      <c r="R124" s="110"/>
      <c r="S124" s="110"/>
      <c r="T124" s="110"/>
    </row>
    <row r="125" spans="1:20" ht="15.75" customHeight="1" x14ac:dyDescent="0.25">
      <c r="A125" s="110"/>
      <c r="B125" s="110"/>
      <c r="C125" s="110"/>
      <c r="D125" s="110"/>
      <c r="E125" s="110"/>
      <c r="F125" s="110"/>
      <c r="G125" s="110"/>
      <c r="H125" s="110"/>
      <c r="I125" s="110"/>
      <c r="J125" s="110"/>
      <c r="K125" s="110"/>
      <c r="L125" s="110"/>
      <c r="M125" s="110"/>
      <c r="N125" s="110"/>
      <c r="O125" s="110"/>
      <c r="P125" s="110"/>
      <c r="Q125" s="110"/>
      <c r="R125" s="110"/>
      <c r="S125" s="110"/>
      <c r="T125" s="110"/>
    </row>
    <row r="126" spans="1:20" ht="15.75" customHeight="1" x14ac:dyDescent="0.25">
      <c r="A126" s="110"/>
      <c r="B126" s="110"/>
      <c r="C126" s="110"/>
      <c r="D126" s="110"/>
      <c r="E126" s="110"/>
      <c r="F126" s="110"/>
      <c r="G126" s="110"/>
      <c r="H126" s="110"/>
      <c r="I126" s="110"/>
      <c r="J126" s="110"/>
      <c r="K126" s="110"/>
      <c r="L126" s="110"/>
      <c r="M126" s="110"/>
      <c r="N126" s="110"/>
      <c r="O126" s="110"/>
      <c r="P126" s="110"/>
      <c r="Q126" s="110"/>
      <c r="R126" s="110"/>
      <c r="S126" s="110"/>
      <c r="T126" s="110"/>
    </row>
    <row r="127" spans="1:20" ht="15.75" customHeight="1" x14ac:dyDescent="0.25">
      <c r="A127" s="110"/>
      <c r="B127" s="110"/>
      <c r="C127" s="110"/>
      <c r="D127" s="110"/>
      <c r="E127" s="110"/>
      <c r="F127" s="110"/>
      <c r="G127" s="110"/>
      <c r="H127" s="110"/>
      <c r="I127" s="110"/>
      <c r="J127" s="110"/>
      <c r="K127" s="110"/>
      <c r="L127" s="110"/>
      <c r="M127" s="110"/>
      <c r="N127" s="110"/>
      <c r="O127" s="110"/>
      <c r="P127" s="110"/>
      <c r="Q127" s="110"/>
      <c r="R127" s="110"/>
      <c r="S127" s="110"/>
      <c r="T127" s="110"/>
    </row>
    <row r="128" spans="1:20" ht="15.75" customHeight="1" x14ac:dyDescent="0.25">
      <c r="A128" s="110"/>
      <c r="B128" s="110"/>
      <c r="C128" s="110"/>
      <c r="D128" s="110"/>
      <c r="E128" s="110"/>
      <c r="F128" s="110"/>
      <c r="G128" s="110"/>
      <c r="H128" s="110"/>
      <c r="I128" s="110"/>
      <c r="J128" s="110"/>
      <c r="K128" s="110"/>
      <c r="L128" s="110"/>
      <c r="M128" s="110"/>
      <c r="N128" s="110"/>
      <c r="O128" s="110"/>
      <c r="P128" s="110"/>
      <c r="Q128" s="110"/>
      <c r="R128" s="110"/>
      <c r="S128" s="110"/>
      <c r="T128" s="110"/>
    </row>
    <row r="129" spans="1:20" ht="15.75" customHeight="1" x14ac:dyDescent="0.25">
      <c r="A129" s="110"/>
      <c r="B129" s="110"/>
      <c r="C129" s="110"/>
      <c r="D129" s="110"/>
      <c r="E129" s="110"/>
      <c r="F129" s="110"/>
      <c r="G129" s="110"/>
      <c r="H129" s="110"/>
      <c r="I129" s="110"/>
      <c r="J129" s="110"/>
      <c r="K129" s="110"/>
      <c r="L129" s="110"/>
      <c r="M129" s="110"/>
      <c r="N129" s="110"/>
      <c r="O129" s="110"/>
      <c r="P129" s="110"/>
      <c r="Q129" s="110"/>
      <c r="R129" s="110"/>
      <c r="S129" s="110"/>
      <c r="T129" s="110"/>
    </row>
    <row r="130" spans="1:20" ht="15.75" customHeight="1" x14ac:dyDescent="0.25">
      <c r="A130" s="110"/>
      <c r="B130" s="110"/>
      <c r="C130" s="110"/>
      <c r="D130" s="110"/>
      <c r="E130" s="110"/>
      <c r="F130" s="110"/>
      <c r="G130" s="110"/>
      <c r="H130" s="110"/>
      <c r="I130" s="110"/>
      <c r="J130" s="110"/>
      <c r="K130" s="110"/>
      <c r="L130" s="110"/>
      <c r="M130" s="110"/>
      <c r="N130" s="110"/>
      <c r="O130" s="110"/>
      <c r="P130" s="110"/>
      <c r="Q130" s="110"/>
      <c r="R130" s="110"/>
      <c r="S130" s="110"/>
      <c r="T130" s="110"/>
    </row>
    <row r="131" spans="1:20" ht="15.75" customHeight="1" x14ac:dyDescent="0.25">
      <c r="A131" s="110"/>
      <c r="B131" s="110"/>
      <c r="C131" s="110"/>
      <c r="D131" s="110"/>
      <c r="E131" s="110"/>
      <c r="F131" s="110"/>
      <c r="G131" s="110"/>
      <c r="H131" s="110"/>
      <c r="I131" s="110"/>
      <c r="J131" s="110"/>
      <c r="K131" s="110"/>
      <c r="L131" s="110"/>
      <c r="M131" s="110"/>
      <c r="N131" s="110"/>
      <c r="O131" s="110"/>
      <c r="P131" s="110"/>
      <c r="Q131" s="110"/>
      <c r="R131" s="110"/>
      <c r="S131" s="110"/>
      <c r="T131" s="110"/>
    </row>
    <row r="132" spans="1:20" ht="15.75" customHeight="1" x14ac:dyDescent="0.25">
      <c r="A132" s="110"/>
      <c r="B132" s="110"/>
      <c r="C132" s="110"/>
      <c r="D132" s="110"/>
      <c r="E132" s="110"/>
      <c r="F132" s="110"/>
      <c r="G132" s="110"/>
      <c r="H132" s="110"/>
      <c r="I132" s="110"/>
      <c r="J132" s="110"/>
      <c r="K132" s="110"/>
      <c r="L132" s="110"/>
      <c r="M132" s="110"/>
      <c r="N132" s="110"/>
      <c r="O132" s="110"/>
      <c r="P132" s="110"/>
      <c r="Q132" s="110"/>
      <c r="R132" s="110"/>
      <c r="S132" s="110"/>
      <c r="T132" s="110"/>
    </row>
    <row r="133" spans="1:20" ht="15.75" customHeight="1" x14ac:dyDescent="0.25">
      <c r="A133" s="110"/>
      <c r="B133" s="110"/>
      <c r="C133" s="110"/>
      <c r="D133" s="110"/>
      <c r="E133" s="110"/>
      <c r="F133" s="110"/>
      <c r="G133" s="110"/>
      <c r="H133" s="110"/>
      <c r="I133" s="110"/>
      <c r="J133" s="110"/>
      <c r="K133" s="110"/>
      <c r="L133" s="110"/>
      <c r="M133" s="110"/>
      <c r="N133" s="110"/>
      <c r="O133" s="110"/>
      <c r="P133" s="110"/>
      <c r="Q133" s="110"/>
      <c r="R133" s="110"/>
      <c r="S133" s="110"/>
      <c r="T133" s="110"/>
    </row>
    <row r="134" spans="1:20" ht="15.75" customHeight="1" x14ac:dyDescent="0.25">
      <c r="A134" s="110"/>
      <c r="B134" s="110"/>
      <c r="C134" s="110"/>
      <c r="D134" s="110"/>
      <c r="E134" s="110"/>
      <c r="F134" s="110"/>
      <c r="G134" s="110"/>
      <c r="H134" s="110"/>
      <c r="I134" s="110"/>
      <c r="J134" s="110"/>
      <c r="K134" s="110"/>
      <c r="L134" s="110"/>
      <c r="M134" s="110"/>
      <c r="N134" s="110"/>
      <c r="O134" s="110"/>
      <c r="P134" s="110"/>
      <c r="Q134" s="110"/>
      <c r="R134" s="110"/>
      <c r="S134" s="110"/>
      <c r="T134" s="110"/>
    </row>
    <row r="135" spans="1:20" ht="15.75" customHeight="1" x14ac:dyDescent="0.25">
      <c r="A135" s="110"/>
      <c r="B135" s="110"/>
      <c r="C135" s="110"/>
      <c r="D135" s="110"/>
      <c r="E135" s="110"/>
      <c r="F135" s="110"/>
      <c r="G135" s="110"/>
      <c r="H135" s="110"/>
      <c r="I135" s="110"/>
      <c r="J135" s="110"/>
      <c r="K135" s="110"/>
      <c r="L135" s="110"/>
      <c r="M135" s="110"/>
      <c r="N135" s="110"/>
      <c r="O135" s="110"/>
      <c r="P135" s="110"/>
      <c r="Q135" s="110"/>
      <c r="R135" s="110"/>
      <c r="S135" s="110"/>
      <c r="T135" s="110"/>
    </row>
    <row r="136" spans="1:20" ht="15.75" customHeight="1" x14ac:dyDescent="0.25">
      <c r="A136" s="110"/>
      <c r="B136" s="110"/>
      <c r="C136" s="110"/>
      <c r="D136" s="110"/>
      <c r="E136" s="110"/>
      <c r="F136" s="110"/>
      <c r="G136" s="110"/>
      <c r="H136" s="110"/>
      <c r="I136" s="110"/>
      <c r="J136" s="110"/>
      <c r="K136" s="110"/>
      <c r="L136" s="110"/>
      <c r="M136" s="110"/>
      <c r="N136" s="110"/>
      <c r="O136" s="110"/>
      <c r="P136" s="110"/>
      <c r="Q136" s="110"/>
      <c r="R136" s="110"/>
      <c r="S136" s="110"/>
      <c r="T136" s="110"/>
    </row>
    <row r="137" spans="1:20" ht="15.75" customHeight="1" x14ac:dyDescent="0.25">
      <c r="A137" s="110"/>
      <c r="B137" s="110"/>
      <c r="C137" s="110"/>
      <c r="D137" s="110"/>
      <c r="E137" s="110"/>
      <c r="F137" s="110"/>
      <c r="G137" s="110"/>
      <c r="H137" s="110"/>
      <c r="I137" s="110"/>
      <c r="J137" s="110"/>
      <c r="K137" s="110"/>
      <c r="L137" s="110"/>
      <c r="M137" s="110"/>
      <c r="N137" s="110"/>
      <c r="O137" s="110"/>
      <c r="P137" s="110"/>
      <c r="Q137" s="110"/>
      <c r="R137" s="110"/>
      <c r="S137" s="110"/>
      <c r="T137" s="110"/>
    </row>
    <row r="138" spans="1:20" ht="15.75" customHeight="1" x14ac:dyDescent="0.25">
      <c r="A138" s="110"/>
      <c r="B138" s="110"/>
      <c r="C138" s="110"/>
      <c r="D138" s="110"/>
      <c r="E138" s="110"/>
      <c r="F138" s="110"/>
      <c r="G138" s="110"/>
      <c r="H138" s="110"/>
      <c r="I138" s="110"/>
      <c r="J138" s="110"/>
      <c r="K138" s="110"/>
      <c r="L138" s="110"/>
      <c r="M138" s="110"/>
      <c r="N138" s="110"/>
      <c r="O138" s="110"/>
      <c r="P138" s="110"/>
      <c r="Q138" s="110"/>
      <c r="R138" s="110"/>
      <c r="S138" s="110"/>
      <c r="T138" s="110"/>
    </row>
    <row r="139" spans="1:20" ht="15.75" customHeight="1" x14ac:dyDescent="0.25">
      <c r="A139" s="110"/>
      <c r="B139" s="110"/>
      <c r="C139" s="110"/>
      <c r="D139" s="110"/>
      <c r="E139" s="110"/>
      <c r="F139" s="110"/>
      <c r="G139" s="110"/>
      <c r="H139" s="110"/>
      <c r="I139" s="110"/>
      <c r="J139" s="110"/>
      <c r="K139" s="110"/>
      <c r="L139" s="110"/>
      <c r="M139" s="110"/>
      <c r="N139" s="110"/>
      <c r="O139" s="110"/>
      <c r="P139" s="110"/>
      <c r="Q139" s="110"/>
      <c r="R139" s="110"/>
      <c r="S139" s="110"/>
      <c r="T139" s="110"/>
    </row>
    <row r="140" spans="1:20" ht="15.75" customHeight="1" x14ac:dyDescent="0.25">
      <c r="A140" s="110"/>
      <c r="B140" s="110"/>
      <c r="C140" s="110"/>
      <c r="D140" s="110"/>
      <c r="E140" s="110"/>
      <c r="F140" s="110"/>
      <c r="G140" s="110"/>
      <c r="H140" s="110"/>
      <c r="I140" s="110"/>
      <c r="J140" s="110"/>
      <c r="K140" s="110"/>
      <c r="L140" s="110"/>
      <c r="M140" s="110"/>
      <c r="N140" s="110"/>
      <c r="O140" s="110"/>
      <c r="P140" s="110"/>
      <c r="Q140" s="110"/>
      <c r="R140" s="110"/>
      <c r="S140" s="110"/>
      <c r="T140" s="110"/>
    </row>
    <row r="141" spans="1:20" ht="15.75" customHeight="1" x14ac:dyDescent="0.25">
      <c r="A141" s="110"/>
      <c r="B141" s="110"/>
      <c r="C141" s="110"/>
      <c r="D141" s="110"/>
      <c r="E141" s="110"/>
      <c r="F141" s="110"/>
      <c r="G141" s="110"/>
      <c r="H141" s="110"/>
      <c r="I141" s="110"/>
      <c r="J141" s="110"/>
      <c r="K141" s="110"/>
      <c r="L141" s="110"/>
      <c r="M141" s="110"/>
      <c r="N141" s="110"/>
      <c r="O141" s="110"/>
      <c r="P141" s="110"/>
      <c r="Q141" s="110"/>
      <c r="R141" s="110"/>
      <c r="S141" s="110"/>
      <c r="T141" s="110"/>
    </row>
    <row r="142" spans="1:20" ht="15.75" customHeight="1" x14ac:dyDescent="0.25">
      <c r="A142" s="110"/>
      <c r="B142" s="110"/>
      <c r="C142" s="110"/>
      <c r="D142" s="110"/>
      <c r="E142" s="110"/>
      <c r="F142" s="110"/>
      <c r="G142" s="110"/>
      <c r="H142" s="110"/>
      <c r="I142" s="110"/>
      <c r="J142" s="110"/>
      <c r="K142" s="110"/>
      <c r="L142" s="110"/>
      <c r="M142" s="110"/>
      <c r="N142" s="110"/>
      <c r="O142" s="110"/>
      <c r="P142" s="110"/>
      <c r="Q142" s="110"/>
      <c r="R142" s="110"/>
      <c r="S142" s="110"/>
      <c r="T142" s="110"/>
    </row>
    <row r="143" spans="1:20" ht="15.75" customHeight="1" x14ac:dyDescent="0.25">
      <c r="A143" s="110"/>
      <c r="B143" s="110"/>
      <c r="C143" s="110"/>
      <c r="D143" s="110"/>
      <c r="E143" s="110"/>
      <c r="F143" s="110"/>
      <c r="G143" s="110"/>
      <c r="H143" s="110"/>
      <c r="I143" s="110"/>
      <c r="J143" s="110"/>
      <c r="K143" s="110"/>
      <c r="L143" s="110"/>
      <c r="M143" s="110"/>
      <c r="N143" s="110"/>
      <c r="O143" s="110"/>
      <c r="P143" s="110"/>
      <c r="Q143" s="110"/>
      <c r="R143" s="110"/>
      <c r="S143" s="110"/>
      <c r="T143" s="110"/>
    </row>
    <row r="144" spans="1:20" ht="15.75" customHeight="1" x14ac:dyDescent="0.25">
      <c r="A144" s="110"/>
      <c r="B144" s="110"/>
      <c r="C144" s="110"/>
      <c r="D144" s="110"/>
      <c r="E144" s="110"/>
      <c r="F144" s="110"/>
      <c r="G144" s="110"/>
      <c r="H144" s="110"/>
      <c r="I144" s="110"/>
      <c r="J144" s="110"/>
      <c r="K144" s="110"/>
      <c r="L144" s="110"/>
      <c r="M144" s="110"/>
      <c r="N144" s="110"/>
      <c r="O144" s="110"/>
      <c r="P144" s="110"/>
      <c r="Q144" s="110"/>
      <c r="R144" s="110"/>
      <c r="S144" s="110"/>
      <c r="T144" s="110"/>
    </row>
    <row r="145" spans="1:20" ht="15.75" customHeight="1" x14ac:dyDescent="0.25">
      <c r="A145" s="110"/>
      <c r="B145" s="110"/>
      <c r="C145" s="110"/>
      <c r="D145" s="110"/>
      <c r="E145" s="110"/>
      <c r="F145" s="110"/>
      <c r="G145" s="110"/>
      <c r="H145" s="110"/>
      <c r="I145" s="110"/>
      <c r="J145" s="110"/>
      <c r="K145" s="110"/>
      <c r="L145" s="110"/>
      <c r="M145" s="110"/>
      <c r="N145" s="110"/>
      <c r="O145" s="110"/>
      <c r="P145" s="110"/>
      <c r="Q145" s="110"/>
      <c r="R145" s="110"/>
      <c r="S145" s="110"/>
      <c r="T145" s="110"/>
    </row>
    <row r="146" spans="1:20" ht="15.75" customHeight="1" x14ac:dyDescent="0.25">
      <c r="A146" s="110"/>
      <c r="B146" s="110"/>
      <c r="C146" s="110"/>
      <c r="D146" s="110"/>
      <c r="E146" s="110"/>
      <c r="F146" s="110"/>
      <c r="G146" s="110"/>
      <c r="H146" s="110"/>
      <c r="I146" s="110"/>
      <c r="J146" s="110"/>
      <c r="K146" s="110"/>
      <c r="L146" s="110"/>
      <c r="M146" s="110"/>
      <c r="N146" s="110"/>
      <c r="O146" s="110"/>
      <c r="P146" s="110"/>
      <c r="Q146" s="110"/>
      <c r="R146" s="110"/>
      <c r="S146" s="110"/>
      <c r="T146" s="110"/>
    </row>
    <row r="147" spans="1:20" ht="15.75" customHeight="1" x14ac:dyDescent="0.25">
      <c r="A147" s="110"/>
      <c r="B147" s="110"/>
      <c r="C147" s="110"/>
      <c r="D147" s="110"/>
      <c r="E147" s="110"/>
      <c r="F147" s="110"/>
      <c r="G147" s="110"/>
      <c r="H147" s="110"/>
      <c r="I147" s="110"/>
      <c r="J147" s="110"/>
      <c r="K147" s="110"/>
      <c r="L147" s="110"/>
      <c r="M147" s="110"/>
      <c r="N147" s="110"/>
      <c r="O147" s="110"/>
      <c r="P147" s="110"/>
      <c r="Q147" s="110"/>
      <c r="R147" s="110"/>
      <c r="S147" s="110"/>
      <c r="T147" s="110"/>
    </row>
    <row r="148" spans="1:20" ht="15.75" customHeight="1" x14ac:dyDescent="0.25">
      <c r="A148" s="110"/>
      <c r="B148" s="110"/>
      <c r="C148" s="110"/>
      <c r="D148" s="110"/>
      <c r="E148" s="110"/>
      <c r="F148" s="110"/>
      <c r="G148" s="110"/>
      <c r="H148" s="110"/>
      <c r="I148" s="110"/>
      <c r="J148" s="110"/>
      <c r="K148" s="110"/>
      <c r="L148" s="110"/>
      <c r="M148" s="110"/>
      <c r="N148" s="110"/>
      <c r="O148" s="110"/>
      <c r="P148" s="110"/>
      <c r="Q148" s="110"/>
      <c r="R148" s="110"/>
      <c r="S148" s="110"/>
      <c r="T148" s="110"/>
    </row>
    <row r="149" spans="1:20" ht="15.75" customHeight="1" x14ac:dyDescent="0.25">
      <c r="A149" s="110"/>
      <c r="B149" s="110"/>
      <c r="C149" s="110"/>
      <c r="D149" s="110"/>
      <c r="E149" s="110"/>
      <c r="F149" s="110"/>
      <c r="G149" s="110"/>
      <c r="H149" s="110"/>
      <c r="I149" s="110"/>
      <c r="J149" s="110"/>
      <c r="K149" s="110"/>
      <c r="L149" s="110"/>
      <c r="M149" s="110"/>
      <c r="N149" s="110"/>
      <c r="O149" s="110"/>
      <c r="P149" s="110"/>
      <c r="Q149" s="110"/>
      <c r="R149" s="110"/>
      <c r="S149" s="110"/>
      <c r="T149" s="110"/>
    </row>
    <row r="150" spans="1:20" ht="15.75" customHeight="1" x14ac:dyDescent="0.25">
      <c r="A150" s="110"/>
      <c r="B150" s="110"/>
      <c r="C150" s="110"/>
      <c r="D150" s="110"/>
      <c r="E150" s="110"/>
      <c r="F150" s="110"/>
      <c r="G150" s="110"/>
      <c r="H150" s="110"/>
      <c r="I150" s="110"/>
      <c r="J150" s="110"/>
      <c r="K150" s="110"/>
      <c r="L150" s="110"/>
      <c r="M150" s="110"/>
      <c r="N150" s="110"/>
      <c r="O150" s="110"/>
      <c r="P150" s="110"/>
      <c r="Q150" s="110"/>
      <c r="R150" s="110"/>
      <c r="S150" s="110"/>
      <c r="T150" s="110"/>
    </row>
    <row r="151" spans="1:20" ht="15.75" customHeight="1" x14ac:dyDescent="0.25">
      <c r="A151" s="110"/>
      <c r="B151" s="110"/>
      <c r="C151" s="110"/>
      <c r="D151" s="110"/>
      <c r="E151" s="110"/>
      <c r="F151" s="110"/>
      <c r="G151" s="110"/>
      <c r="H151" s="110"/>
      <c r="I151" s="110"/>
      <c r="J151" s="110"/>
      <c r="K151" s="110"/>
      <c r="L151" s="110"/>
      <c r="M151" s="110"/>
      <c r="N151" s="110"/>
      <c r="O151" s="110"/>
      <c r="P151" s="110"/>
      <c r="Q151" s="110"/>
      <c r="R151" s="110"/>
      <c r="S151" s="110"/>
      <c r="T151" s="110"/>
    </row>
    <row r="152" spans="1:20" ht="15.75" customHeight="1" x14ac:dyDescent="0.25">
      <c r="A152" s="110"/>
      <c r="B152" s="110"/>
      <c r="C152" s="110"/>
      <c r="D152" s="110"/>
      <c r="E152" s="110"/>
      <c r="F152" s="110"/>
      <c r="G152" s="110"/>
      <c r="H152" s="110"/>
      <c r="I152" s="110"/>
      <c r="J152" s="110"/>
      <c r="K152" s="110"/>
      <c r="L152" s="110"/>
      <c r="M152" s="110"/>
      <c r="N152" s="110"/>
      <c r="O152" s="110"/>
      <c r="P152" s="110"/>
      <c r="Q152" s="110"/>
      <c r="R152" s="110"/>
      <c r="S152" s="110"/>
      <c r="T152" s="110"/>
    </row>
    <row r="153" spans="1:20" ht="15.75" customHeight="1" x14ac:dyDescent="0.25">
      <c r="A153" s="110"/>
      <c r="B153" s="110"/>
      <c r="C153" s="110"/>
      <c r="D153" s="110"/>
      <c r="E153" s="110"/>
      <c r="F153" s="110"/>
      <c r="G153" s="110"/>
      <c r="H153" s="110"/>
      <c r="I153" s="110"/>
      <c r="J153" s="110"/>
      <c r="K153" s="110"/>
      <c r="L153" s="110"/>
      <c r="M153" s="110"/>
      <c r="N153" s="110"/>
      <c r="O153" s="110"/>
      <c r="P153" s="110"/>
      <c r="Q153" s="110"/>
      <c r="R153" s="110"/>
      <c r="S153" s="110"/>
      <c r="T153" s="110"/>
    </row>
    <row r="154" spans="1:20" ht="15.75" customHeight="1" x14ac:dyDescent="0.25">
      <c r="A154" s="110"/>
      <c r="B154" s="110"/>
      <c r="C154" s="110"/>
      <c r="D154" s="110"/>
      <c r="E154" s="110"/>
      <c r="F154" s="110"/>
      <c r="G154" s="110"/>
      <c r="H154" s="110"/>
      <c r="I154" s="110"/>
      <c r="J154" s="110"/>
      <c r="K154" s="110"/>
      <c r="L154" s="110"/>
      <c r="M154" s="110"/>
      <c r="N154" s="110"/>
      <c r="O154" s="110"/>
      <c r="P154" s="110"/>
      <c r="Q154" s="110"/>
      <c r="R154" s="110"/>
      <c r="S154" s="110"/>
      <c r="T154" s="110"/>
    </row>
    <row r="155" spans="1:20" ht="15.75" customHeight="1" x14ac:dyDescent="0.25">
      <c r="A155" s="110"/>
      <c r="B155" s="110"/>
      <c r="C155" s="110"/>
      <c r="D155" s="110"/>
      <c r="E155" s="110"/>
      <c r="F155" s="110"/>
      <c r="G155" s="110"/>
      <c r="H155" s="110"/>
      <c r="I155" s="110"/>
      <c r="J155" s="110"/>
      <c r="K155" s="110"/>
      <c r="L155" s="110"/>
      <c r="M155" s="110"/>
      <c r="N155" s="110"/>
      <c r="O155" s="110"/>
      <c r="P155" s="110"/>
      <c r="Q155" s="110"/>
      <c r="R155" s="110"/>
      <c r="S155" s="110"/>
      <c r="T155" s="110"/>
    </row>
    <row r="156" spans="1:20" ht="15.75" customHeight="1" x14ac:dyDescent="0.25">
      <c r="A156" s="110"/>
      <c r="B156" s="110"/>
      <c r="C156" s="110"/>
      <c r="D156" s="110"/>
      <c r="E156" s="110"/>
      <c r="F156" s="110"/>
      <c r="G156" s="110"/>
      <c r="H156" s="110"/>
      <c r="I156" s="110"/>
      <c r="J156" s="110"/>
      <c r="K156" s="110"/>
      <c r="L156" s="110"/>
      <c r="M156" s="110"/>
      <c r="N156" s="110"/>
      <c r="O156" s="110"/>
      <c r="P156" s="110"/>
      <c r="Q156" s="110"/>
      <c r="R156" s="110"/>
      <c r="S156" s="110"/>
      <c r="T156" s="110"/>
    </row>
    <row r="157" spans="1:20" ht="15.75" customHeight="1" x14ac:dyDescent="0.25">
      <c r="A157" s="110"/>
      <c r="B157" s="110"/>
      <c r="C157" s="110"/>
      <c r="D157" s="110"/>
      <c r="E157" s="110"/>
      <c r="F157" s="110"/>
      <c r="G157" s="110"/>
      <c r="H157" s="110"/>
      <c r="I157" s="110"/>
      <c r="J157" s="110"/>
      <c r="K157" s="110"/>
      <c r="L157" s="110"/>
      <c r="M157" s="110"/>
      <c r="N157" s="110"/>
      <c r="O157" s="110"/>
      <c r="P157" s="110"/>
      <c r="Q157" s="110"/>
      <c r="R157" s="110"/>
      <c r="S157" s="110"/>
      <c r="T157" s="110"/>
    </row>
    <row r="158" spans="1:20" ht="15.75" customHeight="1" x14ac:dyDescent="0.25">
      <c r="A158" s="110"/>
      <c r="B158" s="110"/>
      <c r="C158" s="110"/>
      <c r="D158" s="110"/>
      <c r="E158" s="110"/>
      <c r="F158" s="110"/>
      <c r="G158" s="110"/>
      <c r="H158" s="110"/>
      <c r="I158" s="110"/>
      <c r="J158" s="110"/>
      <c r="K158" s="110"/>
      <c r="L158" s="110"/>
      <c r="M158" s="110"/>
      <c r="N158" s="110"/>
      <c r="O158" s="110"/>
      <c r="P158" s="110"/>
      <c r="Q158" s="110"/>
      <c r="R158" s="110"/>
      <c r="S158" s="110"/>
      <c r="T158" s="110"/>
    </row>
    <row r="159" spans="1:20" ht="15.75" customHeight="1" x14ac:dyDescent="0.25">
      <c r="A159" s="110"/>
      <c r="B159" s="110"/>
      <c r="C159" s="110"/>
      <c r="D159" s="110"/>
      <c r="E159" s="110"/>
      <c r="F159" s="110"/>
      <c r="G159" s="110"/>
      <c r="H159" s="110"/>
      <c r="I159" s="110"/>
      <c r="J159" s="110"/>
      <c r="K159" s="110"/>
      <c r="L159" s="110"/>
      <c r="M159" s="110"/>
      <c r="N159" s="110"/>
      <c r="O159" s="110"/>
      <c r="P159" s="110"/>
      <c r="Q159" s="110"/>
      <c r="R159" s="110"/>
      <c r="S159" s="110"/>
      <c r="T159" s="110"/>
    </row>
    <row r="160" spans="1:20" ht="15.75" customHeight="1" x14ac:dyDescent="0.25">
      <c r="A160" s="110"/>
      <c r="B160" s="110"/>
      <c r="C160" s="110"/>
      <c r="D160" s="110"/>
      <c r="E160" s="110"/>
      <c r="F160" s="110"/>
      <c r="G160" s="110"/>
      <c r="H160" s="110"/>
      <c r="I160" s="110"/>
      <c r="J160" s="110"/>
      <c r="K160" s="110"/>
      <c r="L160" s="110"/>
      <c r="M160" s="110"/>
      <c r="N160" s="110"/>
      <c r="O160" s="110"/>
      <c r="P160" s="110"/>
      <c r="Q160" s="110"/>
      <c r="R160" s="110"/>
      <c r="S160" s="110"/>
      <c r="T160" s="110"/>
    </row>
    <row r="161" spans="1:20" ht="15.75" customHeight="1" x14ac:dyDescent="0.25">
      <c r="A161" s="110"/>
      <c r="B161" s="110"/>
      <c r="C161" s="110"/>
      <c r="D161" s="110"/>
      <c r="E161" s="110"/>
      <c r="F161" s="110"/>
      <c r="G161" s="110"/>
      <c r="H161" s="110"/>
      <c r="I161" s="110"/>
      <c r="J161" s="110"/>
      <c r="K161" s="110"/>
      <c r="L161" s="110"/>
      <c r="M161" s="110"/>
      <c r="N161" s="110"/>
      <c r="O161" s="110"/>
      <c r="P161" s="110"/>
      <c r="Q161" s="110"/>
      <c r="R161" s="110"/>
      <c r="S161" s="110"/>
      <c r="T161" s="110"/>
    </row>
    <row r="162" spans="1:20" ht="15.75" customHeight="1" x14ac:dyDescent="0.25">
      <c r="A162" s="110"/>
      <c r="B162" s="110"/>
      <c r="C162" s="110"/>
      <c r="D162" s="110"/>
      <c r="E162" s="110"/>
      <c r="F162" s="110"/>
      <c r="G162" s="110"/>
      <c r="H162" s="110"/>
      <c r="I162" s="110"/>
      <c r="J162" s="110"/>
      <c r="K162" s="110"/>
      <c r="L162" s="110"/>
      <c r="M162" s="110"/>
      <c r="N162" s="110"/>
      <c r="O162" s="110"/>
      <c r="P162" s="110"/>
      <c r="Q162" s="110"/>
      <c r="R162" s="110"/>
      <c r="S162" s="110"/>
      <c r="T162" s="110"/>
    </row>
    <row r="163" spans="1:20" ht="15.75" customHeight="1" x14ac:dyDescent="0.25">
      <c r="A163" s="110"/>
      <c r="B163" s="110"/>
      <c r="C163" s="110"/>
      <c r="D163" s="110"/>
      <c r="E163" s="110"/>
      <c r="F163" s="110"/>
      <c r="G163" s="110"/>
      <c r="H163" s="110"/>
      <c r="I163" s="110"/>
      <c r="J163" s="110"/>
      <c r="K163" s="110"/>
      <c r="L163" s="110"/>
      <c r="M163" s="110"/>
      <c r="N163" s="110"/>
      <c r="O163" s="110"/>
      <c r="P163" s="110"/>
      <c r="Q163" s="110"/>
      <c r="R163" s="110"/>
      <c r="S163" s="110"/>
      <c r="T163" s="110"/>
    </row>
    <row r="164" spans="1:20" ht="15.75" customHeight="1" x14ac:dyDescent="0.25">
      <c r="A164" s="110"/>
      <c r="B164" s="110"/>
      <c r="C164" s="110"/>
      <c r="D164" s="110"/>
      <c r="E164" s="110"/>
      <c r="F164" s="110"/>
      <c r="G164" s="110"/>
      <c r="H164" s="110"/>
      <c r="I164" s="110"/>
      <c r="J164" s="110"/>
      <c r="K164" s="110"/>
      <c r="L164" s="110"/>
      <c r="M164" s="110"/>
      <c r="N164" s="110"/>
      <c r="O164" s="110"/>
      <c r="P164" s="110"/>
      <c r="Q164" s="110"/>
      <c r="R164" s="110"/>
      <c r="S164" s="110"/>
      <c r="T164" s="110"/>
    </row>
    <row r="165" spans="1:20" ht="15.75" customHeight="1" x14ac:dyDescent="0.25">
      <c r="A165" s="110"/>
      <c r="B165" s="110"/>
      <c r="C165" s="110"/>
      <c r="D165" s="110"/>
      <c r="E165" s="110"/>
      <c r="F165" s="110"/>
      <c r="G165" s="110"/>
      <c r="H165" s="110"/>
      <c r="I165" s="110"/>
      <c r="J165" s="110"/>
      <c r="K165" s="110"/>
      <c r="L165" s="110"/>
      <c r="M165" s="110"/>
      <c r="N165" s="110"/>
      <c r="O165" s="110"/>
      <c r="P165" s="110"/>
      <c r="Q165" s="110"/>
      <c r="R165" s="110"/>
      <c r="S165" s="110"/>
      <c r="T165" s="110"/>
    </row>
    <row r="166" spans="1:20" ht="15.75" customHeight="1" x14ac:dyDescent="0.25">
      <c r="A166" s="110"/>
      <c r="B166" s="110"/>
      <c r="C166" s="110"/>
      <c r="D166" s="110"/>
      <c r="E166" s="110"/>
      <c r="F166" s="110"/>
      <c r="G166" s="110"/>
      <c r="H166" s="110"/>
      <c r="I166" s="110"/>
      <c r="J166" s="110"/>
      <c r="K166" s="110"/>
      <c r="L166" s="110"/>
      <c r="M166" s="110"/>
      <c r="N166" s="110"/>
      <c r="O166" s="110"/>
      <c r="P166" s="110"/>
      <c r="Q166" s="110"/>
      <c r="R166" s="110"/>
      <c r="S166" s="110"/>
      <c r="T166" s="110"/>
    </row>
    <row r="167" spans="1:20" ht="15.75" customHeight="1" x14ac:dyDescent="0.25">
      <c r="A167" s="110"/>
      <c r="B167" s="110"/>
      <c r="C167" s="110"/>
      <c r="D167" s="110"/>
      <c r="E167" s="110"/>
      <c r="F167" s="110"/>
      <c r="G167" s="110"/>
      <c r="H167" s="110"/>
      <c r="I167" s="110"/>
      <c r="J167" s="110"/>
      <c r="K167" s="110"/>
      <c r="L167" s="110"/>
      <c r="M167" s="110"/>
      <c r="N167" s="110"/>
      <c r="O167" s="110"/>
      <c r="P167" s="110"/>
      <c r="Q167" s="110"/>
      <c r="R167" s="110"/>
      <c r="S167" s="110"/>
      <c r="T167" s="110"/>
    </row>
    <row r="168" spans="1:20" ht="15.75" customHeight="1" x14ac:dyDescent="0.25">
      <c r="A168" s="110"/>
      <c r="B168" s="110"/>
      <c r="C168" s="110"/>
      <c r="D168" s="110"/>
      <c r="E168" s="110"/>
      <c r="F168" s="110"/>
      <c r="G168" s="110"/>
      <c r="H168" s="110"/>
      <c r="I168" s="110"/>
      <c r="J168" s="110"/>
      <c r="K168" s="110"/>
      <c r="L168" s="110"/>
      <c r="M168" s="110"/>
      <c r="N168" s="110"/>
      <c r="O168" s="110"/>
      <c r="P168" s="110"/>
      <c r="Q168" s="110"/>
      <c r="R168" s="110"/>
      <c r="S168" s="110"/>
      <c r="T168" s="110"/>
    </row>
    <row r="169" spans="1:20" ht="15.75" customHeight="1" x14ac:dyDescent="0.25">
      <c r="A169" s="110"/>
      <c r="B169" s="110"/>
      <c r="C169" s="110"/>
      <c r="D169" s="110"/>
      <c r="E169" s="110"/>
      <c r="F169" s="110"/>
      <c r="G169" s="110"/>
      <c r="H169" s="110"/>
      <c r="I169" s="110"/>
      <c r="J169" s="110"/>
      <c r="K169" s="110"/>
      <c r="L169" s="110"/>
      <c r="M169" s="110"/>
      <c r="N169" s="110"/>
      <c r="O169" s="110"/>
      <c r="P169" s="110"/>
      <c r="Q169" s="110"/>
      <c r="R169" s="110"/>
      <c r="S169" s="110"/>
      <c r="T169" s="110"/>
    </row>
    <row r="170" spans="1:20" ht="15.75" customHeight="1" x14ac:dyDescent="0.25">
      <c r="A170" s="110"/>
      <c r="B170" s="110"/>
      <c r="C170" s="110"/>
      <c r="D170" s="110"/>
      <c r="E170" s="110"/>
      <c r="F170" s="110"/>
      <c r="G170" s="110"/>
      <c r="H170" s="110"/>
      <c r="I170" s="110"/>
      <c r="J170" s="110"/>
      <c r="K170" s="110"/>
      <c r="L170" s="110"/>
      <c r="M170" s="110"/>
      <c r="N170" s="110"/>
      <c r="O170" s="110"/>
      <c r="P170" s="110"/>
      <c r="Q170" s="110"/>
      <c r="R170" s="110"/>
      <c r="S170" s="110"/>
      <c r="T170" s="110"/>
    </row>
    <row r="171" spans="1:20" ht="15.75" customHeight="1" x14ac:dyDescent="0.25">
      <c r="A171" s="110"/>
      <c r="B171" s="110"/>
      <c r="C171" s="110"/>
      <c r="D171" s="110"/>
      <c r="E171" s="110"/>
      <c r="F171" s="110"/>
      <c r="G171" s="110"/>
      <c r="H171" s="110"/>
      <c r="I171" s="110"/>
      <c r="J171" s="110"/>
      <c r="K171" s="110"/>
      <c r="L171" s="110"/>
      <c r="M171" s="110"/>
      <c r="N171" s="110"/>
      <c r="O171" s="110"/>
      <c r="P171" s="110"/>
      <c r="Q171" s="110"/>
      <c r="R171" s="110"/>
      <c r="S171" s="110"/>
      <c r="T171" s="110"/>
    </row>
    <row r="172" spans="1:20" ht="15.75" customHeight="1" x14ac:dyDescent="0.25">
      <c r="A172" s="110"/>
      <c r="B172" s="110"/>
      <c r="C172" s="110"/>
      <c r="D172" s="110"/>
      <c r="E172" s="110"/>
      <c r="F172" s="110"/>
      <c r="G172" s="110"/>
      <c r="H172" s="110"/>
      <c r="I172" s="110"/>
      <c r="J172" s="110"/>
      <c r="K172" s="110"/>
      <c r="L172" s="110"/>
      <c r="M172" s="110"/>
      <c r="N172" s="110"/>
      <c r="O172" s="110"/>
      <c r="P172" s="110"/>
      <c r="Q172" s="110"/>
      <c r="R172" s="110"/>
      <c r="S172" s="110"/>
      <c r="T172" s="110"/>
    </row>
    <row r="173" spans="1:20" ht="15.75" customHeight="1" x14ac:dyDescent="0.25">
      <c r="A173" s="110"/>
      <c r="B173" s="110"/>
      <c r="C173" s="110"/>
      <c r="D173" s="110"/>
      <c r="E173" s="110"/>
      <c r="F173" s="110"/>
      <c r="G173" s="110"/>
      <c r="H173" s="110"/>
      <c r="I173" s="110"/>
      <c r="J173" s="110"/>
      <c r="K173" s="110"/>
      <c r="L173" s="110"/>
      <c r="M173" s="110"/>
      <c r="N173" s="110"/>
      <c r="O173" s="110"/>
      <c r="P173" s="110"/>
      <c r="Q173" s="110"/>
      <c r="R173" s="110"/>
      <c r="S173" s="110"/>
      <c r="T173" s="110"/>
    </row>
    <row r="174" spans="1:20" ht="15.75" customHeight="1" x14ac:dyDescent="0.25">
      <c r="A174" s="110"/>
      <c r="B174" s="110"/>
      <c r="C174" s="110"/>
      <c r="D174" s="110"/>
      <c r="E174" s="110"/>
      <c r="F174" s="110"/>
      <c r="G174" s="110"/>
      <c r="H174" s="110"/>
      <c r="I174" s="110"/>
      <c r="J174" s="110"/>
      <c r="K174" s="110"/>
      <c r="L174" s="110"/>
      <c r="M174" s="110"/>
      <c r="N174" s="110"/>
      <c r="O174" s="110"/>
      <c r="P174" s="110"/>
      <c r="Q174" s="110"/>
      <c r="R174" s="110"/>
      <c r="S174" s="110"/>
      <c r="T174" s="110"/>
    </row>
    <row r="175" spans="1:20" ht="15.75" customHeight="1" x14ac:dyDescent="0.25">
      <c r="A175" s="110"/>
      <c r="B175" s="110"/>
      <c r="C175" s="110"/>
      <c r="D175" s="110"/>
      <c r="E175" s="110"/>
      <c r="F175" s="110"/>
      <c r="G175" s="110"/>
      <c r="H175" s="110"/>
      <c r="I175" s="110"/>
      <c r="J175" s="110"/>
      <c r="K175" s="110"/>
      <c r="L175" s="110"/>
      <c r="M175" s="110"/>
      <c r="N175" s="110"/>
      <c r="O175" s="110"/>
      <c r="P175" s="110"/>
      <c r="Q175" s="110"/>
      <c r="R175" s="110"/>
      <c r="S175" s="110"/>
      <c r="T175" s="110"/>
    </row>
    <row r="176" spans="1:20" ht="15.75" customHeight="1" x14ac:dyDescent="0.25">
      <c r="A176" s="110"/>
      <c r="B176" s="110"/>
      <c r="C176" s="110"/>
      <c r="D176" s="110"/>
      <c r="E176" s="110"/>
      <c r="F176" s="110"/>
      <c r="G176" s="110"/>
      <c r="H176" s="110"/>
      <c r="I176" s="110"/>
      <c r="J176" s="110"/>
      <c r="K176" s="110"/>
      <c r="L176" s="110"/>
      <c r="M176" s="110"/>
      <c r="N176" s="110"/>
      <c r="O176" s="110"/>
      <c r="P176" s="110"/>
      <c r="Q176" s="110"/>
      <c r="R176" s="110"/>
      <c r="S176" s="110"/>
      <c r="T176" s="110"/>
    </row>
    <row r="177" spans="1:20" ht="15.75" customHeight="1" x14ac:dyDescent="0.25">
      <c r="A177" s="110"/>
      <c r="B177" s="110"/>
      <c r="C177" s="110"/>
      <c r="D177" s="110"/>
      <c r="E177" s="110"/>
      <c r="F177" s="110"/>
      <c r="G177" s="110"/>
      <c r="H177" s="110"/>
      <c r="I177" s="110"/>
      <c r="J177" s="110"/>
      <c r="K177" s="110"/>
      <c r="L177" s="110"/>
      <c r="M177" s="110"/>
      <c r="N177" s="110"/>
      <c r="O177" s="110"/>
      <c r="P177" s="110"/>
      <c r="Q177" s="110"/>
      <c r="R177" s="110"/>
      <c r="S177" s="110"/>
      <c r="T177" s="110"/>
    </row>
    <row r="178" spans="1:20" ht="15.75" customHeight="1" x14ac:dyDescent="0.25">
      <c r="A178" s="110"/>
      <c r="B178" s="110"/>
      <c r="C178" s="110"/>
      <c r="D178" s="110"/>
      <c r="E178" s="110"/>
      <c r="F178" s="110"/>
      <c r="G178" s="110"/>
      <c r="H178" s="110"/>
      <c r="I178" s="110"/>
      <c r="J178" s="110"/>
      <c r="K178" s="110"/>
      <c r="L178" s="110"/>
      <c r="M178" s="110"/>
      <c r="N178" s="110"/>
      <c r="O178" s="110"/>
      <c r="P178" s="110"/>
      <c r="Q178" s="110"/>
      <c r="R178" s="110"/>
      <c r="S178" s="110"/>
      <c r="T178" s="110"/>
    </row>
    <row r="179" spans="1:20" ht="15.75" customHeight="1" x14ac:dyDescent="0.25">
      <c r="A179" s="110"/>
      <c r="B179" s="110"/>
      <c r="C179" s="110"/>
      <c r="D179" s="110"/>
      <c r="E179" s="110"/>
      <c r="F179" s="110"/>
      <c r="G179" s="110"/>
      <c r="H179" s="110"/>
      <c r="I179" s="110"/>
      <c r="J179" s="110"/>
      <c r="K179" s="110"/>
      <c r="L179" s="110"/>
      <c r="M179" s="110"/>
      <c r="N179" s="110"/>
      <c r="O179" s="110"/>
      <c r="P179" s="110"/>
      <c r="Q179" s="110"/>
      <c r="R179" s="110"/>
      <c r="S179" s="110"/>
      <c r="T179" s="110"/>
    </row>
    <row r="180" spans="1:20" ht="15.75" customHeight="1" x14ac:dyDescent="0.25">
      <c r="A180" s="110"/>
      <c r="B180" s="110"/>
      <c r="C180" s="110"/>
      <c r="D180" s="110"/>
      <c r="E180" s="110"/>
      <c r="F180" s="110"/>
      <c r="G180" s="110"/>
      <c r="H180" s="110"/>
      <c r="I180" s="110"/>
      <c r="J180" s="110"/>
      <c r="K180" s="110"/>
      <c r="L180" s="110"/>
      <c r="M180" s="110"/>
      <c r="N180" s="110"/>
      <c r="O180" s="110"/>
      <c r="P180" s="110"/>
      <c r="Q180" s="110"/>
      <c r="R180" s="110"/>
      <c r="S180" s="110"/>
      <c r="T180" s="110"/>
    </row>
    <row r="181" spans="1:20" ht="15.75" customHeight="1" x14ac:dyDescent="0.25">
      <c r="A181" s="110"/>
      <c r="B181" s="110"/>
      <c r="C181" s="110"/>
      <c r="D181" s="110"/>
      <c r="E181" s="110"/>
      <c r="F181" s="110"/>
      <c r="G181" s="110"/>
      <c r="H181" s="110"/>
      <c r="I181" s="110"/>
      <c r="J181" s="110"/>
      <c r="K181" s="110"/>
      <c r="L181" s="110"/>
      <c r="M181" s="110"/>
      <c r="N181" s="110"/>
      <c r="O181" s="110"/>
      <c r="P181" s="110"/>
      <c r="Q181" s="110"/>
      <c r="R181" s="110"/>
      <c r="S181" s="110"/>
      <c r="T181" s="110"/>
    </row>
    <row r="182" spans="1:20" ht="15.75" customHeight="1" x14ac:dyDescent="0.25">
      <c r="A182" s="110"/>
      <c r="B182" s="110"/>
      <c r="C182" s="110"/>
      <c r="D182" s="110"/>
      <c r="E182" s="110"/>
      <c r="F182" s="110"/>
      <c r="G182" s="110"/>
      <c r="H182" s="110"/>
      <c r="I182" s="110"/>
      <c r="J182" s="110"/>
      <c r="K182" s="110"/>
      <c r="L182" s="110"/>
      <c r="M182" s="110"/>
      <c r="N182" s="110"/>
      <c r="O182" s="110"/>
      <c r="P182" s="110"/>
      <c r="Q182" s="110"/>
      <c r="R182" s="110"/>
      <c r="S182" s="110"/>
      <c r="T182" s="110"/>
    </row>
    <row r="183" spans="1:20" ht="15.75" customHeight="1" x14ac:dyDescent="0.25">
      <c r="A183" s="110"/>
      <c r="B183" s="110"/>
      <c r="C183" s="110"/>
      <c r="D183" s="110"/>
      <c r="E183" s="110"/>
      <c r="F183" s="110"/>
      <c r="G183" s="110"/>
      <c r="H183" s="110"/>
      <c r="I183" s="110"/>
      <c r="J183" s="110"/>
      <c r="K183" s="110"/>
      <c r="L183" s="110"/>
      <c r="M183" s="110"/>
      <c r="N183" s="110"/>
      <c r="O183" s="110"/>
      <c r="P183" s="110"/>
      <c r="Q183" s="110"/>
      <c r="R183" s="110"/>
      <c r="S183" s="110"/>
      <c r="T183" s="110"/>
    </row>
    <row r="184" spans="1:20" ht="15.75" customHeight="1" x14ac:dyDescent="0.25">
      <c r="A184" s="110"/>
      <c r="B184" s="110"/>
      <c r="C184" s="110"/>
      <c r="D184" s="110"/>
      <c r="E184" s="110"/>
      <c r="F184" s="110"/>
      <c r="G184" s="110"/>
      <c r="H184" s="110"/>
      <c r="I184" s="110"/>
      <c r="J184" s="110"/>
      <c r="K184" s="110"/>
      <c r="L184" s="110"/>
      <c r="M184" s="110"/>
      <c r="N184" s="110"/>
      <c r="O184" s="110"/>
      <c r="P184" s="110"/>
      <c r="Q184" s="110"/>
      <c r="R184" s="110"/>
      <c r="S184" s="110"/>
      <c r="T184" s="110"/>
    </row>
    <row r="185" spans="1:20" ht="15.75" customHeight="1" x14ac:dyDescent="0.25">
      <c r="A185" s="110"/>
      <c r="B185" s="110"/>
      <c r="C185" s="110"/>
      <c r="D185" s="110"/>
      <c r="E185" s="110"/>
      <c r="F185" s="110"/>
      <c r="G185" s="110"/>
      <c r="H185" s="110"/>
      <c r="I185" s="110"/>
      <c r="J185" s="110"/>
      <c r="K185" s="110"/>
      <c r="L185" s="110"/>
      <c r="M185" s="110"/>
      <c r="N185" s="110"/>
      <c r="O185" s="110"/>
      <c r="P185" s="110"/>
      <c r="Q185" s="110"/>
      <c r="R185" s="110"/>
      <c r="S185" s="110"/>
      <c r="T185" s="110"/>
    </row>
    <row r="186" spans="1:20" ht="15.75" customHeight="1" x14ac:dyDescent="0.25">
      <c r="A186" s="110"/>
      <c r="B186" s="110"/>
      <c r="C186" s="110"/>
      <c r="D186" s="110"/>
      <c r="E186" s="110"/>
      <c r="F186" s="110"/>
      <c r="G186" s="110"/>
      <c r="H186" s="110"/>
      <c r="I186" s="110"/>
      <c r="J186" s="110"/>
      <c r="K186" s="110"/>
      <c r="L186" s="110"/>
      <c r="M186" s="110"/>
      <c r="N186" s="110"/>
      <c r="O186" s="110"/>
      <c r="P186" s="110"/>
      <c r="Q186" s="110"/>
      <c r="R186" s="110"/>
      <c r="S186" s="110"/>
      <c r="T186" s="110"/>
    </row>
    <row r="187" spans="1:20" ht="15.75" customHeight="1" x14ac:dyDescent="0.25">
      <c r="A187" s="110"/>
      <c r="B187" s="110"/>
      <c r="C187" s="110"/>
      <c r="D187" s="110"/>
      <c r="E187" s="110"/>
      <c r="F187" s="110"/>
      <c r="G187" s="110"/>
      <c r="H187" s="110"/>
      <c r="I187" s="110"/>
      <c r="J187" s="110"/>
      <c r="K187" s="110"/>
      <c r="L187" s="110"/>
      <c r="M187" s="110"/>
      <c r="N187" s="110"/>
      <c r="O187" s="110"/>
      <c r="P187" s="110"/>
      <c r="Q187" s="110"/>
      <c r="R187" s="110"/>
      <c r="S187" s="110"/>
      <c r="T187" s="110"/>
    </row>
    <row r="188" spans="1:20" ht="15.75" customHeight="1" x14ac:dyDescent="0.25">
      <c r="A188" s="110"/>
      <c r="B188" s="110"/>
      <c r="C188" s="110"/>
      <c r="D188" s="110"/>
      <c r="E188" s="110"/>
      <c r="F188" s="110"/>
      <c r="G188" s="110"/>
      <c r="H188" s="110"/>
      <c r="I188" s="110"/>
      <c r="J188" s="110"/>
      <c r="K188" s="110"/>
      <c r="L188" s="110"/>
      <c r="M188" s="110"/>
      <c r="N188" s="110"/>
      <c r="O188" s="110"/>
      <c r="P188" s="110"/>
      <c r="Q188" s="110"/>
      <c r="R188" s="110"/>
      <c r="S188" s="110"/>
      <c r="T188" s="110"/>
    </row>
    <row r="189" spans="1:20" ht="15.75" customHeight="1" x14ac:dyDescent="0.25">
      <c r="A189" s="110"/>
      <c r="B189" s="110"/>
      <c r="C189" s="110"/>
      <c r="D189" s="110"/>
      <c r="E189" s="110"/>
      <c r="F189" s="110"/>
      <c r="G189" s="110"/>
      <c r="H189" s="110"/>
      <c r="I189" s="110"/>
      <c r="J189" s="110"/>
      <c r="K189" s="110"/>
      <c r="L189" s="110"/>
      <c r="M189" s="110"/>
      <c r="N189" s="110"/>
      <c r="O189" s="110"/>
      <c r="P189" s="110"/>
      <c r="Q189" s="110"/>
      <c r="R189" s="110"/>
      <c r="S189" s="110"/>
      <c r="T189" s="110"/>
    </row>
    <row r="190" spans="1:20" ht="15.75" customHeight="1" x14ac:dyDescent="0.25">
      <c r="A190" s="110"/>
      <c r="B190" s="110"/>
      <c r="C190" s="110"/>
      <c r="D190" s="110"/>
      <c r="E190" s="110"/>
      <c r="F190" s="110"/>
      <c r="G190" s="110"/>
      <c r="H190" s="110"/>
      <c r="I190" s="110"/>
      <c r="J190" s="110"/>
      <c r="K190" s="110"/>
      <c r="L190" s="110"/>
      <c r="M190" s="110"/>
      <c r="N190" s="110"/>
      <c r="O190" s="110"/>
      <c r="P190" s="110"/>
      <c r="Q190" s="110"/>
      <c r="R190" s="110"/>
      <c r="S190" s="110"/>
      <c r="T190" s="110"/>
    </row>
    <row r="191" spans="1:20" ht="15.75" customHeight="1" x14ac:dyDescent="0.25">
      <c r="A191" s="110"/>
      <c r="B191" s="110"/>
      <c r="C191" s="110"/>
      <c r="D191" s="110"/>
      <c r="E191" s="110"/>
      <c r="F191" s="110"/>
      <c r="G191" s="110"/>
      <c r="H191" s="110"/>
      <c r="I191" s="110"/>
      <c r="J191" s="110"/>
      <c r="K191" s="110"/>
      <c r="L191" s="110"/>
      <c r="M191" s="110"/>
      <c r="N191" s="110"/>
      <c r="O191" s="110"/>
      <c r="P191" s="110"/>
      <c r="Q191" s="110"/>
      <c r="R191" s="110"/>
      <c r="S191" s="110"/>
      <c r="T191" s="110"/>
    </row>
    <row r="192" spans="1:20" ht="15.75" customHeight="1" x14ac:dyDescent="0.25">
      <c r="A192" s="110"/>
      <c r="B192" s="110"/>
      <c r="C192" s="110"/>
      <c r="D192" s="110"/>
      <c r="E192" s="110"/>
      <c r="F192" s="110"/>
      <c r="G192" s="110"/>
      <c r="H192" s="110"/>
      <c r="I192" s="110"/>
      <c r="J192" s="110"/>
      <c r="K192" s="110"/>
      <c r="L192" s="110"/>
      <c r="M192" s="110"/>
      <c r="N192" s="110"/>
      <c r="O192" s="110"/>
      <c r="P192" s="110"/>
      <c r="Q192" s="110"/>
      <c r="R192" s="110"/>
      <c r="S192" s="110"/>
      <c r="T192" s="110"/>
    </row>
    <row r="193" spans="1:20" ht="15.75" customHeight="1" x14ac:dyDescent="0.25">
      <c r="A193" s="110"/>
      <c r="B193" s="110"/>
      <c r="C193" s="110"/>
      <c r="D193" s="110"/>
      <c r="E193" s="110"/>
      <c r="F193" s="110"/>
      <c r="G193" s="110"/>
      <c r="H193" s="110"/>
      <c r="I193" s="110"/>
      <c r="J193" s="110"/>
      <c r="K193" s="110"/>
      <c r="L193" s="110"/>
      <c r="M193" s="110"/>
      <c r="N193" s="110"/>
      <c r="O193" s="110"/>
      <c r="P193" s="110"/>
      <c r="Q193" s="110"/>
      <c r="R193" s="110"/>
      <c r="S193" s="110"/>
      <c r="T193" s="110"/>
    </row>
    <row r="194" spans="1:20" ht="15.75" customHeight="1" x14ac:dyDescent="0.25">
      <c r="A194" s="110"/>
      <c r="B194" s="110"/>
      <c r="C194" s="110"/>
      <c r="D194" s="110"/>
      <c r="E194" s="110"/>
      <c r="F194" s="110"/>
      <c r="G194" s="110"/>
      <c r="H194" s="110"/>
      <c r="I194" s="110"/>
      <c r="J194" s="110"/>
      <c r="K194" s="110"/>
      <c r="L194" s="110"/>
      <c r="M194" s="110"/>
      <c r="N194" s="110"/>
      <c r="O194" s="110"/>
      <c r="P194" s="110"/>
      <c r="Q194" s="110"/>
      <c r="R194" s="110"/>
      <c r="S194" s="110"/>
      <c r="T194" s="110"/>
    </row>
    <row r="195" spans="1:20" ht="15.75" customHeight="1" x14ac:dyDescent="0.25">
      <c r="A195" s="110"/>
      <c r="B195" s="110"/>
      <c r="C195" s="110"/>
      <c r="D195" s="110"/>
      <c r="E195" s="110"/>
      <c r="F195" s="110"/>
      <c r="G195" s="110"/>
      <c r="H195" s="110"/>
      <c r="I195" s="110"/>
      <c r="J195" s="110"/>
      <c r="K195" s="110"/>
      <c r="L195" s="110"/>
      <c r="M195" s="110"/>
      <c r="N195" s="110"/>
      <c r="O195" s="110"/>
      <c r="P195" s="110"/>
      <c r="Q195" s="110"/>
      <c r="R195" s="110"/>
      <c r="S195" s="110"/>
      <c r="T195" s="110"/>
    </row>
    <row r="196" spans="1:20" ht="15.75" customHeight="1" x14ac:dyDescent="0.25">
      <c r="A196" s="110"/>
      <c r="B196" s="110"/>
      <c r="C196" s="110"/>
      <c r="D196" s="110"/>
      <c r="E196" s="110"/>
      <c r="F196" s="110"/>
      <c r="G196" s="110"/>
      <c r="H196" s="110"/>
      <c r="I196" s="110"/>
      <c r="J196" s="110"/>
      <c r="K196" s="110"/>
      <c r="L196" s="110"/>
      <c r="M196" s="110"/>
      <c r="N196" s="110"/>
      <c r="O196" s="110"/>
      <c r="P196" s="110"/>
      <c r="Q196" s="110"/>
      <c r="R196" s="110"/>
      <c r="S196" s="110"/>
      <c r="T196" s="110"/>
    </row>
    <row r="197" spans="1:20" ht="15.75" customHeight="1" x14ac:dyDescent="0.25">
      <c r="A197" s="110"/>
      <c r="B197" s="110"/>
      <c r="C197" s="110"/>
      <c r="D197" s="110"/>
      <c r="E197" s="110"/>
      <c r="F197" s="110"/>
      <c r="G197" s="110"/>
      <c r="H197" s="110"/>
      <c r="I197" s="110"/>
      <c r="J197" s="110"/>
      <c r="K197" s="110"/>
      <c r="L197" s="110"/>
      <c r="M197" s="110"/>
      <c r="N197" s="110"/>
      <c r="O197" s="110"/>
      <c r="P197" s="110"/>
      <c r="Q197" s="110"/>
      <c r="R197" s="110"/>
      <c r="S197" s="110"/>
      <c r="T197" s="110"/>
    </row>
    <row r="198" spans="1:20" ht="15.75" customHeight="1" x14ac:dyDescent="0.25">
      <c r="A198" s="110"/>
      <c r="B198" s="110"/>
      <c r="C198" s="110"/>
      <c r="D198" s="110"/>
      <c r="E198" s="110"/>
      <c r="F198" s="110"/>
      <c r="G198" s="110"/>
      <c r="H198" s="110"/>
      <c r="I198" s="110"/>
      <c r="J198" s="110"/>
      <c r="K198" s="110"/>
      <c r="L198" s="110"/>
      <c r="M198" s="110"/>
      <c r="N198" s="110"/>
      <c r="O198" s="110"/>
      <c r="P198" s="110"/>
      <c r="Q198" s="110"/>
      <c r="R198" s="110"/>
      <c r="S198" s="110"/>
      <c r="T198" s="110"/>
    </row>
    <row r="199" spans="1:20" ht="15.75" customHeight="1" x14ac:dyDescent="0.25">
      <c r="A199" s="110"/>
      <c r="B199" s="110"/>
      <c r="C199" s="110"/>
      <c r="D199" s="110"/>
      <c r="E199" s="110"/>
      <c r="F199" s="110"/>
      <c r="G199" s="110"/>
      <c r="H199" s="110"/>
      <c r="I199" s="110"/>
      <c r="J199" s="110"/>
      <c r="K199" s="110"/>
      <c r="L199" s="110"/>
      <c r="M199" s="110"/>
      <c r="N199" s="110"/>
      <c r="O199" s="110"/>
      <c r="P199" s="110"/>
      <c r="Q199" s="110"/>
      <c r="R199" s="110"/>
      <c r="S199" s="110"/>
      <c r="T199" s="110"/>
    </row>
    <row r="200" spans="1:20" ht="15.75" customHeight="1" x14ac:dyDescent="0.25">
      <c r="A200" s="110"/>
      <c r="B200" s="110"/>
      <c r="C200" s="110"/>
      <c r="D200" s="110"/>
      <c r="E200" s="110"/>
      <c r="F200" s="110"/>
      <c r="G200" s="110"/>
      <c r="H200" s="110"/>
      <c r="I200" s="110"/>
      <c r="J200" s="110"/>
      <c r="K200" s="110"/>
      <c r="L200" s="110"/>
      <c r="M200" s="110"/>
      <c r="N200" s="110"/>
      <c r="O200" s="110"/>
      <c r="P200" s="110"/>
      <c r="Q200" s="110"/>
      <c r="R200" s="110"/>
      <c r="S200" s="110"/>
      <c r="T200" s="110"/>
    </row>
    <row r="201" spans="1:20" ht="15.75" customHeight="1" x14ac:dyDescent="0.25">
      <c r="A201" s="110"/>
      <c r="B201" s="110"/>
      <c r="C201" s="110"/>
      <c r="D201" s="110"/>
      <c r="E201" s="110"/>
      <c r="F201" s="110"/>
      <c r="G201" s="110"/>
      <c r="H201" s="110"/>
      <c r="I201" s="110"/>
      <c r="J201" s="110"/>
      <c r="K201" s="110"/>
      <c r="L201" s="110"/>
      <c r="M201" s="110"/>
      <c r="N201" s="110"/>
      <c r="O201" s="110"/>
      <c r="P201" s="110"/>
      <c r="Q201" s="110"/>
      <c r="R201" s="110"/>
      <c r="S201" s="110"/>
      <c r="T201" s="110"/>
    </row>
    <row r="202" spans="1:20" ht="15.75" customHeight="1" x14ac:dyDescent="0.25">
      <c r="A202" s="110"/>
      <c r="B202" s="110"/>
      <c r="C202" s="110"/>
      <c r="D202" s="110"/>
      <c r="E202" s="110"/>
      <c r="F202" s="110"/>
      <c r="G202" s="110"/>
      <c r="H202" s="110"/>
      <c r="I202" s="110"/>
      <c r="J202" s="110"/>
      <c r="K202" s="110"/>
      <c r="L202" s="110"/>
      <c r="M202" s="110"/>
      <c r="N202" s="110"/>
      <c r="O202" s="110"/>
      <c r="P202" s="110"/>
      <c r="Q202" s="110"/>
      <c r="R202" s="110"/>
      <c r="S202" s="110"/>
      <c r="T202" s="110"/>
    </row>
    <row r="203" spans="1:20" ht="15.75" customHeight="1" x14ac:dyDescent="0.25">
      <c r="A203" s="110"/>
      <c r="B203" s="110"/>
      <c r="C203" s="110"/>
      <c r="D203" s="110"/>
      <c r="E203" s="110"/>
      <c r="F203" s="110"/>
      <c r="G203" s="110"/>
      <c r="H203" s="110"/>
      <c r="I203" s="110"/>
      <c r="J203" s="110"/>
      <c r="K203" s="110"/>
      <c r="L203" s="110"/>
      <c r="M203" s="110"/>
      <c r="N203" s="110"/>
      <c r="O203" s="110"/>
      <c r="P203" s="110"/>
      <c r="Q203" s="110"/>
      <c r="R203" s="110"/>
      <c r="S203" s="110"/>
      <c r="T203" s="110"/>
    </row>
    <row r="204" spans="1:20" ht="15.75" customHeight="1" x14ac:dyDescent="0.25">
      <c r="A204" s="110"/>
      <c r="B204" s="110"/>
      <c r="C204" s="110"/>
      <c r="D204" s="110"/>
      <c r="E204" s="110"/>
      <c r="F204" s="110"/>
      <c r="G204" s="110"/>
      <c r="H204" s="110"/>
      <c r="I204" s="110"/>
      <c r="J204" s="110"/>
      <c r="K204" s="110"/>
      <c r="L204" s="110"/>
      <c r="M204" s="110"/>
      <c r="N204" s="110"/>
      <c r="O204" s="110"/>
      <c r="P204" s="110"/>
      <c r="Q204" s="110"/>
      <c r="R204" s="110"/>
      <c r="S204" s="110"/>
      <c r="T204" s="110"/>
    </row>
    <row r="205" spans="1:20" ht="15.75" customHeight="1" x14ac:dyDescent="0.25">
      <c r="A205" s="110"/>
      <c r="B205" s="110"/>
      <c r="C205" s="110"/>
      <c r="D205" s="110"/>
      <c r="E205" s="110"/>
      <c r="F205" s="110"/>
      <c r="G205" s="110"/>
      <c r="H205" s="110"/>
      <c r="I205" s="110"/>
      <c r="J205" s="110"/>
      <c r="K205" s="110"/>
      <c r="L205" s="110"/>
      <c r="M205" s="110"/>
      <c r="N205" s="110"/>
      <c r="O205" s="110"/>
      <c r="P205" s="110"/>
      <c r="Q205" s="110"/>
      <c r="R205" s="110"/>
      <c r="S205" s="110"/>
      <c r="T205" s="110"/>
    </row>
    <row r="206" spans="1:20" ht="15.75" customHeight="1" x14ac:dyDescent="0.25">
      <c r="A206" s="110"/>
      <c r="B206" s="110"/>
      <c r="C206" s="110"/>
      <c r="D206" s="110"/>
      <c r="E206" s="110"/>
      <c r="F206" s="110"/>
      <c r="G206" s="110"/>
      <c r="H206" s="110"/>
      <c r="I206" s="110"/>
      <c r="J206" s="110"/>
      <c r="K206" s="110"/>
      <c r="L206" s="110"/>
      <c r="M206" s="110"/>
      <c r="N206" s="110"/>
      <c r="O206" s="110"/>
      <c r="P206" s="110"/>
      <c r="Q206" s="110"/>
      <c r="R206" s="110"/>
      <c r="S206" s="110"/>
      <c r="T206" s="110"/>
    </row>
    <row r="207" spans="1:20" ht="15.75" customHeight="1" x14ac:dyDescent="0.25">
      <c r="A207" s="110"/>
      <c r="B207" s="110"/>
      <c r="C207" s="110"/>
      <c r="D207" s="110"/>
      <c r="E207" s="110"/>
      <c r="F207" s="110"/>
      <c r="G207" s="110"/>
      <c r="H207" s="110"/>
      <c r="I207" s="110"/>
      <c r="J207" s="110"/>
      <c r="K207" s="110"/>
      <c r="L207" s="110"/>
      <c r="M207" s="110"/>
      <c r="N207" s="110"/>
      <c r="O207" s="110"/>
      <c r="P207" s="110"/>
      <c r="Q207" s="110"/>
      <c r="R207" s="110"/>
      <c r="S207" s="110"/>
      <c r="T207" s="110"/>
    </row>
    <row r="208" spans="1:20" ht="15.75" customHeight="1" x14ac:dyDescent="0.25">
      <c r="A208" s="110"/>
      <c r="B208" s="110"/>
      <c r="C208" s="110"/>
      <c r="D208" s="110"/>
      <c r="E208" s="110"/>
      <c r="F208" s="110"/>
      <c r="G208" s="110"/>
      <c r="H208" s="110"/>
      <c r="I208" s="110"/>
      <c r="J208" s="110"/>
      <c r="K208" s="110"/>
      <c r="L208" s="110"/>
      <c r="M208" s="110"/>
      <c r="N208" s="110"/>
      <c r="O208" s="110"/>
      <c r="P208" s="110"/>
      <c r="Q208" s="110"/>
      <c r="R208" s="110"/>
      <c r="S208" s="110"/>
      <c r="T208" s="110"/>
    </row>
    <row r="209" spans="1:20" ht="15.75" customHeight="1" x14ac:dyDescent="0.25">
      <c r="A209" s="110"/>
      <c r="B209" s="110"/>
      <c r="C209" s="110"/>
      <c r="D209" s="110"/>
      <c r="E209" s="110"/>
      <c r="F209" s="110"/>
      <c r="G209" s="110"/>
      <c r="H209" s="110"/>
      <c r="I209" s="110"/>
      <c r="J209" s="110"/>
      <c r="K209" s="110"/>
      <c r="L209" s="110"/>
      <c r="M209" s="110"/>
      <c r="N209" s="110"/>
      <c r="O209" s="110"/>
      <c r="P209" s="110"/>
      <c r="Q209" s="110"/>
      <c r="R209" s="110"/>
      <c r="S209" s="110"/>
      <c r="T209" s="110"/>
    </row>
    <row r="210" spans="1:20" ht="15.75" customHeight="1" x14ac:dyDescent="0.25">
      <c r="A210" s="110"/>
      <c r="B210" s="110"/>
      <c r="C210" s="110"/>
      <c r="D210" s="110"/>
      <c r="E210" s="110"/>
      <c r="F210" s="110"/>
      <c r="G210" s="110"/>
      <c r="H210" s="110"/>
      <c r="I210" s="110"/>
      <c r="J210" s="110"/>
      <c r="K210" s="110"/>
      <c r="L210" s="110"/>
      <c r="M210" s="110"/>
      <c r="N210" s="110"/>
      <c r="O210" s="110"/>
      <c r="P210" s="110"/>
      <c r="Q210" s="110"/>
      <c r="R210" s="110"/>
      <c r="S210" s="110"/>
      <c r="T210" s="110"/>
    </row>
    <row r="211" spans="1:20" ht="15.75" customHeight="1" x14ac:dyDescent="0.25">
      <c r="A211" s="110"/>
      <c r="B211" s="110"/>
      <c r="C211" s="110"/>
      <c r="D211" s="110"/>
      <c r="E211" s="110"/>
      <c r="F211" s="110"/>
      <c r="G211" s="110"/>
      <c r="H211" s="110"/>
      <c r="I211" s="110"/>
      <c r="J211" s="110"/>
      <c r="K211" s="110"/>
      <c r="L211" s="110"/>
      <c r="M211" s="110"/>
      <c r="N211" s="110"/>
      <c r="O211" s="110"/>
      <c r="P211" s="110"/>
      <c r="Q211" s="110"/>
      <c r="R211" s="110"/>
      <c r="S211" s="110"/>
      <c r="T211" s="110"/>
    </row>
    <row r="212" spans="1:20" ht="15.75" customHeight="1" x14ac:dyDescent="0.25">
      <c r="A212" s="110"/>
      <c r="B212" s="110"/>
      <c r="C212" s="110"/>
      <c r="D212" s="110"/>
      <c r="E212" s="110"/>
      <c r="F212" s="110"/>
      <c r="G212" s="110"/>
      <c r="H212" s="110"/>
      <c r="I212" s="110"/>
      <c r="J212" s="110"/>
      <c r="K212" s="110"/>
      <c r="L212" s="110"/>
      <c r="M212" s="110"/>
      <c r="N212" s="110"/>
      <c r="O212" s="110"/>
      <c r="P212" s="110"/>
      <c r="Q212" s="110"/>
      <c r="R212" s="110"/>
      <c r="S212" s="110"/>
      <c r="T212" s="110"/>
    </row>
    <row r="213" spans="1:20" ht="15.75" customHeight="1" x14ac:dyDescent="0.25">
      <c r="A213" s="110"/>
      <c r="B213" s="110"/>
      <c r="C213" s="110"/>
      <c r="D213" s="110"/>
      <c r="E213" s="110"/>
      <c r="F213" s="110"/>
      <c r="G213" s="110"/>
      <c r="H213" s="110"/>
      <c r="I213" s="110"/>
      <c r="J213" s="110"/>
      <c r="K213" s="110"/>
      <c r="L213" s="110"/>
      <c r="M213" s="110"/>
      <c r="N213" s="110"/>
      <c r="O213" s="110"/>
      <c r="P213" s="110"/>
      <c r="Q213" s="110"/>
      <c r="R213" s="110"/>
      <c r="S213" s="110"/>
      <c r="T213" s="110"/>
    </row>
    <row r="214" spans="1:20" ht="15.75" customHeight="1" x14ac:dyDescent="0.25">
      <c r="A214" s="110"/>
      <c r="B214" s="110"/>
      <c r="C214" s="110"/>
      <c r="D214" s="110"/>
      <c r="E214" s="110"/>
      <c r="F214" s="110"/>
      <c r="G214" s="110"/>
      <c r="H214" s="110"/>
      <c r="I214" s="110"/>
      <c r="J214" s="110"/>
      <c r="K214" s="110"/>
      <c r="L214" s="110"/>
      <c r="M214" s="110"/>
      <c r="N214" s="110"/>
      <c r="O214" s="110"/>
      <c r="P214" s="110"/>
      <c r="Q214" s="110"/>
      <c r="R214" s="110"/>
      <c r="S214" s="110"/>
      <c r="T214" s="110"/>
    </row>
    <row r="215" spans="1:20" ht="15.75" customHeight="1" x14ac:dyDescent="0.25">
      <c r="A215" s="110"/>
      <c r="B215" s="110"/>
      <c r="C215" s="110"/>
      <c r="D215" s="110"/>
      <c r="E215" s="110"/>
      <c r="F215" s="110"/>
      <c r="G215" s="110"/>
      <c r="H215" s="110"/>
      <c r="I215" s="110"/>
      <c r="J215" s="110"/>
      <c r="K215" s="110"/>
      <c r="L215" s="110"/>
      <c r="M215" s="110"/>
      <c r="N215" s="110"/>
      <c r="O215" s="110"/>
      <c r="P215" s="110"/>
      <c r="Q215" s="110"/>
      <c r="R215" s="110"/>
      <c r="S215" s="110"/>
      <c r="T215" s="110"/>
    </row>
    <row r="216" spans="1:20" ht="15.75" customHeight="1" x14ac:dyDescent="0.25">
      <c r="A216" s="110"/>
      <c r="B216" s="110"/>
      <c r="C216" s="110"/>
      <c r="D216" s="110"/>
      <c r="E216" s="110"/>
      <c r="F216" s="110"/>
      <c r="G216" s="110"/>
      <c r="H216" s="110"/>
      <c r="I216" s="110"/>
      <c r="J216" s="110"/>
      <c r="K216" s="110"/>
      <c r="L216" s="110"/>
      <c r="M216" s="110"/>
      <c r="N216" s="110"/>
      <c r="O216" s="110"/>
      <c r="P216" s="110"/>
      <c r="Q216" s="110"/>
      <c r="R216" s="110"/>
      <c r="S216" s="110"/>
      <c r="T216" s="110"/>
    </row>
    <row r="217" spans="1:20" ht="15.75" customHeight="1" x14ac:dyDescent="0.25">
      <c r="A217" s="110"/>
      <c r="B217" s="110"/>
      <c r="C217" s="110"/>
      <c r="D217" s="110"/>
      <c r="E217" s="110"/>
      <c r="F217" s="110"/>
      <c r="G217" s="110"/>
      <c r="H217" s="110"/>
      <c r="I217" s="110"/>
      <c r="J217" s="110"/>
      <c r="K217" s="110"/>
      <c r="L217" s="110"/>
      <c r="M217" s="110"/>
      <c r="N217" s="110"/>
      <c r="O217" s="110"/>
      <c r="P217" s="110"/>
      <c r="Q217" s="110"/>
      <c r="R217" s="110"/>
      <c r="S217" s="110"/>
      <c r="T217" s="110"/>
    </row>
    <row r="218" spans="1:20" ht="15.75" customHeight="1" x14ac:dyDescent="0.25">
      <c r="A218" s="110"/>
      <c r="B218" s="110"/>
      <c r="C218" s="110"/>
      <c r="D218" s="110"/>
      <c r="E218" s="110"/>
      <c r="F218" s="110"/>
      <c r="G218" s="110"/>
      <c r="H218" s="110"/>
      <c r="I218" s="110"/>
      <c r="J218" s="110"/>
      <c r="K218" s="110"/>
      <c r="L218" s="110"/>
      <c r="M218" s="110"/>
      <c r="N218" s="110"/>
      <c r="O218" s="110"/>
      <c r="P218" s="110"/>
      <c r="Q218" s="110"/>
      <c r="R218" s="110"/>
      <c r="S218" s="110"/>
      <c r="T218" s="110"/>
    </row>
    <row r="219" spans="1:20" ht="15.75" customHeight="1" x14ac:dyDescent="0.25">
      <c r="A219" s="110"/>
      <c r="B219" s="110"/>
      <c r="C219" s="110"/>
      <c r="D219" s="110"/>
      <c r="E219" s="110"/>
      <c r="F219" s="110"/>
      <c r="G219" s="110"/>
      <c r="H219" s="110"/>
      <c r="I219" s="110"/>
      <c r="J219" s="110"/>
      <c r="K219" s="110"/>
      <c r="L219" s="110"/>
      <c r="M219" s="110"/>
      <c r="N219" s="110"/>
      <c r="O219" s="110"/>
      <c r="P219" s="110"/>
      <c r="Q219" s="110"/>
      <c r="R219" s="110"/>
      <c r="S219" s="110"/>
      <c r="T219" s="110"/>
    </row>
    <row r="220" spans="1:20" ht="15.75" customHeight="1" x14ac:dyDescent="0.25">
      <c r="A220" s="110"/>
      <c r="B220" s="110"/>
      <c r="C220" s="110"/>
      <c r="D220" s="110"/>
      <c r="E220" s="110"/>
      <c r="F220" s="110"/>
      <c r="G220" s="110"/>
      <c r="H220" s="110"/>
      <c r="I220" s="110"/>
      <c r="J220" s="110"/>
      <c r="K220" s="110"/>
      <c r="L220" s="110"/>
      <c r="M220" s="110"/>
      <c r="N220" s="110"/>
      <c r="O220" s="110"/>
      <c r="P220" s="110"/>
      <c r="Q220" s="110"/>
      <c r="R220" s="110"/>
      <c r="S220" s="110"/>
      <c r="T220" s="110"/>
    </row>
    <row r="221" spans="1:20" ht="15.75" customHeight="1" x14ac:dyDescent="0.25">
      <c r="A221" s="110"/>
      <c r="B221" s="110"/>
      <c r="C221" s="110"/>
      <c r="D221" s="110"/>
      <c r="E221" s="110"/>
      <c r="F221" s="110"/>
      <c r="G221" s="110"/>
      <c r="H221" s="110"/>
      <c r="I221" s="110"/>
      <c r="J221" s="110"/>
      <c r="K221" s="110"/>
      <c r="L221" s="110"/>
      <c r="M221" s="110"/>
      <c r="N221" s="110"/>
      <c r="O221" s="110"/>
      <c r="P221" s="110"/>
      <c r="Q221" s="110"/>
      <c r="R221" s="110"/>
      <c r="S221" s="110"/>
      <c r="T221" s="110"/>
    </row>
    <row r="222" spans="1:20" ht="15.75" customHeight="1" x14ac:dyDescent="0.25">
      <c r="A222" s="110"/>
      <c r="B222" s="110"/>
      <c r="C222" s="110"/>
      <c r="D222" s="110"/>
      <c r="E222" s="110"/>
      <c r="F222" s="110"/>
      <c r="G222" s="110"/>
      <c r="H222" s="110"/>
      <c r="I222" s="110"/>
      <c r="J222" s="110"/>
      <c r="K222" s="110"/>
      <c r="L222" s="110"/>
      <c r="M222" s="110"/>
      <c r="N222" s="110"/>
      <c r="O222" s="110"/>
      <c r="P222" s="110"/>
      <c r="Q222" s="110"/>
      <c r="R222" s="110"/>
      <c r="S222" s="110"/>
      <c r="T222" s="110"/>
    </row>
    <row r="223" spans="1:20" ht="15.75" customHeight="1" x14ac:dyDescent="0.25">
      <c r="A223" s="110"/>
      <c r="B223" s="110"/>
      <c r="C223" s="110"/>
      <c r="D223" s="110"/>
      <c r="E223" s="110"/>
      <c r="F223" s="110"/>
      <c r="G223" s="110"/>
      <c r="H223" s="110"/>
      <c r="I223" s="110"/>
      <c r="J223" s="110"/>
      <c r="K223" s="110"/>
      <c r="L223" s="110"/>
      <c r="M223" s="110"/>
      <c r="N223" s="110"/>
      <c r="O223" s="110"/>
      <c r="P223" s="110"/>
      <c r="Q223" s="110"/>
      <c r="R223" s="110"/>
      <c r="S223" s="110"/>
      <c r="T223" s="110"/>
    </row>
    <row r="224" spans="1:20" ht="15.75" customHeight="1" x14ac:dyDescent="0.25">
      <c r="A224" s="110"/>
      <c r="B224" s="110"/>
      <c r="C224" s="110"/>
      <c r="D224" s="110"/>
      <c r="E224" s="110"/>
      <c r="F224" s="110"/>
      <c r="G224" s="110"/>
      <c r="H224" s="110"/>
      <c r="I224" s="110"/>
      <c r="J224" s="110"/>
      <c r="K224" s="110"/>
      <c r="L224" s="110"/>
      <c r="M224" s="110"/>
      <c r="N224" s="110"/>
      <c r="O224" s="110"/>
      <c r="P224" s="110"/>
      <c r="Q224" s="110"/>
      <c r="R224" s="110"/>
      <c r="S224" s="110"/>
      <c r="T224" s="110"/>
    </row>
    <row r="225" spans="1:20" ht="15.75" customHeight="1" x14ac:dyDescent="0.25">
      <c r="A225" s="110"/>
      <c r="B225" s="110"/>
      <c r="C225" s="110"/>
      <c r="D225" s="110"/>
      <c r="E225" s="110"/>
      <c r="F225" s="110"/>
      <c r="G225" s="110"/>
      <c r="H225" s="110"/>
      <c r="I225" s="110"/>
      <c r="J225" s="110"/>
      <c r="K225" s="110"/>
      <c r="L225" s="110"/>
      <c r="M225" s="110"/>
      <c r="N225" s="110"/>
      <c r="O225" s="110"/>
      <c r="P225" s="110"/>
      <c r="Q225" s="110"/>
      <c r="R225" s="110"/>
      <c r="S225" s="110"/>
      <c r="T225" s="110"/>
    </row>
    <row r="226" spans="1:20" ht="15.75" customHeight="1" x14ac:dyDescent="0.25">
      <c r="A226" s="110"/>
      <c r="B226" s="110"/>
      <c r="C226" s="110"/>
      <c r="D226" s="110"/>
      <c r="E226" s="110"/>
      <c r="F226" s="110"/>
      <c r="G226" s="110"/>
      <c r="H226" s="110"/>
      <c r="I226" s="110"/>
      <c r="J226" s="110"/>
      <c r="K226" s="110"/>
      <c r="L226" s="110"/>
      <c r="M226" s="110"/>
      <c r="N226" s="110"/>
      <c r="O226" s="110"/>
      <c r="P226" s="110"/>
      <c r="Q226" s="110"/>
      <c r="R226" s="110"/>
      <c r="S226" s="110"/>
      <c r="T226" s="110"/>
    </row>
    <row r="227" spans="1:20" ht="15.75" customHeight="1" x14ac:dyDescent="0.25">
      <c r="A227" s="110"/>
      <c r="B227" s="110"/>
      <c r="C227" s="110"/>
      <c r="D227" s="110"/>
      <c r="E227" s="110"/>
      <c r="F227" s="110"/>
      <c r="G227" s="110"/>
      <c r="H227" s="110"/>
      <c r="I227" s="110"/>
      <c r="J227" s="110"/>
      <c r="K227" s="110"/>
      <c r="L227" s="110"/>
      <c r="M227" s="110"/>
      <c r="N227" s="110"/>
      <c r="O227" s="110"/>
      <c r="P227" s="110"/>
      <c r="Q227" s="110"/>
      <c r="R227" s="110"/>
      <c r="S227" s="110"/>
      <c r="T227" s="110"/>
    </row>
    <row r="228" spans="1:20" ht="15.75" customHeight="1" x14ac:dyDescent="0.25">
      <c r="A228" s="110"/>
      <c r="B228" s="110"/>
      <c r="C228" s="110"/>
      <c r="D228" s="110"/>
      <c r="E228" s="110"/>
      <c r="F228" s="110"/>
      <c r="G228" s="110"/>
      <c r="H228" s="110"/>
      <c r="I228" s="110"/>
      <c r="J228" s="110"/>
      <c r="K228" s="110"/>
      <c r="L228" s="110"/>
      <c r="M228" s="110"/>
      <c r="N228" s="110"/>
      <c r="O228" s="110"/>
      <c r="P228" s="110"/>
      <c r="Q228" s="110"/>
      <c r="R228" s="110"/>
      <c r="S228" s="110"/>
      <c r="T228" s="110"/>
    </row>
    <row r="229" spans="1:20" ht="15.75" customHeight="1" x14ac:dyDescent="0.25">
      <c r="A229" s="110"/>
      <c r="B229" s="110"/>
      <c r="C229" s="110"/>
      <c r="D229" s="110"/>
      <c r="E229" s="110"/>
      <c r="F229" s="110"/>
      <c r="G229" s="110"/>
      <c r="H229" s="110"/>
      <c r="I229" s="110"/>
      <c r="J229" s="110"/>
      <c r="K229" s="110"/>
      <c r="L229" s="110"/>
      <c r="M229" s="110"/>
      <c r="N229" s="110"/>
      <c r="O229" s="110"/>
      <c r="P229" s="110"/>
      <c r="Q229" s="110"/>
      <c r="R229" s="110"/>
      <c r="S229" s="110"/>
      <c r="T229" s="110"/>
    </row>
    <row r="230" spans="1:20" ht="15.75" customHeight="1" x14ac:dyDescent="0.25">
      <c r="A230" s="110"/>
      <c r="B230" s="110"/>
      <c r="C230" s="110"/>
      <c r="D230" s="110"/>
      <c r="E230" s="110"/>
      <c r="F230" s="110"/>
      <c r="G230" s="110"/>
      <c r="H230" s="110"/>
      <c r="I230" s="110"/>
      <c r="J230" s="110"/>
      <c r="K230" s="110"/>
      <c r="L230" s="110"/>
      <c r="M230" s="110"/>
      <c r="N230" s="110"/>
      <c r="O230" s="110"/>
      <c r="P230" s="110"/>
      <c r="Q230" s="110"/>
      <c r="R230" s="110"/>
      <c r="S230" s="110"/>
      <c r="T230" s="110"/>
    </row>
    <row r="231" spans="1:20" ht="15.75" customHeight="1" x14ac:dyDescent="0.25">
      <c r="A231" s="110"/>
      <c r="B231" s="110"/>
      <c r="C231" s="110"/>
      <c r="D231" s="110"/>
      <c r="E231" s="110"/>
      <c r="F231" s="110"/>
      <c r="G231" s="110"/>
      <c r="H231" s="110"/>
      <c r="I231" s="110"/>
      <c r="J231" s="110"/>
      <c r="K231" s="110"/>
      <c r="L231" s="110"/>
      <c r="M231" s="110"/>
      <c r="N231" s="110"/>
      <c r="O231" s="110"/>
      <c r="P231" s="110"/>
      <c r="Q231" s="110"/>
      <c r="R231" s="110"/>
      <c r="S231" s="110"/>
      <c r="T231" s="110"/>
    </row>
    <row r="232" spans="1:20" ht="15.75" customHeight="1" x14ac:dyDescent="0.25">
      <c r="A232" s="110"/>
      <c r="B232" s="110"/>
      <c r="C232" s="110"/>
      <c r="D232" s="110"/>
      <c r="E232" s="110"/>
      <c r="F232" s="110"/>
      <c r="G232" s="110"/>
      <c r="H232" s="110"/>
      <c r="I232" s="110"/>
      <c r="J232" s="110"/>
      <c r="K232" s="110"/>
      <c r="L232" s="110"/>
      <c r="M232" s="110"/>
      <c r="N232" s="110"/>
      <c r="O232" s="110"/>
      <c r="P232" s="110"/>
      <c r="Q232" s="110"/>
      <c r="R232" s="110"/>
      <c r="S232" s="110"/>
      <c r="T232" s="110"/>
    </row>
    <row r="233" spans="1:20" ht="15.75" customHeight="1" x14ac:dyDescent="0.25">
      <c r="A233" s="110"/>
      <c r="B233" s="110"/>
      <c r="C233" s="110"/>
      <c r="D233" s="110"/>
      <c r="E233" s="110"/>
      <c r="F233" s="110"/>
      <c r="G233" s="110"/>
      <c r="H233" s="110"/>
      <c r="I233" s="110"/>
      <c r="J233" s="110"/>
      <c r="K233" s="110"/>
      <c r="L233" s="110"/>
      <c r="M233" s="110"/>
      <c r="N233" s="110"/>
      <c r="O233" s="110"/>
      <c r="P233" s="110"/>
      <c r="Q233" s="110"/>
      <c r="R233" s="110"/>
      <c r="S233" s="110"/>
      <c r="T233" s="110"/>
    </row>
    <row r="234" spans="1:20" ht="15.75" customHeight="1" x14ac:dyDescent="0.25">
      <c r="A234" s="110"/>
      <c r="B234" s="110"/>
      <c r="C234" s="110"/>
      <c r="D234" s="110"/>
      <c r="E234" s="110"/>
      <c r="F234" s="110"/>
      <c r="G234" s="110"/>
      <c r="H234" s="110"/>
      <c r="I234" s="110"/>
      <c r="J234" s="110"/>
      <c r="K234" s="110"/>
      <c r="L234" s="110"/>
      <c r="M234" s="110"/>
      <c r="N234" s="110"/>
      <c r="O234" s="110"/>
      <c r="P234" s="110"/>
      <c r="Q234" s="110"/>
      <c r="R234" s="110"/>
      <c r="S234" s="110"/>
      <c r="T234" s="110"/>
    </row>
    <row r="235" spans="1:20" ht="15.75" customHeight="1" x14ac:dyDescent="0.25">
      <c r="A235" s="110"/>
      <c r="B235" s="110"/>
      <c r="C235" s="110"/>
      <c r="D235" s="110"/>
      <c r="E235" s="110"/>
      <c r="F235" s="110"/>
      <c r="G235" s="110"/>
      <c r="H235" s="110"/>
      <c r="I235" s="110"/>
      <c r="J235" s="110"/>
      <c r="K235" s="110"/>
      <c r="L235" s="110"/>
      <c r="M235" s="110"/>
      <c r="N235" s="110"/>
      <c r="O235" s="110"/>
      <c r="P235" s="110"/>
      <c r="Q235" s="110"/>
      <c r="R235" s="110"/>
      <c r="S235" s="110"/>
      <c r="T235" s="110"/>
    </row>
    <row r="236" spans="1:20" ht="15.75" customHeight="1" x14ac:dyDescent="0.25">
      <c r="A236" s="110"/>
      <c r="B236" s="110"/>
      <c r="C236" s="110"/>
      <c r="D236" s="110"/>
      <c r="E236" s="110"/>
      <c r="F236" s="110"/>
      <c r="G236" s="110"/>
      <c r="H236" s="110"/>
      <c r="I236" s="110"/>
      <c r="J236" s="110"/>
      <c r="K236" s="110"/>
      <c r="L236" s="110"/>
      <c r="M236" s="110"/>
      <c r="N236" s="110"/>
      <c r="O236" s="110"/>
      <c r="P236" s="110"/>
      <c r="Q236" s="110"/>
      <c r="R236" s="110"/>
      <c r="S236" s="110"/>
      <c r="T236" s="110"/>
    </row>
    <row r="237" spans="1:20" ht="15.75" customHeight="1" x14ac:dyDescent="0.25">
      <c r="A237" s="110"/>
      <c r="B237" s="110"/>
      <c r="C237" s="110"/>
      <c r="D237" s="110"/>
      <c r="E237" s="110"/>
      <c r="F237" s="110"/>
      <c r="G237" s="110"/>
      <c r="H237" s="110"/>
      <c r="I237" s="110"/>
      <c r="J237" s="110"/>
      <c r="K237" s="110"/>
      <c r="L237" s="110"/>
      <c r="M237" s="110"/>
      <c r="N237" s="110"/>
      <c r="O237" s="110"/>
      <c r="P237" s="110"/>
      <c r="Q237" s="110"/>
      <c r="R237" s="110"/>
      <c r="S237" s="110"/>
      <c r="T237" s="110"/>
    </row>
    <row r="238" spans="1:20" ht="15.75" customHeight="1" x14ac:dyDescent="0.25">
      <c r="A238" s="110"/>
      <c r="B238" s="110"/>
      <c r="C238" s="110"/>
      <c r="D238" s="110"/>
      <c r="E238" s="110"/>
      <c r="F238" s="110"/>
      <c r="G238" s="110"/>
      <c r="H238" s="110"/>
      <c r="I238" s="110"/>
      <c r="J238" s="110"/>
      <c r="K238" s="110"/>
      <c r="L238" s="110"/>
      <c r="M238" s="110"/>
      <c r="N238" s="110"/>
      <c r="O238" s="110"/>
      <c r="P238" s="110"/>
      <c r="Q238" s="110"/>
      <c r="R238" s="110"/>
      <c r="S238" s="110"/>
      <c r="T238" s="110"/>
    </row>
    <row r="239" spans="1:20" ht="15.75" customHeight="1" x14ac:dyDescent="0.25">
      <c r="A239" s="110"/>
      <c r="B239" s="110"/>
      <c r="C239" s="110"/>
      <c r="D239" s="110"/>
      <c r="E239" s="110"/>
      <c r="F239" s="110"/>
      <c r="G239" s="110"/>
      <c r="H239" s="110"/>
      <c r="I239" s="110"/>
      <c r="J239" s="110"/>
      <c r="K239" s="110"/>
      <c r="L239" s="110"/>
      <c r="M239" s="110"/>
      <c r="N239" s="110"/>
      <c r="O239" s="110"/>
      <c r="P239" s="110"/>
      <c r="Q239" s="110"/>
      <c r="R239" s="110"/>
      <c r="S239" s="110"/>
      <c r="T239" s="110"/>
    </row>
    <row r="240" spans="1:20" ht="15.75" customHeight="1" x14ac:dyDescent="0.25">
      <c r="A240" s="110"/>
      <c r="B240" s="110"/>
      <c r="C240" s="110"/>
      <c r="D240" s="110"/>
      <c r="E240" s="110"/>
      <c r="F240" s="110"/>
      <c r="G240" s="110"/>
      <c r="H240" s="110"/>
      <c r="I240" s="110"/>
      <c r="J240" s="110"/>
      <c r="K240" s="110"/>
      <c r="L240" s="110"/>
      <c r="M240" s="110"/>
      <c r="N240" s="110"/>
      <c r="O240" s="110"/>
      <c r="P240" s="110"/>
      <c r="Q240" s="110"/>
      <c r="R240" s="110"/>
      <c r="S240" s="110"/>
      <c r="T240" s="110"/>
    </row>
    <row r="241" spans="1:20" ht="15.75" customHeight="1" x14ac:dyDescent="0.25">
      <c r="A241" s="110"/>
      <c r="B241" s="110"/>
      <c r="C241" s="110"/>
      <c r="D241" s="110"/>
      <c r="E241" s="110"/>
      <c r="F241" s="110"/>
      <c r="G241" s="110"/>
      <c r="H241" s="110"/>
      <c r="I241" s="110"/>
      <c r="J241" s="110"/>
      <c r="K241" s="110"/>
      <c r="L241" s="110"/>
      <c r="M241" s="110"/>
      <c r="N241" s="110"/>
      <c r="O241" s="110"/>
      <c r="P241" s="110"/>
      <c r="Q241" s="110"/>
      <c r="R241" s="110"/>
      <c r="S241" s="110"/>
      <c r="T241" s="110"/>
    </row>
    <row r="242" spans="1:20" ht="15.75" customHeight="1" x14ac:dyDescent="0.25">
      <c r="A242" s="110"/>
      <c r="B242" s="110"/>
      <c r="C242" s="110"/>
      <c r="D242" s="110"/>
      <c r="E242" s="110"/>
      <c r="F242" s="110"/>
      <c r="G242" s="110"/>
      <c r="H242" s="110"/>
      <c r="I242" s="110"/>
      <c r="J242" s="110"/>
      <c r="K242" s="110"/>
      <c r="L242" s="110"/>
      <c r="M242" s="110"/>
      <c r="N242" s="110"/>
      <c r="O242" s="110"/>
      <c r="P242" s="110"/>
      <c r="Q242" s="110"/>
      <c r="R242" s="110"/>
      <c r="S242" s="110"/>
      <c r="T242" s="110"/>
    </row>
    <row r="243" spans="1:20" ht="15.75" customHeight="1" x14ac:dyDescent="0.25">
      <c r="A243" s="110"/>
      <c r="B243" s="110"/>
      <c r="C243" s="110"/>
      <c r="D243" s="110"/>
      <c r="E243" s="110"/>
      <c r="F243" s="110"/>
      <c r="G243" s="110"/>
      <c r="H243" s="110"/>
      <c r="I243" s="110"/>
      <c r="J243" s="110"/>
      <c r="K243" s="110"/>
      <c r="L243" s="110"/>
      <c r="M243" s="110"/>
      <c r="N243" s="110"/>
      <c r="O243" s="110"/>
      <c r="P243" s="110"/>
      <c r="Q243" s="110"/>
      <c r="R243" s="110"/>
      <c r="S243" s="110"/>
      <c r="T243" s="110"/>
    </row>
    <row r="244" spans="1:20" ht="15.75" customHeight="1" x14ac:dyDescent="0.25">
      <c r="A244" s="110"/>
      <c r="B244" s="110"/>
      <c r="C244" s="110"/>
      <c r="D244" s="110"/>
      <c r="E244" s="110"/>
      <c r="F244" s="110"/>
      <c r="G244" s="110"/>
      <c r="H244" s="110"/>
      <c r="I244" s="110"/>
      <c r="J244" s="110"/>
      <c r="K244" s="110"/>
      <c r="L244" s="110"/>
      <c r="M244" s="110"/>
      <c r="N244" s="110"/>
      <c r="O244" s="110"/>
      <c r="P244" s="110"/>
      <c r="Q244" s="110"/>
      <c r="R244" s="110"/>
      <c r="S244" s="110"/>
      <c r="T244" s="110"/>
    </row>
    <row r="245" spans="1:20" ht="15.75" customHeight="1" x14ac:dyDescent="0.25">
      <c r="A245" s="110"/>
      <c r="B245" s="110"/>
      <c r="C245" s="110"/>
      <c r="D245" s="110"/>
      <c r="E245" s="110"/>
      <c r="F245" s="110"/>
      <c r="G245" s="110"/>
      <c r="H245" s="110"/>
      <c r="I245" s="110"/>
      <c r="J245" s="110"/>
      <c r="K245" s="110"/>
      <c r="L245" s="110"/>
      <c r="M245" s="110"/>
      <c r="N245" s="110"/>
      <c r="O245" s="110"/>
      <c r="P245" s="110"/>
      <c r="Q245" s="110"/>
      <c r="R245" s="110"/>
      <c r="S245" s="110"/>
      <c r="T245" s="110"/>
    </row>
    <row r="246" spans="1:20" ht="15.75" customHeight="1" x14ac:dyDescent="0.25">
      <c r="A246" s="110"/>
      <c r="B246" s="110"/>
      <c r="C246" s="110"/>
      <c r="D246" s="110"/>
      <c r="E246" s="110"/>
      <c r="F246" s="110"/>
      <c r="G246" s="110"/>
      <c r="H246" s="110"/>
      <c r="I246" s="110"/>
      <c r="J246" s="110"/>
      <c r="K246" s="110"/>
      <c r="L246" s="110"/>
      <c r="M246" s="110"/>
      <c r="N246" s="110"/>
      <c r="O246" s="110"/>
      <c r="P246" s="110"/>
      <c r="Q246" s="110"/>
      <c r="R246" s="110"/>
      <c r="S246" s="110"/>
      <c r="T246" s="110"/>
    </row>
    <row r="247" spans="1:20" ht="15.75" customHeight="1" x14ac:dyDescent="0.25">
      <c r="A247" s="110"/>
      <c r="B247" s="110"/>
      <c r="C247" s="110"/>
      <c r="D247" s="110"/>
      <c r="E247" s="110"/>
      <c r="F247" s="110"/>
      <c r="G247" s="110"/>
      <c r="H247" s="110"/>
      <c r="I247" s="110"/>
      <c r="J247" s="110"/>
      <c r="K247" s="110"/>
      <c r="L247" s="110"/>
      <c r="M247" s="110"/>
      <c r="N247" s="110"/>
      <c r="O247" s="110"/>
      <c r="P247" s="110"/>
      <c r="Q247" s="110"/>
      <c r="R247" s="110"/>
      <c r="S247" s="110"/>
      <c r="T247" s="110"/>
    </row>
    <row r="248" spans="1:20" ht="15.75" customHeight="1" x14ac:dyDescent="0.25">
      <c r="A248" s="110"/>
      <c r="B248" s="110"/>
      <c r="C248" s="110"/>
      <c r="D248" s="110"/>
      <c r="E248" s="110"/>
      <c r="F248" s="110"/>
      <c r="G248" s="110"/>
      <c r="H248" s="110"/>
      <c r="I248" s="110"/>
      <c r="J248" s="110"/>
      <c r="K248" s="110"/>
      <c r="L248" s="110"/>
      <c r="M248" s="110"/>
      <c r="N248" s="110"/>
      <c r="O248" s="110"/>
      <c r="P248" s="110"/>
      <c r="Q248" s="110"/>
      <c r="R248" s="110"/>
      <c r="S248" s="110"/>
      <c r="T248" s="110"/>
    </row>
    <row r="249" spans="1:20" ht="15.75" customHeight="1" x14ac:dyDescent="0.25">
      <c r="A249" s="110"/>
      <c r="B249" s="110"/>
      <c r="C249" s="110"/>
      <c r="D249" s="110"/>
      <c r="E249" s="110"/>
      <c r="F249" s="110"/>
      <c r="G249" s="110"/>
      <c r="H249" s="110"/>
      <c r="I249" s="110"/>
      <c r="J249" s="110"/>
      <c r="K249" s="110"/>
      <c r="L249" s="110"/>
      <c r="M249" s="110"/>
      <c r="N249" s="110"/>
      <c r="O249" s="110"/>
      <c r="P249" s="110"/>
      <c r="Q249" s="110"/>
      <c r="R249" s="110"/>
      <c r="S249" s="110"/>
      <c r="T249" s="110"/>
    </row>
    <row r="250" spans="1:20" ht="15.75" customHeight="1" x14ac:dyDescent="0.25">
      <c r="A250" s="110"/>
      <c r="B250" s="110"/>
      <c r="C250" s="110"/>
      <c r="D250" s="110"/>
      <c r="E250" s="110"/>
      <c r="F250" s="110"/>
      <c r="G250" s="110"/>
      <c r="H250" s="110"/>
      <c r="I250" s="110"/>
      <c r="J250" s="110"/>
      <c r="K250" s="110"/>
      <c r="L250" s="110"/>
      <c r="M250" s="110"/>
      <c r="N250" s="110"/>
      <c r="O250" s="110"/>
      <c r="P250" s="110"/>
      <c r="Q250" s="110"/>
      <c r="R250" s="110"/>
      <c r="S250" s="110"/>
      <c r="T250" s="110"/>
    </row>
    <row r="251" spans="1:20" ht="15.75" customHeight="1" x14ac:dyDescent="0.25">
      <c r="A251" s="110"/>
      <c r="B251" s="110"/>
      <c r="C251" s="110"/>
      <c r="D251" s="110"/>
      <c r="E251" s="110"/>
      <c r="F251" s="110"/>
      <c r="G251" s="110"/>
      <c r="H251" s="110"/>
      <c r="I251" s="110"/>
      <c r="J251" s="110"/>
      <c r="K251" s="110"/>
      <c r="L251" s="110"/>
      <c r="M251" s="110"/>
      <c r="N251" s="110"/>
      <c r="O251" s="110"/>
      <c r="P251" s="110"/>
      <c r="Q251" s="110"/>
      <c r="R251" s="110"/>
      <c r="S251" s="110"/>
      <c r="T251" s="110"/>
    </row>
    <row r="252" spans="1:20" ht="15.75" customHeight="1" x14ac:dyDescent="0.25">
      <c r="A252" s="110"/>
      <c r="B252" s="110"/>
      <c r="C252" s="110"/>
      <c r="D252" s="110"/>
      <c r="E252" s="110"/>
      <c r="F252" s="110"/>
      <c r="G252" s="110"/>
      <c r="H252" s="110"/>
      <c r="I252" s="110"/>
      <c r="J252" s="110"/>
      <c r="K252" s="110"/>
      <c r="L252" s="110"/>
      <c r="M252" s="110"/>
      <c r="N252" s="110"/>
      <c r="O252" s="110"/>
      <c r="P252" s="110"/>
      <c r="Q252" s="110"/>
      <c r="R252" s="110"/>
      <c r="S252" s="110"/>
      <c r="T252" s="110"/>
    </row>
    <row r="253" spans="1:20" ht="15.75" customHeight="1" x14ac:dyDescent="0.25">
      <c r="A253" s="110"/>
      <c r="B253" s="110"/>
      <c r="C253" s="110"/>
      <c r="D253" s="110"/>
      <c r="E253" s="110"/>
      <c r="F253" s="110"/>
      <c r="G253" s="110"/>
      <c r="H253" s="110"/>
      <c r="I253" s="110"/>
      <c r="J253" s="110"/>
      <c r="K253" s="110"/>
      <c r="L253" s="110"/>
      <c r="M253" s="110"/>
      <c r="N253" s="110"/>
      <c r="O253" s="110"/>
      <c r="P253" s="110"/>
      <c r="Q253" s="110"/>
      <c r="R253" s="110"/>
      <c r="S253" s="110"/>
      <c r="T253" s="110"/>
    </row>
    <row r="254" spans="1:20" ht="15.75" customHeight="1" x14ac:dyDescent="0.25">
      <c r="A254" s="110"/>
      <c r="B254" s="110"/>
      <c r="C254" s="110"/>
      <c r="D254" s="110"/>
      <c r="E254" s="110"/>
      <c r="F254" s="110"/>
      <c r="G254" s="110"/>
      <c r="H254" s="110"/>
      <c r="I254" s="110"/>
      <c r="J254" s="110"/>
      <c r="K254" s="110"/>
      <c r="L254" s="110"/>
      <c r="M254" s="110"/>
      <c r="N254" s="110"/>
      <c r="O254" s="110"/>
      <c r="P254" s="110"/>
      <c r="Q254" s="110"/>
      <c r="R254" s="110"/>
      <c r="S254" s="110"/>
      <c r="T254" s="110"/>
    </row>
    <row r="255" spans="1:20" ht="15.75" customHeight="1" x14ac:dyDescent="0.25">
      <c r="A255" s="110"/>
      <c r="B255" s="110"/>
      <c r="C255" s="110"/>
      <c r="D255" s="110"/>
      <c r="E255" s="110"/>
      <c r="F255" s="110"/>
      <c r="G255" s="110"/>
      <c r="H255" s="110"/>
      <c r="I255" s="110"/>
      <c r="J255" s="110"/>
      <c r="K255" s="110"/>
      <c r="L255" s="110"/>
      <c r="M255" s="110"/>
      <c r="N255" s="110"/>
      <c r="O255" s="110"/>
      <c r="P255" s="110"/>
      <c r="Q255" s="110"/>
      <c r="R255" s="110"/>
      <c r="S255" s="110"/>
      <c r="T255" s="110"/>
    </row>
    <row r="256" spans="1:20" ht="15.75" customHeight="1" x14ac:dyDescent="0.25">
      <c r="A256" s="110"/>
      <c r="B256" s="110"/>
      <c r="C256" s="110"/>
      <c r="D256" s="110"/>
      <c r="E256" s="110"/>
      <c r="F256" s="110"/>
      <c r="G256" s="110"/>
      <c r="H256" s="110"/>
      <c r="I256" s="110"/>
      <c r="J256" s="110"/>
      <c r="K256" s="110"/>
      <c r="L256" s="110"/>
      <c r="M256" s="110"/>
      <c r="N256" s="110"/>
      <c r="O256" s="110"/>
      <c r="P256" s="110"/>
      <c r="Q256" s="110"/>
      <c r="R256" s="110"/>
      <c r="S256" s="110"/>
      <c r="T256" s="110"/>
    </row>
    <row r="257" spans="1:20" ht="15.75" customHeight="1" x14ac:dyDescent="0.25">
      <c r="A257" s="110"/>
      <c r="B257" s="110"/>
      <c r="C257" s="110"/>
      <c r="D257" s="110"/>
      <c r="E257" s="110"/>
      <c r="F257" s="110"/>
      <c r="G257" s="110"/>
      <c r="H257" s="110"/>
      <c r="I257" s="110"/>
      <c r="J257" s="110"/>
      <c r="K257" s="110"/>
      <c r="L257" s="110"/>
      <c r="M257" s="110"/>
      <c r="N257" s="110"/>
      <c r="O257" s="110"/>
      <c r="P257" s="110"/>
      <c r="Q257" s="110"/>
      <c r="R257" s="110"/>
      <c r="S257" s="110"/>
      <c r="T257" s="110"/>
    </row>
    <row r="258" spans="1:20" ht="15.75" customHeight="1" x14ac:dyDescent="0.25">
      <c r="A258" s="110"/>
      <c r="B258" s="110"/>
      <c r="C258" s="110"/>
      <c r="D258" s="110"/>
      <c r="E258" s="110"/>
      <c r="F258" s="110"/>
      <c r="G258" s="110"/>
      <c r="H258" s="110"/>
      <c r="I258" s="110"/>
      <c r="J258" s="110"/>
      <c r="K258" s="110"/>
      <c r="L258" s="110"/>
      <c r="M258" s="110"/>
      <c r="N258" s="110"/>
      <c r="O258" s="110"/>
      <c r="P258" s="110"/>
      <c r="Q258" s="110"/>
      <c r="R258" s="110"/>
      <c r="S258" s="110"/>
      <c r="T258" s="110"/>
    </row>
    <row r="259" spans="1:20" ht="15.75" customHeight="1" x14ac:dyDescent="0.25">
      <c r="A259" s="110"/>
      <c r="B259" s="110"/>
      <c r="C259" s="110"/>
      <c r="D259" s="110"/>
      <c r="E259" s="110"/>
      <c r="F259" s="110"/>
      <c r="G259" s="110"/>
      <c r="H259" s="110"/>
      <c r="I259" s="110"/>
      <c r="J259" s="110"/>
      <c r="K259" s="110"/>
      <c r="L259" s="110"/>
      <c r="M259" s="110"/>
      <c r="N259" s="110"/>
      <c r="O259" s="110"/>
      <c r="P259" s="110"/>
      <c r="Q259" s="110"/>
      <c r="R259" s="110"/>
      <c r="S259" s="110"/>
      <c r="T259" s="110"/>
    </row>
    <row r="260" spans="1:20" ht="15.75" customHeight="1" x14ac:dyDescent="0.25">
      <c r="A260" s="110"/>
      <c r="B260" s="110"/>
      <c r="C260" s="110"/>
      <c r="D260" s="110"/>
      <c r="E260" s="110"/>
      <c r="F260" s="110"/>
      <c r="G260" s="110"/>
      <c r="H260" s="110"/>
      <c r="I260" s="110"/>
      <c r="J260" s="110"/>
      <c r="K260" s="110"/>
      <c r="L260" s="110"/>
      <c r="M260" s="110"/>
      <c r="N260" s="110"/>
      <c r="O260" s="110"/>
      <c r="P260" s="110"/>
      <c r="Q260" s="110"/>
      <c r="R260" s="110"/>
      <c r="S260" s="110"/>
      <c r="T260" s="110"/>
    </row>
    <row r="261" spans="1:20" ht="15.75" customHeight="1" x14ac:dyDescent="0.25">
      <c r="A261" s="110"/>
      <c r="B261" s="110"/>
      <c r="C261" s="110"/>
      <c r="D261" s="110"/>
      <c r="E261" s="110"/>
      <c r="F261" s="110"/>
      <c r="G261" s="110"/>
      <c r="H261" s="110"/>
      <c r="I261" s="110"/>
      <c r="J261" s="110"/>
      <c r="K261" s="110"/>
      <c r="L261" s="110"/>
      <c r="M261" s="110"/>
      <c r="N261" s="110"/>
      <c r="O261" s="110"/>
      <c r="P261" s="110"/>
      <c r="Q261" s="110"/>
      <c r="R261" s="110"/>
      <c r="S261" s="110"/>
      <c r="T261" s="110"/>
    </row>
    <row r="262" spans="1:20" ht="15.75" customHeight="1" x14ac:dyDescent="0.25">
      <c r="A262" s="110"/>
      <c r="B262" s="110"/>
      <c r="C262" s="110"/>
      <c r="D262" s="110"/>
      <c r="E262" s="110"/>
      <c r="F262" s="110"/>
      <c r="G262" s="110"/>
      <c r="H262" s="110"/>
      <c r="I262" s="110"/>
      <c r="J262" s="110"/>
      <c r="K262" s="110"/>
      <c r="L262" s="110"/>
      <c r="M262" s="110"/>
      <c r="N262" s="110"/>
      <c r="O262" s="110"/>
      <c r="P262" s="110"/>
      <c r="Q262" s="110"/>
      <c r="R262" s="110"/>
      <c r="S262" s="110"/>
      <c r="T262" s="110"/>
    </row>
    <row r="263" spans="1:20" ht="15.75" customHeight="1" x14ac:dyDescent="0.25">
      <c r="A263" s="110"/>
      <c r="B263" s="110"/>
      <c r="C263" s="110"/>
      <c r="D263" s="110"/>
      <c r="E263" s="110"/>
      <c r="F263" s="110"/>
      <c r="G263" s="110"/>
      <c r="H263" s="110"/>
      <c r="I263" s="110"/>
      <c r="J263" s="110"/>
      <c r="K263" s="110"/>
      <c r="L263" s="110"/>
      <c r="M263" s="110"/>
      <c r="N263" s="110"/>
      <c r="O263" s="110"/>
      <c r="P263" s="110"/>
      <c r="Q263" s="110"/>
      <c r="R263" s="110"/>
      <c r="S263" s="110"/>
      <c r="T263" s="110"/>
    </row>
    <row r="264" spans="1:20" ht="15.75" customHeight="1" x14ac:dyDescent="0.25">
      <c r="A264" s="110"/>
      <c r="B264" s="110"/>
      <c r="C264" s="110"/>
      <c r="D264" s="110"/>
      <c r="E264" s="110"/>
      <c r="F264" s="110"/>
      <c r="G264" s="110"/>
      <c r="H264" s="110"/>
      <c r="I264" s="110"/>
      <c r="J264" s="110"/>
      <c r="K264" s="110"/>
      <c r="L264" s="110"/>
      <c r="M264" s="110"/>
      <c r="N264" s="110"/>
      <c r="O264" s="110"/>
      <c r="P264" s="110"/>
      <c r="Q264" s="110"/>
      <c r="R264" s="110"/>
      <c r="S264" s="110"/>
      <c r="T264" s="110"/>
    </row>
    <row r="265" spans="1:20" ht="15.75" customHeight="1" x14ac:dyDescent="0.25">
      <c r="A265" s="110"/>
      <c r="B265" s="110"/>
      <c r="C265" s="110"/>
      <c r="D265" s="110"/>
      <c r="E265" s="110"/>
      <c r="F265" s="110"/>
      <c r="G265" s="110"/>
      <c r="H265" s="110"/>
      <c r="I265" s="110"/>
      <c r="J265" s="110"/>
      <c r="K265" s="110"/>
      <c r="L265" s="110"/>
      <c r="M265" s="110"/>
      <c r="N265" s="110"/>
      <c r="O265" s="110"/>
      <c r="P265" s="110"/>
      <c r="Q265" s="110"/>
      <c r="R265" s="110"/>
      <c r="S265" s="110"/>
      <c r="T265" s="110"/>
    </row>
    <row r="266" spans="1:20" ht="15.75" customHeight="1" x14ac:dyDescent="0.25">
      <c r="A266" s="110"/>
      <c r="B266" s="110"/>
      <c r="C266" s="110"/>
      <c r="D266" s="110"/>
      <c r="E266" s="110"/>
      <c r="F266" s="110"/>
      <c r="G266" s="110"/>
      <c r="H266" s="110"/>
      <c r="I266" s="110"/>
      <c r="J266" s="110"/>
      <c r="K266" s="110"/>
      <c r="L266" s="110"/>
      <c r="M266" s="110"/>
      <c r="N266" s="110"/>
      <c r="O266" s="110"/>
      <c r="P266" s="110"/>
      <c r="Q266" s="110"/>
      <c r="R266" s="110"/>
      <c r="S266" s="110"/>
      <c r="T266" s="110"/>
    </row>
    <row r="267" spans="1:20" ht="15.75" customHeight="1" x14ac:dyDescent="0.25">
      <c r="A267" s="110"/>
      <c r="B267" s="110"/>
      <c r="C267" s="110"/>
      <c r="D267" s="110"/>
      <c r="E267" s="110"/>
      <c r="F267" s="110"/>
      <c r="G267" s="110"/>
      <c r="H267" s="110"/>
      <c r="I267" s="110"/>
      <c r="J267" s="110"/>
      <c r="K267" s="110"/>
      <c r="L267" s="110"/>
      <c r="M267" s="110"/>
      <c r="N267" s="110"/>
      <c r="O267" s="110"/>
      <c r="P267" s="110"/>
      <c r="Q267" s="110"/>
      <c r="R267" s="110"/>
      <c r="S267" s="110"/>
      <c r="T267" s="110"/>
    </row>
    <row r="268" spans="1:20" ht="15.75" customHeight="1" x14ac:dyDescent="0.25">
      <c r="A268" s="110"/>
      <c r="B268" s="110"/>
      <c r="C268" s="110"/>
      <c r="D268" s="110"/>
      <c r="E268" s="110"/>
      <c r="F268" s="110"/>
      <c r="G268" s="110"/>
      <c r="H268" s="110"/>
      <c r="I268" s="110"/>
      <c r="J268" s="110"/>
      <c r="K268" s="110"/>
      <c r="L268" s="110"/>
      <c r="M268" s="110"/>
      <c r="N268" s="110"/>
      <c r="O268" s="110"/>
      <c r="P268" s="110"/>
      <c r="Q268" s="110"/>
      <c r="R268" s="110"/>
      <c r="S268" s="110"/>
      <c r="T268" s="110"/>
    </row>
    <row r="269" spans="1:20" ht="15.75" customHeight="1" x14ac:dyDescent="0.25">
      <c r="A269" s="110"/>
      <c r="B269" s="110"/>
      <c r="C269" s="110"/>
      <c r="D269" s="110"/>
      <c r="E269" s="110"/>
      <c r="F269" s="110"/>
      <c r="G269" s="110"/>
      <c r="H269" s="110"/>
      <c r="I269" s="110"/>
      <c r="J269" s="110"/>
      <c r="K269" s="110"/>
      <c r="L269" s="110"/>
      <c r="M269" s="110"/>
      <c r="N269" s="110"/>
      <c r="O269" s="110"/>
      <c r="P269" s="110"/>
      <c r="Q269" s="110"/>
      <c r="R269" s="110"/>
      <c r="S269" s="110"/>
      <c r="T269" s="110"/>
    </row>
    <row r="270" spans="1:20" ht="15.75" customHeight="1" x14ac:dyDescent="0.25">
      <c r="A270" s="110"/>
      <c r="B270" s="110"/>
      <c r="C270" s="110"/>
      <c r="D270" s="110"/>
      <c r="E270" s="110"/>
      <c r="F270" s="110"/>
      <c r="G270" s="110"/>
      <c r="H270" s="110"/>
      <c r="I270" s="110"/>
      <c r="J270" s="110"/>
      <c r="K270" s="110"/>
      <c r="L270" s="110"/>
      <c r="M270" s="110"/>
      <c r="N270" s="110"/>
      <c r="O270" s="110"/>
      <c r="P270" s="110"/>
      <c r="Q270" s="110"/>
      <c r="R270" s="110"/>
      <c r="S270" s="110"/>
      <c r="T270" s="110"/>
    </row>
    <row r="271" spans="1:20" ht="15.75" customHeight="1" x14ac:dyDescent="0.25">
      <c r="A271" s="110"/>
      <c r="B271" s="110"/>
      <c r="C271" s="110"/>
      <c r="D271" s="110"/>
      <c r="E271" s="110"/>
      <c r="F271" s="110"/>
      <c r="G271" s="110"/>
      <c r="H271" s="110"/>
      <c r="I271" s="110"/>
      <c r="J271" s="110"/>
      <c r="K271" s="110"/>
      <c r="L271" s="110"/>
      <c r="M271" s="110"/>
      <c r="N271" s="110"/>
      <c r="O271" s="110"/>
      <c r="P271" s="110"/>
      <c r="Q271" s="110"/>
      <c r="R271" s="110"/>
      <c r="S271" s="110"/>
      <c r="T271" s="110"/>
    </row>
    <row r="272" spans="1:20" ht="15.75" customHeight="1" x14ac:dyDescent="0.25">
      <c r="A272" s="110"/>
      <c r="B272" s="110"/>
      <c r="C272" s="110"/>
      <c r="D272" s="110"/>
      <c r="E272" s="110"/>
      <c r="F272" s="110"/>
      <c r="G272" s="110"/>
      <c r="H272" s="110"/>
      <c r="I272" s="110"/>
      <c r="J272" s="110"/>
      <c r="K272" s="110"/>
      <c r="L272" s="110"/>
      <c r="M272" s="110"/>
      <c r="N272" s="110"/>
      <c r="O272" s="110"/>
      <c r="P272" s="110"/>
      <c r="Q272" s="110"/>
      <c r="R272" s="110"/>
      <c r="S272" s="110"/>
      <c r="T272" s="110"/>
    </row>
    <row r="273" spans="1:20" ht="15.75" customHeight="1" x14ac:dyDescent="0.25">
      <c r="A273" s="110"/>
      <c r="B273" s="110"/>
      <c r="C273" s="110"/>
      <c r="D273" s="110"/>
      <c r="E273" s="110"/>
      <c r="F273" s="110"/>
      <c r="G273" s="110"/>
      <c r="H273" s="110"/>
      <c r="I273" s="110"/>
      <c r="J273" s="110"/>
      <c r="K273" s="110"/>
      <c r="L273" s="110"/>
      <c r="M273" s="110"/>
      <c r="N273" s="110"/>
      <c r="O273" s="110"/>
      <c r="P273" s="110"/>
      <c r="Q273" s="110"/>
      <c r="R273" s="110"/>
      <c r="S273" s="110"/>
      <c r="T273" s="110"/>
    </row>
    <row r="274" spans="1:20" ht="15.75" customHeight="1" x14ac:dyDescent="0.25">
      <c r="A274" s="110"/>
      <c r="B274" s="110"/>
      <c r="C274" s="110"/>
      <c r="D274" s="110"/>
      <c r="E274" s="110"/>
      <c r="F274" s="110"/>
      <c r="G274" s="110"/>
      <c r="H274" s="110"/>
      <c r="I274" s="110"/>
      <c r="J274" s="110"/>
      <c r="K274" s="110"/>
      <c r="L274" s="110"/>
      <c r="M274" s="110"/>
      <c r="N274" s="110"/>
      <c r="O274" s="110"/>
      <c r="P274" s="110"/>
      <c r="Q274" s="110"/>
      <c r="R274" s="110"/>
      <c r="S274" s="110"/>
      <c r="T274" s="110"/>
    </row>
    <row r="275" spans="1:20" ht="15.75" customHeight="1" x14ac:dyDescent="0.25">
      <c r="A275" s="110"/>
      <c r="B275" s="110"/>
      <c r="C275" s="110"/>
      <c r="D275" s="110"/>
      <c r="E275" s="110"/>
      <c r="F275" s="110"/>
      <c r="G275" s="110"/>
      <c r="H275" s="110"/>
      <c r="I275" s="110"/>
      <c r="J275" s="110"/>
      <c r="K275" s="110"/>
      <c r="L275" s="110"/>
      <c r="M275" s="110"/>
      <c r="N275" s="110"/>
      <c r="O275" s="110"/>
      <c r="P275" s="110"/>
      <c r="Q275" s="110"/>
      <c r="R275" s="110"/>
      <c r="S275" s="110"/>
      <c r="T275" s="110"/>
    </row>
    <row r="276" spans="1:20" ht="15.75" customHeight="1" x14ac:dyDescent="0.25">
      <c r="A276" s="110"/>
      <c r="B276" s="110"/>
      <c r="C276" s="110"/>
      <c r="D276" s="110"/>
      <c r="E276" s="110"/>
      <c r="F276" s="110"/>
      <c r="G276" s="110"/>
      <c r="H276" s="110"/>
      <c r="I276" s="110"/>
      <c r="J276" s="110"/>
      <c r="K276" s="110"/>
      <c r="L276" s="110"/>
      <c r="M276" s="110"/>
      <c r="N276" s="110"/>
      <c r="O276" s="110"/>
      <c r="P276" s="110"/>
      <c r="Q276" s="110"/>
      <c r="R276" s="110"/>
      <c r="S276" s="110"/>
      <c r="T276" s="110"/>
    </row>
    <row r="277" spans="1:20" ht="15.75" customHeight="1" x14ac:dyDescent="0.25">
      <c r="A277" s="110"/>
      <c r="B277" s="110"/>
      <c r="C277" s="110"/>
      <c r="D277" s="110"/>
      <c r="E277" s="110"/>
      <c r="F277" s="110"/>
      <c r="G277" s="110"/>
      <c r="H277" s="110"/>
      <c r="I277" s="110"/>
      <c r="J277" s="110"/>
      <c r="K277" s="110"/>
      <c r="L277" s="110"/>
      <c r="M277" s="110"/>
      <c r="N277" s="110"/>
      <c r="O277" s="110"/>
      <c r="P277" s="110"/>
      <c r="Q277" s="110"/>
      <c r="R277" s="110"/>
      <c r="S277" s="110"/>
      <c r="T277" s="110"/>
    </row>
    <row r="278" spans="1:20" ht="15.75" customHeight="1" x14ac:dyDescent="0.25">
      <c r="A278" s="110"/>
      <c r="B278" s="110"/>
      <c r="C278" s="110"/>
      <c r="D278" s="110"/>
      <c r="E278" s="110"/>
      <c r="F278" s="110"/>
      <c r="G278" s="110"/>
      <c r="H278" s="110"/>
      <c r="I278" s="110"/>
      <c r="J278" s="110"/>
      <c r="K278" s="110"/>
      <c r="L278" s="110"/>
      <c r="M278" s="110"/>
      <c r="N278" s="110"/>
      <c r="O278" s="110"/>
      <c r="P278" s="110"/>
      <c r="Q278" s="110"/>
      <c r="R278" s="110"/>
      <c r="S278" s="110"/>
      <c r="T278" s="110"/>
    </row>
    <row r="279" spans="1:20" ht="15.75" customHeight="1" x14ac:dyDescent="0.25">
      <c r="A279" s="110"/>
      <c r="B279" s="110"/>
      <c r="C279" s="110"/>
      <c r="D279" s="110"/>
      <c r="E279" s="110"/>
      <c r="F279" s="110"/>
      <c r="G279" s="110"/>
      <c r="H279" s="110"/>
      <c r="I279" s="110"/>
      <c r="J279" s="110"/>
      <c r="K279" s="110"/>
      <c r="L279" s="110"/>
      <c r="M279" s="110"/>
      <c r="N279" s="110"/>
      <c r="O279" s="110"/>
      <c r="P279" s="110"/>
      <c r="Q279" s="110"/>
      <c r="R279" s="110"/>
      <c r="S279" s="110"/>
      <c r="T279" s="110"/>
    </row>
    <row r="280" spans="1:20" ht="15.75" customHeight="1" x14ac:dyDescent="0.25">
      <c r="A280" s="110"/>
      <c r="B280" s="110"/>
      <c r="C280" s="110"/>
      <c r="D280" s="110"/>
      <c r="E280" s="110"/>
      <c r="F280" s="110"/>
      <c r="G280" s="110"/>
      <c r="H280" s="110"/>
      <c r="I280" s="110"/>
      <c r="J280" s="110"/>
      <c r="K280" s="110"/>
      <c r="L280" s="110"/>
      <c r="M280" s="110"/>
      <c r="N280" s="110"/>
      <c r="O280" s="110"/>
      <c r="P280" s="110"/>
      <c r="Q280" s="110"/>
      <c r="R280" s="110"/>
      <c r="S280" s="110"/>
      <c r="T280" s="110"/>
    </row>
    <row r="281" spans="1:20" ht="15.75" customHeight="1" x14ac:dyDescent="0.25">
      <c r="A281" s="110"/>
      <c r="B281" s="110"/>
      <c r="C281" s="110"/>
      <c r="D281" s="110"/>
      <c r="E281" s="110"/>
      <c r="F281" s="110"/>
      <c r="G281" s="110"/>
      <c r="H281" s="110"/>
      <c r="I281" s="110"/>
      <c r="J281" s="110"/>
      <c r="K281" s="110"/>
      <c r="L281" s="110"/>
      <c r="M281" s="110"/>
      <c r="N281" s="110"/>
      <c r="O281" s="110"/>
      <c r="P281" s="110"/>
      <c r="Q281" s="110"/>
      <c r="R281" s="110"/>
      <c r="S281" s="110"/>
      <c r="T281" s="110"/>
    </row>
    <row r="282" spans="1:20" ht="15.75" customHeight="1" x14ac:dyDescent="0.25">
      <c r="A282" s="110"/>
      <c r="B282" s="110"/>
      <c r="C282" s="110"/>
      <c r="D282" s="110"/>
      <c r="E282" s="110"/>
      <c r="F282" s="110"/>
      <c r="G282" s="110"/>
      <c r="H282" s="110"/>
      <c r="I282" s="110"/>
      <c r="J282" s="110"/>
      <c r="K282" s="110"/>
      <c r="L282" s="110"/>
      <c r="M282" s="110"/>
      <c r="N282" s="110"/>
      <c r="O282" s="110"/>
      <c r="P282" s="110"/>
      <c r="Q282" s="110"/>
      <c r="R282" s="110"/>
      <c r="S282" s="110"/>
      <c r="T282" s="110"/>
    </row>
    <row r="283" spans="1:20" ht="15.75" customHeight="1" x14ac:dyDescent="0.25">
      <c r="A283" s="110"/>
      <c r="B283" s="110"/>
      <c r="C283" s="110"/>
      <c r="D283" s="110"/>
      <c r="E283" s="110"/>
      <c r="F283" s="110"/>
      <c r="G283" s="110"/>
      <c r="H283" s="110"/>
      <c r="I283" s="110"/>
      <c r="J283" s="110"/>
      <c r="K283" s="110"/>
      <c r="L283" s="110"/>
      <c r="M283" s="110"/>
      <c r="N283" s="110"/>
      <c r="O283" s="110"/>
      <c r="P283" s="110"/>
      <c r="Q283" s="110"/>
      <c r="R283" s="110"/>
      <c r="S283" s="110"/>
      <c r="T283" s="110"/>
    </row>
    <row r="284" spans="1:20" ht="15.75" customHeight="1" x14ac:dyDescent="0.25">
      <c r="A284" s="110"/>
      <c r="B284" s="110"/>
      <c r="C284" s="110"/>
      <c r="D284" s="110"/>
      <c r="E284" s="110"/>
      <c r="F284" s="110"/>
      <c r="G284" s="110"/>
      <c r="H284" s="110"/>
      <c r="I284" s="110"/>
      <c r="J284" s="110"/>
      <c r="K284" s="110"/>
      <c r="L284" s="110"/>
      <c r="M284" s="110"/>
      <c r="N284" s="110"/>
      <c r="O284" s="110"/>
      <c r="P284" s="110"/>
      <c r="Q284" s="110"/>
      <c r="R284" s="110"/>
      <c r="S284" s="110"/>
      <c r="T284" s="110"/>
    </row>
    <row r="285" spans="1:20" ht="15.75" customHeight="1" x14ac:dyDescent="0.25">
      <c r="A285" s="110"/>
      <c r="B285" s="110"/>
      <c r="C285" s="110"/>
      <c r="D285" s="110"/>
      <c r="E285" s="110"/>
      <c r="F285" s="110"/>
      <c r="G285" s="110"/>
      <c r="H285" s="110"/>
      <c r="I285" s="110"/>
      <c r="J285" s="110"/>
      <c r="K285" s="110"/>
      <c r="L285" s="110"/>
      <c r="M285" s="110"/>
      <c r="N285" s="110"/>
      <c r="O285" s="110"/>
      <c r="P285" s="110"/>
      <c r="Q285" s="110"/>
      <c r="R285" s="110"/>
      <c r="S285" s="110"/>
      <c r="T285" s="110"/>
    </row>
    <row r="286" spans="1:20" ht="15.75" customHeight="1" x14ac:dyDescent="0.25">
      <c r="A286" s="110"/>
      <c r="B286" s="110"/>
      <c r="C286" s="110"/>
      <c r="D286" s="110"/>
      <c r="E286" s="110"/>
      <c r="F286" s="110"/>
      <c r="G286" s="110"/>
      <c r="H286" s="110"/>
      <c r="I286" s="110"/>
      <c r="J286" s="110"/>
      <c r="K286" s="110"/>
      <c r="L286" s="110"/>
      <c r="M286" s="110"/>
      <c r="N286" s="110"/>
      <c r="O286" s="110"/>
      <c r="P286" s="110"/>
      <c r="Q286" s="110"/>
      <c r="R286" s="110"/>
      <c r="S286" s="110"/>
      <c r="T286" s="110"/>
    </row>
    <row r="287" spans="1:20" ht="15.75" customHeight="1" x14ac:dyDescent="0.25">
      <c r="A287" s="110"/>
      <c r="B287" s="110"/>
      <c r="C287" s="110"/>
      <c r="D287" s="110"/>
      <c r="E287" s="110"/>
      <c r="F287" s="110"/>
      <c r="G287" s="110"/>
      <c r="H287" s="110"/>
      <c r="I287" s="110"/>
      <c r="J287" s="110"/>
      <c r="K287" s="110"/>
      <c r="L287" s="110"/>
      <c r="M287" s="110"/>
      <c r="N287" s="110"/>
      <c r="O287" s="110"/>
      <c r="P287" s="110"/>
      <c r="Q287" s="110"/>
      <c r="R287" s="110"/>
      <c r="S287" s="110"/>
      <c r="T287" s="110"/>
    </row>
    <row r="288" spans="1:20" ht="15.75" customHeight="1" x14ac:dyDescent="0.25">
      <c r="A288" s="110"/>
      <c r="B288" s="110"/>
      <c r="C288" s="110"/>
      <c r="D288" s="110"/>
      <c r="E288" s="110"/>
      <c r="F288" s="110"/>
      <c r="G288" s="110"/>
      <c r="H288" s="110"/>
      <c r="I288" s="110"/>
      <c r="J288" s="110"/>
      <c r="K288" s="110"/>
      <c r="L288" s="110"/>
      <c r="M288" s="110"/>
      <c r="N288" s="110"/>
      <c r="O288" s="110"/>
      <c r="P288" s="110"/>
      <c r="Q288" s="110"/>
      <c r="R288" s="110"/>
      <c r="S288" s="110"/>
      <c r="T288" s="110"/>
    </row>
    <row r="289" spans="1:20" ht="15.75" customHeight="1" x14ac:dyDescent="0.25">
      <c r="A289" s="110"/>
      <c r="B289" s="110"/>
      <c r="C289" s="110"/>
      <c r="D289" s="110"/>
      <c r="E289" s="110"/>
      <c r="F289" s="110"/>
      <c r="G289" s="110"/>
      <c r="H289" s="110"/>
      <c r="I289" s="110"/>
      <c r="J289" s="110"/>
      <c r="K289" s="110"/>
      <c r="L289" s="110"/>
      <c r="M289" s="110"/>
      <c r="N289" s="110"/>
      <c r="O289" s="110"/>
      <c r="P289" s="110"/>
      <c r="Q289" s="110"/>
      <c r="R289" s="110"/>
      <c r="S289" s="110"/>
      <c r="T289" s="110"/>
    </row>
    <row r="290" spans="1:20" ht="15.75" customHeight="1" x14ac:dyDescent="0.25">
      <c r="A290" s="110"/>
      <c r="B290" s="110"/>
      <c r="C290" s="110"/>
      <c r="D290" s="110"/>
      <c r="E290" s="110"/>
      <c r="F290" s="110"/>
      <c r="G290" s="110"/>
      <c r="H290" s="110"/>
      <c r="I290" s="110"/>
      <c r="J290" s="110"/>
      <c r="K290" s="110"/>
      <c r="L290" s="110"/>
      <c r="M290" s="110"/>
      <c r="N290" s="110"/>
      <c r="O290" s="110"/>
      <c r="P290" s="110"/>
      <c r="Q290" s="110"/>
      <c r="R290" s="110"/>
      <c r="S290" s="110"/>
      <c r="T290" s="110"/>
    </row>
    <row r="291" spans="1:20" ht="15.75" customHeight="1" x14ac:dyDescent="0.25">
      <c r="A291" s="110"/>
      <c r="B291" s="110"/>
      <c r="C291" s="110"/>
      <c r="D291" s="110"/>
      <c r="E291" s="110"/>
      <c r="F291" s="110"/>
      <c r="G291" s="110"/>
      <c r="H291" s="110"/>
      <c r="I291" s="110"/>
      <c r="J291" s="110"/>
      <c r="K291" s="110"/>
      <c r="L291" s="110"/>
      <c r="M291" s="110"/>
      <c r="N291" s="110"/>
      <c r="O291" s="110"/>
      <c r="P291" s="110"/>
      <c r="Q291" s="110"/>
      <c r="R291" s="110"/>
      <c r="S291" s="110"/>
      <c r="T291" s="110"/>
    </row>
    <row r="292" spans="1:20" ht="15.75" customHeight="1" x14ac:dyDescent="0.25">
      <c r="A292" s="110"/>
      <c r="B292" s="110"/>
      <c r="C292" s="110"/>
      <c r="D292" s="110"/>
      <c r="E292" s="110"/>
      <c r="F292" s="110"/>
      <c r="G292" s="110"/>
      <c r="H292" s="110"/>
      <c r="I292" s="110"/>
      <c r="J292" s="110"/>
      <c r="K292" s="110"/>
      <c r="L292" s="110"/>
      <c r="M292" s="110"/>
      <c r="N292" s="110"/>
      <c r="O292" s="110"/>
      <c r="P292" s="110"/>
      <c r="Q292" s="110"/>
      <c r="R292" s="110"/>
      <c r="S292" s="110"/>
      <c r="T292" s="110"/>
    </row>
    <row r="293" spans="1:20" ht="15.75" customHeight="1" x14ac:dyDescent="0.25">
      <c r="A293" s="110"/>
      <c r="B293" s="110"/>
      <c r="C293" s="110"/>
      <c r="D293" s="110"/>
      <c r="E293" s="110"/>
      <c r="F293" s="110"/>
      <c r="G293" s="110"/>
      <c r="H293" s="110"/>
      <c r="I293" s="110"/>
      <c r="J293" s="110"/>
      <c r="K293" s="110"/>
      <c r="L293" s="110"/>
      <c r="M293" s="110"/>
      <c r="N293" s="110"/>
      <c r="O293" s="110"/>
      <c r="P293" s="110"/>
      <c r="Q293" s="110"/>
      <c r="R293" s="110"/>
      <c r="S293" s="110"/>
      <c r="T293" s="110"/>
    </row>
    <row r="294" spans="1:20" ht="15.75" customHeight="1" x14ac:dyDescent="0.25">
      <c r="A294" s="110"/>
      <c r="B294" s="110"/>
      <c r="C294" s="110"/>
      <c r="D294" s="110"/>
      <c r="E294" s="110"/>
      <c r="F294" s="110"/>
      <c r="G294" s="110"/>
      <c r="H294" s="110"/>
      <c r="I294" s="110"/>
      <c r="J294" s="110"/>
      <c r="K294" s="110"/>
      <c r="L294" s="110"/>
      <c r="M294" s="110"/>
      <c r="N294" s="110"/>
      <c r="O294" s="110"/>
      <c r="P294" s="110"/>
      <c r="Q294" s="110"/>
      <c r="R294" s="110"/>
      <c r="S294" s="110"/>
      <c r="T294" s="110"/>
    </row>
    <row r="295" spans="1:20" ht="15.75" customHeight="1" x14ac:dyDescent="0.25">
      <c r="A295" s="110"/>
      <c r="B295" s="110"/>
      <c r="C295" s="110"/>
      <c r="D295" s="110"/>
      <c r="E295" s="110"/>
      <c r="F295" s="110"/>
      <c r="G295" s="110"/>
      <c r="H295" s="110"/>
      <c r="I295" s="110"/>
      <c r="J295" s="110"/>
      <c r="K295" s="110"/>
      <c r="L295" s="110"/>
      <c r="M295" s="110"/>
      <c r="N295" s="110"/>
      <c r="O295" s="110"/>
      <c r="P295" s="110"/>
      <c r="Q295" s="110"/>
      <c r="R295" s="110"/>
      <c r="S295" s="110"/>
      <c r="T295" s="110"/>
    </row>
    <row r="296" spans="1:20" ht="15.75" customHeight="1" x14ac:dyDescent="0.25">
      <c r="A296" s="110"/>
      <c r="B296" s="110"/>
      <c r="C296" s="110"/>
      <c r="D296" s="110"/>
      <c r="E296" s="110"/>
      <c r="F296" s="110"/>
      <c r="G296" s="110"/>
      <c r="H296" s="110"/>
      <c r="I296" s="110"/>
      <c r="J296" s="110"/>
      <c r="K296" s="110"/>
      <c r="L296" s="110"/>
      <c r="M296" s="110"/>
      <c r="N296" s="110"/>
      <c r="O296" s="110"/>
      <c r="P296" s="110"/>
      <c r="Q296" s="110"/>
      <c r="R296" s="110"/>
      <c r="S296" s="110"/>
      <c r="T296" s="110"/>
    </row>
    <row r="297" spans="1:20" ht="15.75" customHeight="1" x14ac:dyDescent="0.25">
      <c r="A297" s="110"/>
      <c r="B297" s="110"/>
      <c r="C297" s="110"/>
      <c r="D297" s="110"/>
      <c r="E297" s="110"/>
      <c r="F297" s="110"/>
      <c r="G297" s="110"/>
      <c r="H297" s="110"/>
      <c r="I297" s="110"/>
      <c r="J297" s="110"/>
      <c r="K297" s="110"/>
      <c r="L297" s="110"/>
      <c r="M297" s="110"/>
      <c r="N297" s="110"/>
      <c r="O297" s="110"/>
      <c r="P297" s="110"/>
      <c r="Q297" s="110"/>
      <c r="R297" s="110"/>
      <c r="S297" s="110"/>
      <c r="T297" s="110"/>
    </row>
    <row r="298" spans="1:20" ht="15.75" customHeight="1" x14ac:dyDescent="0.25">
      <c r="A298" s="110"/>
      <c r="B298" s="110"/>
      <c r="C298" s="110"/>
      <c r="D298" s="110"/>
      <c r="E298" s="110"/>
      <c r="F298" s="110"/>
      <c r="G298" s="110"/>
      <c r="H298" s="110"/>
      <c r="I298" s="110"/>
      <c r="J298" s="110"/>
      <c r="K298" s="110"/>
      <c r="L298" s="110"/>
      <c r="M298" s="110"/>
      <c r="N298" s="110"/>
      <c r="O298" s="110"/>
      <c r="P298" s="110"/>
      <c r="Q298" s="110"/>
      <c r="R298" s="110"/>
      <c r="S298" s="110"/>
      <c r="T298" s="110"/>
    </row>
    <row r="299" spans="1:20" ht="15.75" customHeight="1" x14ac:dyDescent="0.25">
      <c r="A299" s="110"/>
      <c r="B299" s="110"/>
      <c r="C299" s="110"/>
      <c r="D299" s="110"/>
      <c r="E299" s="110"/>
      <c r="F299" s="110"/>
      <c r="G299" s="110"/>
      <c r="H299" s="110"/>
      <c r="I299" s="110"/>
      <c r="J299" s="110"/>
      <c r="K299" s="110"/>
      <c r="L299" s="110"/>
      <c r="M299" s="110"/>
      <c r="N299" s="110"/>
      <c r="O299" s="110"/>
      <c r="P299" s="110"/>
      <c r="Q299" s="110"/>
      <c r="R299" s="110"/>
      <c r="S299" s="110"/>
      <c r="T299" s="110"/>
    </row>
    <row r="300" spans="1:20" ht="15.75" customHeight="1" x14ac:dyDescent="0.25">
      <c r="A300" s="110"/>
      <c r="B300" s="110"/>
      <c r="C300" s="110"/>
      <c r="D300" s="110"/>
      <c r="E300" s="110"/>
      <c r="F300" s="110"/>
      <c r="G300" s="110"/>
      <c r="H300" s="110"/>
      <c r="I300" s="110"/>
      <c r="J300" s="110"/>
      <c r="K300" s="110"/>
      <c r="L300" s="110"/>
      <c r="M300" s="110"/>
      <c r="N300" s="110"/>
      <c r="O300" s="110"/>
      <c r="P300" s="110"/>
      <c r="Q300" s="110"/>
      <c r="R300" s="110"/>
      <c r="S300" s="110"/>
      <c r="T300" s="110"/>
    </row>
    <row r="301" spans="1:20" ht="15.75" customHeight="1" x14ac:dyDescent="0.25">
      <c r="A301" s="110"/>
      <c r="B301" s="110"/>
      <c r="C301" s="110"/>
      <c r="D301" s="110"/>
      <c r="E301" s="110"/>
      <c r="F301" s="110"/>
      <c r="G301" s="110"/>
      <c r="H301" s="110"/>
      <c r="I301" s="110"/>
      <c r="J301" s="110"/>
      <c r="K301" s="110"/>
      <c r="L301" s="110"/>
      <c r="M301" s="110"/>
      <c r="N301" s="110"/>
      <c r="O301" s="110"/>
      <c r="P301" s="110"/>
      <c r="Q301" s="110"/>
      <c r="R301" s="110"/>
      <c r="S301" s="110"/>
      <c r="T301" s="110"/>
    </row>
    <row r="302" spans="1:20" ht="15.75" customHeight="1" x14ac:dyDescent="0.25">
      <c r="A302" s="110"/>
      <c r="B302" s="110"/>
      <c r="C302" s="110"/>
      <c r="D302" s="110"/>
      <c r="E302" s="110"/>
      <c r="F302" s="110"/>
      <c r="G302" s="110"/>
      <c r="H302" s="110"/>
      <c r="I302" s="110"/>
      <c r="J302" s="110"/>
      <c r="K302" s="110"/>
      <c r="L302" s="110"/>
      <c r="M302" s="110"/>
      <c r="N302" s="110"/>
      <c r="O302" s="110"/>
      <c r="P302" s="110"/>
      <c r="Q302" s="110"/>
      <c r="R302" s="110"/>
      <c r="S302" s="110"/>
      <c r="T302" s="110"/>
    </row>
    <row r="303" spans="1:20" ht="15.75" customHeight="1" x14ac:dyDescent="0.25">
      <c r="A303" s="110"/>
      <c r="B303" s="110"/>
      <c r="C303" s="110"/>
      <c r="D303" s="110"/>
      <c r="E303" s="110"/>
      <c r="F303" s="110"/>
      <c r="G303" s="110"/>
      <c r="H303" s="110"/>
      <c r="I303" s="110"/>
      <c r="J303" s="110"/>
      <c r="K303" s="110"/>
      <c r="L303" s="110"/>
      <c r="M303" s="110"/>
      <c r="N303" s="110"/>
      <c r="O303" s="110"/>
      <c r="P303" s="110"/>
      <c r="Q303" s="110"/>
      <c r="R303" s="110"/>
      <c r="S303" s="110"/>
      <c r="T303" s="110"/>
    </row>
    <row r="304" spans="1:20" ht="15.75" customHeight="1" x14ac:dyDescent="0.25">
      <c r="A304" s="110"/>
      <c r="B304" s="110"/>
      <c r="C304" s="110"/>
      <c r="D304" s="110"/>
      <c r="E304" s="110"/>
      <c r="F304" s="110"/>
      <c r="G304" s="110"/>
      <c r="H304" s="110"/>
      <c r="I304" s="110"/>
      <c r="J304" s="110"/>
      <c r="K304" s="110"/>
      <c r="L304" s="110"/>
      <c r="M304" s="110"/>
      <c r="N304" s="110"/>
      <c r="O304" s="110"/>
      <c r="P304" s="110"/>
      <c r="Q304" s="110"/>
      <c r="R304" s="110"/>
      <c r="S304" s="110"/>
      <c r="T304" s="110"/>
    </row>
    <row r="305" spans="1:20" ht="15.75" customHeight="1" x14ac:dyDescent="0.25">
      <c r="A305" s="110"/>
      <c r="B305" s="110"/>
      <c r="C305" s="110"/>
      <c r="D305" s="110"/>
      <c r="E305" s="110"/>
      <c r="F305" s="110"/>
      <c r="G305" s="110"/>
      <c r="H305" s="110"/>
      <c r="I305" s="110"/>
      <c r="J305" s="110"/>
      <c r="K305" s="110"/>
      <c r="L305" s="110"/>
      <c r="M305" s="110"/>
      <c r="N305" s="110"/>
      <c r="O305" s="110"/>
      <c r="P305" s="110"/>
      <c r="Q305" s="110"/>
      <c r="R305" s="110"/>
      <c r="S305" s="110"/>
      <c r="T305" s="110"/>
    </row>
    <row r="306" spans="1:20" ht="15.75" customHeight="1" x14ac:dyDescent="0.25">
      <c r="A306" s="110"/>
      <c r="B306" s="110"/>
      <c r="C306" s="110"/>
      <c r="D306" s="110"/>
      <c r="E306" s="110"/>
      <c r="F306" s="110"/>
      <c r="G306" s="110"/>
      <c r="H306" s="110"/>
      <c r="I306" s="110"/>
      <c r="J306" s="110"/>
      <c r="K306" s="110"/>
      <c r="L306" s="110"/>
      <c r="M306" s="110"/>
      <c r="N306" s="110"/>
      <c r="O306" s="110"/>
      <c r="P306" s="110"/>
      <c r="Q306" s="110"/>
      <c r="R306" s="110"/>
      <c r="S306" s="110"/>
      <c r="T306" s="110"/>
    </row>
    <row r="307" spans="1:20" ht="15.75" customHeight="1" x14ac:dyDescent="0.25">
      <c r="A307" s="110"/>
      <c r="B307" s="110"/>
      <c r="C307" s="110"/>
      <c r="D307" s="110"/>
      <c r="E307" s="110"/>
      <c r="F307" s="110"/>
      <c r="G307" s="110"/>
      <c r="H307" s="110"/>
      <c r="I307" s="110"/>
      <c r="J307" s="110"/>
      <c r="K307" s="110"/>
      <c r="L307" s="110"/>
      <c r="M307" s="110"/>
      <c r="N307" s="110"/>
      <c r="O307" s="110"/>
      <c r="P307" s="110"/>
      <c r="Q307" s="110"/>
      <c r="R307" s="110"/>
      <c r="S307" s="110"/>
      <c r="T307" s="110"/>
    </row>
    <row r="308" spans="1:20" ht="15.75" customHeight="1" x14ac:dyDescent="0.25">
      <c r="A308" s="110"/>
      <c r="B308" s="110"/>
      <c r="C308" s="110"/>
      <c r="D308" s="110"/>
      <c r="E308" s="110"/>
      <c r="F308" s="110"/>
      <c r="G308" s="110"/>
      <c r="H308" s="110"/>
      <c r="I308" s="110"/>
      <c r="J308" s="110"/>
      <c r="K308" s="110"/>
      <c r="L308" s="110"/>
      <c r="M308" s="110"/>
      <c r="N308" s="110"/>
      <c r="O308" s="110"/>
      <c r="P308" s="110"/>
      <c r="Q308" s="110"/>
      <c r="R308" s="110"/>
      <c r="S308" s="110"/>
      <c r="T308" s="110"/>
    </row>
    <row r="309" spans="1:20" ht="15.75" customHeight="1" x14ac:dyDescent="0.25">
      <c r="A309" s="110"/>
      <c r="B309" s="110"/>
      <c r="C309" s="110"/>
      <c r="D309" s="110"/>
      <c r="E309" s="110"/>
      <c r="F309" s="110"/>
      <c r="G309" s="110"/>
      <c r="H309" s="110"/>
      <c r="I309" s="110"/>
      <c r="J309" s="110"/>
      <c r="K309" s="110"/>
      <c r="L309" s="110"/>
      <c r="M309" s="110"/>
      <c r="N309" s="110"/>
      <c r="O309" s="110"/>
      <c r="P309" s="110"/>
      <c r="Q309" s="110"/>
      <c r="R309" s="110"/>
      <c r="S309" s="110"/>
      <c r="T309" s="110"/>
    </row>
    <row r="310" spans="1:20" ht="15.75" customHeight="1" x14ac:dyDescent="0.25">
      <c r="A310" s="110"/>
      <c r="B310" s="110"/>
      <c r="C310" s="110"/>
      <c r="D310" s="110"/>
      <c r="E310" s="110"/>
      <c r="F310" s="110"/>
      <c r="G310" s="110"/>
      <c r="H310" s="110"/>
      <c r="I310" s="110"/>
      <c r="J310" s="110"/>
      <c r="K310" s="110"/>
      <c r="L310" s="110"/>
      <c r="M310" s="110"/>
      <c r="N310" s="110"/>
      <c r="O310" s="110"/>
      <c r="P310" s="110"/>
      <c r="Q310" s="110"/>
      <c r="R310" s="110"/>
      <c r="S310" s="110"/>
      <c r="T310" s="110"/>
    </row>
    <row r="311" spans="1:20" ht="15.75" customHeight="1" x14ac:dyDescent="0.25">
      <c r="A311" s="110"/>
      <c r="B311" s="110"/>
      <c r="C311" s="110"/>
      <c r="D311" s="110"/>
      <c r="E311" s="110"/>
      <c r="F311" s="110"/>
      <c r="G311" s="110"/>
      <c r="H311" s="110"/>
      <c r="I311" s="110"/>
      <c r="J311" s="110"/>
      <c r="K311" s="110"/>
      <c r="L311" s="110"/>
      <c r="M311" s="110"/>
      <c r="N311" s="110"/>
      <c r="O311" s="110"/>
      <c r="P311" s="110"/>
      <c r="Q311" s="110"/>
      <c r="R311" s="110"/>
      <c r="S311" s="110"/>
      <c r="T311" s="110"/>
    </row>
    <row r="312" spans="1:20" ht="15.75" customHeight="1" x14ac:dyDescent="0.25">
      <c r="A312" s="110"/>
      <c r="B312" s="110"/>
      <c r="C312" s="110"/>
      <c r="D312" s="110"/>
      <c r="E312" s="110"/>
      <c r="F312" s="110"/>
      <c r="G312" s="110"/>
      <c r="H312" s="110"/>
      <c r="I312" s="110"/>
      <c r="J312" s="110"/>
      <c r="K312" s="110"/>
      <c r="L312" s="110"/>
      <c r="M312" s="110"/>
      <c r="N312" s="110"/>
      <c r="O312" s="110"/>
      <c r="P312" s="110"/>
      <c r="Q312" s="110"/>
      <c r="R312" s="110"/>
      <c r="S312" s="110"/>
      <c r="T312" s="110"/>
    </row>
    <row r="313" spans="1:20" ht="15.75" customHeight="1" x14ac:dyDescent="0.25">
      <c r="A313" s="110"/>
      <c r="B313" s="110"/>
      <c r="C313" s="110"/>
      <c r="D313" s="110"/>
      <c r="E313" s="110"/>
      <c r="F313" s="110"/>
      <c r="G313" s="110"/>
      <c r="H313" s="110"/>
      <c r="I313" s="110"/>
      <c r="J313" s="110"/>
      <c r="K313" s="110"/>
      <c r="L313" s="110"/>
      <c r="M313" s="110"/>
      <c r="N313" s="110"/>
      <c r="O313" s="110"/>
      <c r="P313" s="110"/>
      <c r="Q313" s="110"/>
      <c r="R313" s="110"/>
      <c r="S313" s="110"/>
      <c r="T313" s="110"/>
    </row>
    <row r="314" spans="1:20" ht="15.75" customHeight="1" x14ac:dyDescent="0.25">
      <c r="A314" s="110"/>
      <c r="B314" s="110"/>
      <c r="C314" s="110"/>
      <c r="D314" s="110"/>
      <c r="E314" s="110"/>
      <c r="F314" s="110"/>
      <c r="G314" s="110"/>
      <c r="H314" s="110"/>
      <c r="I314" s="110"/>
      <c r="J314" s="110"/>
      <c r="K314" s="110"/>
      <c r="L314" s="110"/>
      <c r="M314" s="110"/>
      <c r="N314" s="110"/>
      <c r="O314" s="110"/>
      <c r="P314" s="110"/>
      <c r="Q314" s="110"/>
      <c r="R314" s="110"/>
      <c r="S314" s="110"/>
      <c r="T314" s="110"/>
    </row>
    <row r="315" spans="1:20" ht="15.75" customHeight="1" x14ac:dyDescent="0.25">
      <c r="A315" s="110"/>
      <c r="B315" s="110"/>
      <c r="C315" s="110"/>
      <c r="D315" s="110"/>
      <c r="E315" s="110"/>
      <c r="F315" s="110"/>
      <c r="G315" s="110"/>
      <c r="H315" s="110"/>
      <c r="I315" s="110"/>
      <c r="J315" s="110"/>
      <c r="K315" s="110"/>
      <c r="L315" s="110"/>
      <c r="M315" s="110"/>
      <c r="N315" s="110"/>
      <c r="O315" s="110"/>
      <c r="P315" s="110"/>
      <c r="Q315" s="110"/>
      <c r="R315" s="110"/>
      <c r="S315" s="110"/>
      <c r="T315" s="110"/>
    </row>
    <row r="316" spans="1:20" ht="15.75" customHeight="1" x14ac:dyDescent="0.25">
      <c r="A316" s="110"/>
      <c r="B316" s="110"/>
      <c r="C316" s="110"/>
      <c r="D316" s="110"/>
      <c r="E316" s="110"/>
      <c r="F316" s="110"/>
      <c r="G316" s="110"/>
      <c r="H316" s="110"/>
      <c r="I316" s="110"/>
      <c r="J316" s="110"/>
      <c r="K316" s="110"/>
      <c r="L316" s="110"/>
      <c r="M316" s="110"/>
      <c r="N316" s="110"/>
      <c r="O316" s="110"/>
      <c r="P316" s="110"/>
      <c r="Q316" s="110"/>
      <c r="R316" s="110"/>
      <c r="S316" s="110"/>
      <c r="T316" s="110"/>
    </row>
    <row r="317" spans="1:20" ht="15.75" customHeight="1" x14ac:dyDescent="0.25">
      <c r="A317" s="110"/>
      <c r="B317" s="110"/>
      <c r="C317" s="110"/>
      <c r="D317" s="110"/>
      <c r="E317" s="110"/>
      <c r="F317" s="110"/>
      <c r="G317" s="110"/>
      <c r="H317" s="110"/>
      <c r="I317" s="110"/>
      <c r="J317" s="110"/>
      <c r="K317" s="110"/>
      <c r="L317" s="110"/>
      <c r="M317" s="110"/>
      <c r="N317" s="110"/>
      <c r="O317" s="110"/>
      <c r="P317" s="110"/>
      <c r="Q317" s="110"/>
      <c r="R317" s="110"/>
      <c r="S317" s="110"/>
      <c r="T317" s="110"/>
    </row>
    <row r="318" spans="1:20" ht="15.75" customHeight="1" x14ac:dyDescent="0.25">
      <c r="A318" s="110"/>
      <c r="B318" s="110"/>
      <c r="C318" s="110"/>
      <c r="D318" s="110"/>
      <c r="E318" s="110"/>
      <c r="F318" s="110"/>
      <c r="G318" s="110"/>
      <c r="H318" s="110"/>
      <c r="I318" s="110"/>
      <c r="J318" s="110"/>
      <c r="K318" s="110"/>
      <c r="L318" s="110"/>
      <c r="M318" s="110"/>
      <c r="N318" s="110"/>
      <c r="O318" s="110"/>
      <c r="P318" s="110"/>
      <c r="Q318" s="110"/>
      <c r="R318" s="110"/>
      <c r="S318" s="110"/>
      <c r="T318" s="110"/>
    </row>
    <row r="319" spans="1:20" ht="15.75" customHeight="1" x14ac:dyDescent="0.25">
      <c r="A319" s="110"/>
      <c r="B319" s="110"/>
      <c r="C319" s="110"/>
      <c r="D319" s="110"/>
      <c r="E319" s="110"/>
      <c r="F319" s="110"/>
      <c r="G319" s="110"/>
      <c r="H319" s="110"/>
      <c r="I319" s="110"/>
      <c r="J319" s="110"/>
      <c r="K319" s="110"/>
      <c r="L319" s="110"/>
      <c r="M319" s="110"/>
      <c r="N319" s="110"/>
      <c r="O319" s="110"/>
      <c r="P319" s="110"/>
      <c r="Q319" s="110"/>
      <c r="R319" s="110"/>
      <c r="S319" s="110"/>
      <c r="T319" s="110"/>
    </row>
    <row r="320" spans="1:20" ht="15.75" customHeight="1" x14ac:dyDescent="0.25">
      <c r="A320" s="110"/>
      <c r="B320" s="110"/>
      <c r="C320" s="110"/>
      <c r="D320" s="110"/>
      <c r="E320" s="110"/>
      <c r="F320" s="110"/>
      <c r="G320" s="110"/>
      <c r="H320" s="110"/>
      <c r="I320" s="110"/>
      <c r="J320" s="110"/>
      <c r="K320" s="110"/>
      <c r="L320" s="110"/>
      <c r="M320" s="110"/>
      <c r="N320" s="110"/>
      <c r="O320" s="110"/>
      <c r="P320" s="110"/>
      <c r="Q320" s="110"/>
      <c r="R320" s="110"/>
      <c r="S320" s="110"/>
      <c r="T320" s="110"/>
    </row>
    <row r="321" spans="1:20" ht="15.75" customHeight="1" x14ac:dyDescent="0.25">
      <c r="A321" s="110"/>
      <c r="B321" s="110"/>
      <c r="C321" s="110"/>
      <c r="D321" s="110"/>
      <c r="E321" s="110"/>
      <c r="F321" s="110"/>
      <c r="G321" s="110"/>
      <c r="H321" s="110"/>
      <c r="I321" s="110"/>
      <c r="J321" s="110"/>
      <c r="K321" s="110"/>
      <c r="L321" s="110"/>
      <c r="M321" s="110"/>
      <c r="N321" s="110"/>
      <c r="O321" s="110"/>
      <c r="P321" s="110"/>
      <c r="Q321" s="110"/>
      <c r="R321" s="110"/>
      <c r="S321" s="110"/>
      <c r="T321" s="110"/>
    </row>
    <row r="322" spans="1:20" ht="15.75" customHeight="1" x14ac:dyDescent="0.25">
      <c r="A322" s="110"/>
      <c r="B322" s="110"/>
      <c r="C322" s="110"/>
      <c r="D322" s="110"/>
      <c r="E322" s="110"/>
      <c r="F322" s="110"/>
      <c r="G322" s="110"/>
      <c r="H322" s="110"/>
      <c r="I322" s="110"/>
      <c r="J322" s="110"/>
      <c r="K322" s="110"/>
      <c r="L322" s="110"/>
      <c r="M322" s="110"/>
      <c r="N322" s="110"/>
      <c r="O322" s="110"/>
      <c r="P322" s="110"/>
      <c r="Q322" s="110"/>
      <c r="R322" s="110"/>
      <c r="S322" s="110"/>
      <c r="T322" s="110"/>
    </row>
    <row r="323" spans="1:20" ht="15.75" customHeight="1" x14ac:dyDescent="0.25">
      <c r="A323" s="110"/>
      <c r="B323" s="110"/>
      <c r="C323" s="110"/>
      <c r="D323" s="110"/>
      <c r="E323" s="110"/>
      <c r="F323" s="110"/>
      <c r="G323" s="110"/>
      <c r="H323" s="110"/>
      <c r="I323" s="110"/>
      <c r="J323" s="110"/>
      <c r="K323" s="110"/>
      <c r="L323" s="110"/>
      <c r="M323" s="110"/>
      <c r="N323" s="110"/>
      <c r="O323" s="110"/>
      <c r="P323" s="110"/>
      <c r="Q323" s="110"/>
      <c r="R323" s="110"/>
      <c r="S323" s="110"/>
      <c r="T323" s="110"/>
    </row>
    <row r="324" spans="1:20" ht="15.75" customHeight="1" x14ac:dyDescent="0.25">
      <c r="A324" s="110"/>
      <c r="B324" s="110"/>
      <c r="C324" s="110"/>
      <c r="D324" s="110"/>
      <c r="E324" s="110"/>
      <c r="F324" s="110"/>
      <c r="G324" s="110"/>
      <c r="H324" s="110"/>
      <c r="I324" s="110"/>
      <c r="J324" s="110"/>
      <c r="K324" s="110"/>
      <c r="L324" s="110"/>
      <c r="M324" s="110"/>
      <c r="N324" s="110"/>
      <c r="O324" s="110"/>
      <c r="P324" s="110"/>
      <c r="Q324" s="110"/>
      <c r="R324" s="110"/>
      <c r="S324" s="110"/>
      <c r="T324" s="110"/>
    </row>
    <row r="325" spans="1:20" ht="15.75" customHeight="1" x14ac:dyDescent="0.25">
      <c r="A325" s="110"/>
      <c r="B325" s="110"/>
      <c r="C325" s="110"/>
      <c r="D325" s="110"/>
      <c r="E325" s="110"/>
      <c r="F325" s="110"/>
      <c r="G325" s="110"/>
      <c r="H325" s="110"/>
      <c r="I325" s="110"/>
      <c r="J325" s="110"/>
      <c r="K325" s="110"/>
      <c r="L325" s="110"/>
      <c r="M325" s="110"/>
      <c r="N325" s="110"/>
      <c r="O325" s="110"/>
      <c r="P325" s="110"/>
      <c r="Q325" s="110"/>
      <c r="R325" s="110"/>
      <c r="S325" s="110"/>
      <c r="T325" s="110"/>
    </row>
    <row r="326" spans="1:20" ht="15.75" customHeight="1" x14ac:dyDescent="0.25">
      <c r="A326" s="110"/>
      <c r="B326" s="110"/>
      <c r="C326" s="110"/>
      <c r="D326" s="110"/>
      <c r="E326" s="110"/>
      <c r="F326" s="110"/>
      <c r="G326" s="110"/>
      <c r="H326" s="110"/>
      <c r="I326" s="110"/>
      <c r="J326" s="110"/>
      <c r="K326" s="110"/>
      <c r="L326" s="110"/>
      <c r="M326" s="110"/>
      <c r="N326" s="110"/>
      <c r="O326" s="110"/>
      <c r="P326" s="110"/>
      <c r="Q326" s="110"/>
      <c r="R326" s="110"/>
      <c r="S326" s="110"/>
      <c r="T326" s="110"/>
    </row>
    <row r="327" spans="1:20" ht="15.75" customHeight="1" x14ac:dyDescent="0.25">
      <c r="A327" s="110"/>
      <c r="B327" s="110"/>
      <c r="C327" s="110"/>
      <c r="D327" s="110"/>
      <c r="E327" s="110"/>
      <c r="F327" s="110"/>
      <c r="G327" s="110"/>
      <c r="H327" s="110"/>
      <c r="I327" s="110"/>
      <c r="J327" s="110"/>
      <c r="K327" s="110"/>
      <c r="L327" s="110"/>
      <c r="M327" s="110"/>
      <c r="N327" s="110"/>
      <c r="O327" s="110"/>
      <c r="P327" s="110"/>
      <c r="Q327" s="110"/>
      <c r="R327" s="110"/>
      <c r="S327" s="110"/>
      <c r="T327" s="110"/>
    </row>
    <row r="328" spans="1:20" ht="15.75" customHeight="1" x14ac:dyDescent="0.25">
      <c r="A328" s="110"/>
      <c r="B328" s="110"/>
      <c r="C328" s="110"/>
      <c r="D328" s="110"/>
      <c r="E328" s="110"/>
      <c r="F328" s="110"/>
      <c r="G328" s="110"/>
      <c r="H328" s="110"/>
      <c r="I328" s="110"/>
      <c r="J328" s="110"/>
      <c r="K328" s="110"/>
      <c r="L328" s="110"/>
      <c r="M328" s="110"/>
      <c r="N328" s="110"/>
      <c r="O328" s="110"/>
      <c r="P328" s="110"/>
      <c r="Q328" s="110"/>
      <c r="R328" s="110"/>
      <c r="S328" s="110"/>
      <c r="T328" s="110"/>
    </row>
    <row r="329" spans="1:20" ht="15.75" customHeight="1" x14ac:dyDescent="0.25">
      <c r="A329" s="110"/>
      <c r="B329" s="110"/>
      <c r="C329" s="110"/>
      <c r="D329" s="110"/>
      <c r="E329" s="110"/>
      <c r="F329" s="110"/>
      <c r="G329" s="110"/>
      <c r="H329" s="110"/>
      <c r="I329" s="110"/>
      <c r="J329" s="110"/>
      <c r="K329" s="110"/>
      <c r="L329" s="110"/>
      <c r="M329" s="110"/>
      <c r="N329" s="110"/>
      <c r="O329" s="110"/>
      <c r="P329" s="110"/>
      <c r="Q329" s="110"/>
      <c r="R329" s="110"/>
      <c r="S329" s="110"/>
      <c r="T329" s="110"/>
    </row>
    <row r="330" spans="1:20" ht="15.75" customHeight="1" x14ac:dyDescent="0.25">
      <c r="A330" s="110"/>
      <c r="B330" s="110"/>
      <c r="C330" s="110"/>
      <c r="D330" s="110"/>
      <c r="E330" s="110"/>
      <c r="F330" s="110"/>
      <c r="G330" s="110"/>
      <c r="H330" s="110"/>
      <c r="I330" s="110"/>
      <c r="J330" s="110"/>
      <c r="K330" s="110"/>
      <c r="L330" s="110"/>
      <c r="M330" s="110"/>
      <c r="N330" s="110"/>
      <c r="O330" s="110"/>
      <c r="P330" s="110"/>
      <c r="Q330" s="110"/>
      <c r="R330" s="110"/>
      <c r="S330" s="110"/>
      <c r="T330" s="110"/>
    </row>
    <row r="331" spans="1:20" ht="15.75" customHeight="1" x14ac:dyDescent="0.25">
      <c r="A331" s="110"/>
      <c r="B331" s="110"/>
      <c r="C331" s="110"/>
      <c r="D331" s="110"/>
      <c r="E331" s="110"/>
      <c r="F331" s="110"/>
      <c r="G331" s="110"/>
      <c r="H331" s="110"/>
      <c r="I331" s="110"/>
      <c r="J331" s="110"/>
      <c r="K331" s="110"/>
      <c r="L331" s="110"/>
      <c r="M331" s="110"/>
      <c r="N331" s="110"/>
      <c r="O331" s="110"/>
      <c r="P331" s="110"/>
      <c r="Q331" s="110"/>
      <c r="R331" s="110"/>
      <c r="S331" s="110"/>
      <c r="T331" s="110"/>
    </row>
    <row r="332" spans="1:20" ht="15.75" customHeight="1" x14ac:dyDescent="0.25">
      <c r="A332" s="110"/>
      <c r="B332" s="110"/>
      <c r="C332" s="110"/>
      <c r="D332" s="110"/>
      <c r="E332" s="110"/>
      <c r="F332" s="110"/>
      <c r="G332" s="110"/>
      <c r="H332" s="110"/>
      <c r="I332" s="110"/>
      <c r="J332" s="110"/>
      <c r="K332" s="110"/>
      <c r="L332" s="110"/>
      <c r="M332" s="110"/>
      <c r="N332" s="110"/>
      <c r="O332" s="110"/>
      <c r="P332" s="110"/>
      <c r="Q332" s="110"/>
      <c r="R332" s="110"/>
      <c r="S332" s="110"/>
      <c r="T332" s="110"/>
    </row>
    <row r="333" spans="1:20" ht="15.75" customHeight="1" x14ac:dyDescent="0.25">
      <c r="A333" s="110"/>
      <c r="B333" s="110"/>
      <c r="C333" s="110"/>
      <c r="D333" s="110"/>
      <c r="E333" s="110"/>
      <c r="F333" s="110"/>
      <c r="G333" s="110"/>
      <c r="H333" s="110"/>
      <c r="I333" s="110"/>
      <c r="J333" s="110"/>
      <c r="K333" s="110"/>
      <c r="L333" s="110"/>
      <c r="M333" s="110"/>
      <c r="N333" s="110"/>
      <c r="O333" s="110"/>
      <c r="P333" s="110"/>
      <c r="Q333" s="110"/>
      <c r="R333" s="110"/>
      <c r="S333" s="110"/>
      <c r="T333" s="110"/>
    </row>
    <row r="334" spans="1:20" ht="15.75" customHeight="1" x14ac:dyDescent="0.25">
      <c r="A334" s="110"/>
      <c r="B334" s="110"/>
      <c r="C334" s="110"/>
      <c r="D334" s="110"/>
      <c r="E334" s="110"/>
      <c r="F334" s="110"/>
      <c r="G334" s="110"/>
      <c r="H334" s="110"/>
      <c r="I334" s="110"/>
      <c r="J334" s="110"/>
      <c r="K334" s="110"/>
      <c r="L334" s="110"/>
      <c r="M334" s="110"/>
      <c r="N334" s="110"/>
      <c r="O334" s="110"/>
      <c r="P334" s="110"/>
      <c r="Q334" s="110"/>
      <c r="R334" s="110"/>
      <c r="S334" s="110"/>
      <c r="T334" s="110"/>
    </row>
    <row r="335" spans="1:20" ht="15.75" customHeight="1" x14ac:dyDescent="0.25">
      <c r="A335" s="110"/>
      <c r="B335" s="110"/>
      <c r="C335" s="110"/>
      <c r="D335" s="110"/>
      <c r="E335" s="110"/>
      <c r="F335" s="110"/>
      <c r="G335" s="110"/>
      <c r="H335" s="110"/>
      <c r="I335" s="110"/>
      <c r="J335" s="110"/>
      <c r="K335" s="110"/>
      <c r="L335" s="110"/>
      <c r="M335" s="110"/>
      <c r="N335" s="110"/>
      <c r="O335" s="110"/>
      <c r="P335" s="110"/>
      <c r="Q335" s="110"/>
      <c r="R335" s="110"/>
      <c r="S335" s="110"/>
      <c r="T335" s="110"/>
    </row>
    <row r="336" spans="1:20" ht="15.75" customHeight="1" x14ac:dyDescent="0.25">
      <c r="A336" s="110"/>
      <c r="B336" s="110"/>
      <c r="C336" s="110"/>
      <c r="D336" s="110"/>
      <c r="E336" s="110"/>
      <c r="F336" s="110"/>
      <c r="G336" s="110"/>
      <c r="H336" s="110"/>
      <c r="I336" s="110"/>
      <c r="J336" s="110"/>
      <c r="K336" s="110"/>
      <c r="L336" s="110"/>
      <c r="M336" s="110"/>
      <c r="N336" s="110"/>
      <c r="O336" s="110"/>
      <c r="P336" s="110"/>
      <c r="Q336" s="110"/>
      <c r="R336" s="110"/>
      <c r="S336" s="110"/>
      <c r="T336" s="110"/>
    </row>
    <row r="337" spans="1:20" ht="15.75" customHeight="1" x14ac:dyDescent="0.25">
      <c r="A337" s="110"/>
      <c r="B337" s="110"/>
      <c r="C337" s="110"/>
      <c r="D337" s="110"/>
      <c r="E337" s="110"/>
      <c r="F337" s="110"/>
      <c r="G337" s="110"/>
      <c r="H337" s="110"/>
      <c r="I337" s="110"/>
      <c r="J337" s="110"/>
      <c r="K337" s="110"/>
      <c r="L337" s="110"/>
      <c r="M337" s="110"/>
      <c r="N337" s="110"/>
      <c r="O337" s="110"/>
      <c r="P337" s="110"/>
      <c r="Q337" s="110"/>
      <c r="R337" s="110"/>
      <c r="S337" s="110"/>
      <c r="T337" s="110"/>
    </row>
    <row r="338" spans="1:20" ht="15.75" customHeight="1" x14ac:dyDescent="0.25">
      <c r="A338" s="110"/>
      <c r="B338" s="110"/>
      <c r="C338" s="110"/>
      <c r="D338" s="110"/>
      <c r="E338" s="110"/>
      <c r="F338" s="110"/>
      <c r="G338" s="110"/>
      <c r="H338" s="110"/>
      <c r="I338" s="110"/>
      <c r="J338" s="110"/>
      <c r="K338" s="110"/>
      <c r="L338" s="110"/>
      <c r="M338" s="110"/>
      <c r="N338" s="110"/>
      <c r="O338" s="110"/>
      <c r="P338" s="110"/>
      <c r="Q338" s="110"/>
      <c r="R338" s="110"/>
      <c r="S338" s="110"/>
      <c r="T338" s="110"/>
    </row>
    <row r="339" spans="1:20" ht="15.75" customHeight="1" x14ac:dyDescent="0.25">
      <c r="A339" s="110"/>
      <c r="B339" s="110"/>
      <c r="C339" s="110"/>
      <c r="D339" s="110"/>
      <c r="E339" s="110"/>
      <c r="F339" s="110"/>
      <c r="G339" s="110"/>
      <c r="H339" s="110"/>
      <c r="I339" s="110"/>
      <c r="J339" s="110"/>
      <c r="K339" s="110"/>
      <c r="L339" s="110"/>
      <c r="M339" s="110"/>
      <c r="N339" s="110"/>
      <c r="O339" s="110"/>
      <c r="P339" s="110"/>
      <c r="Q339" s="110"/>
      <c r="R339" s="110"/>
      <c r="S339" s="110"/>
      <c r="T339" s="110"/>
    </row>
    <row r="340" spans="1:20" ht="15.75" customHeight="1" x14ac:dyDescent="0.25">
      <c r="A340" s="110"/>
      <c r="B340" s="110"/>
      <c r="C340" s="110"/>
      <c r="D340" s="110"/>
      <c r="E340" s="110"/>
      <c r="F340" s="110"/>
      <c r="G340" s="110"/>
      <c r="H340" s="110"/>
      <c r="I340" s="110"/>
      <c r="J340" s="110"/>
      <c r="K340" s="110"/>
      <c r="L340" s="110"/>
      <c r="M340" s="110"/>
      <c r="N340" s="110"/>
      <c r="O340" s="110"/>
      <c r="P340" s="110"/>
      <c r="Q340" s="110"/>
      <c r="R340" s="110"/>
      <c r="S340" s="110"/>
      <c r="T340" s="110"/>
    </row>
    <row r="341" spans="1:20" ht="15.75" customHeight="1" x14ac:dyDescent="0.25">
      <c r="A341" s="110"/>
      <c r="B341" s="110"/>
      <c r="C341" s="110"/>
      <c r="D341" s="110"/>
      <c r="E341" s="110"/>
      <c r="F341" s="110"/>
      <c r="G341" s="110"/>
      <c r="H341" s="110"/>
      <c r="I341" s="110"/>
      <c r="J341" s="110"/>
      <c r="K341" s="110"/>
      <c r="L341" s="110"/>
      <c r="M341" s="110"/>
      <c r="N341" s="110"/>
      <c r="O341" s="110"/>
      <c r="P341" s="110"/>
      <c r="Q341" s="110"/>
      <c r="R341" s="110"/>
      <c r="S341" s="110"/>
      <c r="T341" s="110"/>
    </row>
    <row r="342" spans="1:20" ht="15.75" customHeight="1" x14ac:dyDescent="0.25">
      <c r="A342" s="110"/>
      <c r="B342" s="110"/>
      <c r="C342" s="110"/>
      <c r="D342" s="110"/>
      <c r="E342" s="110"/>
      <c r="F342" s="110"/>
      <c r="G342" s="110"/>
      <c r="H342" s="110"/>
      <c r="I342" s="110"/>
      <c r="J342" s="110"/>
      <c r="K342" s="110"/>
      <c r="L342" s="110"/>
      <c r="M342" s="110"/>
      <c r="N342" s="110"/>
      <c r="O342" s="110"/>
      <c r="P342" s="110"/>
      <c r="Q342" s="110"/>
      <c r="R342" s="110"/>
      <c r="S342" s="110"/>
      <c r="T342" s="110"/>
    </row>
    <row r="343" spans="1:20" ht="15.75" customHeight="1" x14ac:dyDescent="0.25">
      <c r="A343" s="110"/>
      <c r="B343" s="110"/>
      <c r="C343" s="110"/>
      <c r="D343" s="110"/>
      <c r="E343" s="110"/>
      <c r="F343" s="110"/>
      <c r="G343" s="110"/>
      <c r="H343" s="110"/>
      <c r="I343" s="110"/>
      <c r="J343" s="110"/>
      <c r="K343" s="110"/>
      <c r="L343" s="110"/>
      <c r="M343" s="110"/>
      <c r="N343" s="110"/>
      <c r="O343" s="110"/>
      <c r="P343" s="110"/>
      <c r="Q343" s="110"/>
      <c r="R343" s="110"/>
      <c r="S343" s="110"/>
      <c r="T343" s="110"/>
    </row>
    <row r="344" spans="1:20" ht="15.75" customHeight="1" x14ac:dyDescent="0.25">
      <c r="A344" s="110"/>
      <c r="B344" s="110"/>
      <c r="C344" s="110"/>
      <c r="D344" s="110"/>
      <c r="E344" s="110"/>
      <c r="F344" s="110"/>
      <c r="G344" s="110"/>
      <c r="H344" s="110"/>
      <c r="I344" s="110"/>
      <c r="J344" s="110"/>
      <c r="K344" s="110"/>
      <c r="L344" s="110"/>
      <c r="M344" s="110"/>
      <c r="N344" s="110"/>
      <c r="O344" s="110"/>
      <c r="P344" s="110"/>
      <c r="Q344" s="110"/>
      <c r="R344" s="110"/>
      <c r="S344" s="110"/>
      <c r="T344" s="110"/>
    </row>
    <row r="345" spans="1:20" ht="15.75" customHeight="1" x14ac:dyDescent="0.25">
      <c r="A345" s="110"/>
      <c r="B345" s="110"/>
      <c r="C345" s="110"/>
      <c r="D345" s="110"/>
      <c r="E345" s="110"/>
      <c r="F345" s="110"/>
      <c r="G345" s="110"/>
      <c r="H345" s="110"/>
      <c r="I345" s="110"/>
      <c r="J345" s="110"/>
      <c r="K345" s="110"/>
      <c r="L345" s="110"/>
      <c r="M345" s="110"/>
      <c r="N345" s="110"/>
      <c r="O345" s="110"/>
      <c r="P345" s="110"/>
      <c r="Q345" s="110"/>
      <c r="R345" s="110"/>
      <c r="S345" s="110"/>
      <c r="T345" s="110"/>
    </row>
    <row r="346" spans="1:20" ht="15.75" customHeight="1" x14ac:dyDescent="0.25">
      <c r="A346" s="110"/>
      <c r="B346" s="110"/>
      <c r="C346" s="110"/>
      <c r="D346" s="110"/>
      <c r="E346" s="110"/>
      <c r="F346" s="110"/>
      <c r="G346" s="110"/>
      <c r="H346" s="110"/>
      <c r="I346" s="110"/>
      <c r="J346" s="110"/>
      <c r="K346" s="110"/>
      <c r="L346" s="110"/>
      <c r="M346" s="110"/>
      <c r="N346" s="110"/>
      <c r="O346" s="110"/>
      <c r="P346" s="110"/>
      <c r="Q346" s="110"/>
      <c r="R346" s="110"/>
      <c r="S346" s="110"/>
      <c r="T346" s="110"/>
    </row>
    <row r="347" spans="1:20" ht="15.75" customHeight="1" x14ac:dyDescent="0.25">
      <c r="A347" s="110"/>
      <c r="B347" s="110"/>
      <c r="C347" s="110"/>
      <c r="D347" s="110"/>
      <c r="E347" s="110"/>
      <c r="F347" s="110"/>
      <c r="G347" s="110"/>
      <c r="H347" s="110"/>
      <c r="I347" s="110"/>
      <c r="J347" s="110"/>
      <c r="K347" s="110"/>
      <c r="L347" s="110"/>
      <c r="M347" s="110"/>
      <c r="N347" s="110"/>
      <c r="O347" s="110"/>
      <c r="P347" s="110"/>
      <c r="Q347" s="110"/>
      <c r="R347" s="110"/>
      <c r="S347" s="110"/>
      <c r="T347" s="110"/>
    </row>
    <row r="348" spans="1:20" ht="15.75" customHeight="1" x14ac:dyDescent="0.25">
      <c r="A348" s="110"/>
      <c r="B348" s="110"/>
      <c r="C348" s="110"/>
      <c r="D348" s="110"/>
      <c r="E348" s="110"/>
      <c r="F348" s="110"/>
      <c r="G348" s="110"/>
      <c r="H348" s="110"/>
      <c r="I348" s="110"/>
      <c r="J348" s="110"/>
      <c r="K348" s="110"/>
      <c r="L348" s="110"/>
      <c r="M348" s="110"/>
      <c r="N348" s="110"/>
      <c r="O348" s="110"/>
      <c r="P348" s="110"/>
      <c r="Q348" s="110"/>
      <c r="R348" s="110"/>
      <c r="S348" s="110"/>
      <c r="T348" s="110"/>
    </row>
    <row r="349" spans="1:20" ht="15.75" customHeight="1" x14ac:dyDescent="0.25">
      <c r="A349" s="110"/>
      <c r="B349" s="110"/>
      <c r="C349" s="110"/>
      <c r="D349" s="110"/>
      <c r="E349" s="110"/>
      <c r="F349" s="110"/>
      <c r="G349" s="110"/>
      <c r="H349" s="110"/>
      <c r="I349" s="110"/>
      <c r="J349" s="110"/>
      <c r="K349" s="110"/>
      <c r="L349" s="110"/>
      <c r="M349" s="110"/>
      <c r="N349" s="110"/>
      <c r="O349" s="110"/>
      <c r="P349" s="110"/>
      <c r="Q349" s="110"/>
      <c r="R349" s="110"/>
      <c r="S349" s="110"/>
      <c r="T349" s="110"/>
    </row>
    <row r="350" spans="1:20" ht="15.75" customHeight="1" x14ac:dyDescent="0.25">
      <c r="A350" s="110"/>
      <c r="B350" s="110"/>
      <c r="C350" s="110"/>
      <c r="D350" s="110"/>
      <c r="E350" s="110"/>
      <c r="F350" s="110"/>
      <c r="G350" s="110"/>
      <c r="H350" s="110"/>
      <c r="I350" s="110"/>
      <c r="J350" s="110"/>
      <c r="K350" s="110"/>
      <c r="L350" s="110"/>
      <c r="M350" s="110"/>
      <c r="N350" s="110"/>
      <c r="O350" s="110"/>
      <c r="P350" s="110"/>
      <c r="Q350" s="110"/>
      <c r="R350" s="110"/>
      <c r="S350" s="110"/>
      <c r="T350" s="110"/>
    </row>
    <row r="351" spans="1:20" ht="15.75" customHeight="1" x14ac:dyDescent="0.25">
      <c r="A351" s="110"/>
      <c r="B351" s="110"/>
      <c r="C351" s="110"/>
      <c r="D351" s="110"/>
      <c r="E351" s="110"/>
      <c r="F351" s="110"/>
      <c r="G351" s="110"/>
      <c r="H351" s="110"/>
      <c r="I351" s="110"/>
      <c r="J351" s="110"/>
      <c r="K351" s="110"/>
      <c r="L351" s="110"/>
      <c r="M351" s="110"/>
      <c r="N351" s="110"/>
      <c r="O351" s="110"/>
      <c r="P351" s="110"/>
      <c r="Q351" s="110"/>
      <c r="R351" s="110"/>
      <c r="S351" s="110"/>
      <c r="T351" s="110"/>
    </row>
    <row r="352" spans="1:20" ht="15.75" customHeight="1" x14ac:dyDescent="0.25">
      <c r="A352" s="110"/>
      <c r="B352" s="110"/>
      <c r="C352" s="110"/>
      <c r="D352" s="110"/>
      <c r="E352" s="110"/>
      <c r="F352" s="110"/>
      <c r="G352" s="110"/>
      <c r="H352" s="110"/>
      <c r="I352" s="110"/>
      <c r="J352" s="110"/>
      <c r="K352" s="110"/>
      <c r="L352" s="110"/>
      <c r="M352" s="110"/>
      <c r="N352" s="110"/>
      <c r="O352" s="110"/>
      <c r="P352" s="110"/>
      <c r="Q352" s="110"/>
      <c r="R352" s="110"/>
      <c r="S352" s="110"/>
      <c r="T352" s="110"/>
    </row>
    <row r="353" spans="1:20" ht="15.75" customHeight="1" x14ac:dyDescent="0.25">
      <c r="A353" s="110"/>
      <c r="B353" s="110"/>
      <c r="C353" s="110"/>
      <c r="D353" s="110"/>
      <c r="E353" s="110"/>
      <c r="F353" s="110"/>
      <c r="G353" s="110"/>
      <c r="H353" s="110"/>
      <c r="I353" s="110"/>
      <c r="J353" s="110"/>
      <c r="K353" s="110"/>
      <c r="L353" s="110"/>
      <c r="M353" s="110"/>
      <c r="N353" s="110"/>
      <c r="O353" s="110"/>
      <c r="P353" s="110"/>
      <c r="Q353" s="110"/>
      <c r="R353" s="110"/>
      <c r="S353" s="110"/>
      <c r="T353" s="110"/>
    </row>
    <row r="354" spans="1:20" ht="15.75" customHeight="1" x14ac:dyDescent="0.25">
      <c r="A354" s="110"/>
      <c r="B354" s="110"/>
      <c r="C354" s="110"/>
      <c r="D354" s="110"/>
      <c r="E354" s="110"/>
      <c r="F354" s="110"/>
      <c r="G354" s="110"/>
      <c r="H354" s="110"/>
      <c r="I354" s="110"/>
      <c r="J354" s="110"/>
      <c r="K354" s="110"/>
      <c r="L354" s="110"/>
      <c r="M354" s="110"/>
      <c r="N354" s="110"/>
      <c r="O354" s="110"/>
      <c r="P354" s="110"/>
      <c r="Q354" s="110"/>
      <c r="R354" s="110"/>
      <c r="S354" s="110"/>
      <c r="T354" s="110"/>
    </row>
    <row r="355" spans="1:20" ht="15.75" customHeight="1" x14ac:dyDescent="0.25">
      <c r="A355" s="110"/>
      <c r="B355" s="110"/>
      <c r="C355" s="110"/>
      <c r="D355" s="110"/>
      <c r="E355" s="110"/>
      <c r="F355" s="110"/>
      <c r="G355" s="110"/>
      <c r="H355" s="110"/>
      <c r="I355" s="110"/>
      <c r="J355" s="110"/>
      <c r="K355" s="110"/>
      <c r="L355" s="110"/>
      <c r="M355" s="110"/>
      <c r="N355" s="110"/>
      <c r="O355" s="110"/>
      <c r="P355" s="110"/>
      <c r="Q355" s="110"/>
      <c r="R355" s="110"/>
      <c r="S355" s="110"/>
      <c r="T355" s="110"/>
    </row>
    <row r="356" spans="1:20" ht="15.75" customHeight="1" x14ac:dyDescent="0.25">
      <c r="A356" s="110"/>
      <c r="B356" s="110"/>
      <c r="C356" s="110"/>
      <c r="D356" s="110"/>
      <c r="E356" s="110"/>
      <c r="F356" s="110"/>
      <c r="G356" s="110"/>
      <c r="H356" s="110"/>
      <c r="I356" s="110"/>
      <c r="J356" s="110"/>
      <c r="K356" s="110"/>
      <c r="L356" s="110"/>
      <c r="M356" s="110"/>
      <c r="N356" s="110"/>
      <c r="O356" s="110"/>
      <c r="P356" s="110"/>
      <c r="Q356" s="110"/>
      <c r="R356" s="110"/>
      <c r="S356" s="110"/>
      <c r="T356" s="110"/>
    </row>
    <row r="357" spans="1:20" ht="15.75" customHeight="1" x14ac:dyDescent="0.25">
      <c r="A357" s="110"/>
      <c r="B357" s="110"/>
      <c r="C357" s="110"/>
      <c r="D357" s="110"/>
      <c r="E357" s="110"/>
      <c r="F357" s="110"/>
      <c r="G357" s="110"/>
      <c r="H357" s="110"/>
      <c r="I357" s="110"/>
      <c r="J357" s="110"/>
      <c r="K357" s="110"/>
      <c r="L357" s="110"/>
      <c r="M357" s="110"/>
      <c r="N357" s="110"/>
      <c r="O357" s="110"/>
      <c r="P357" s="110"/>
      <c r="Q357" s="110"/>
      <c r="R357" s="110"/>
      <c r="S357" s="110"/>
      <c r="T357" s="110"/>
    </row>
    <row r="358" spans="1:20" ht="15.75" customHeight="1" x14ac:dyDescent="0.25">
      <c r="A358" s="110"/>
      <c r="B358" s="110"/>
      <c r="C358" s="110"/>
      <c r="D358" s="110"/>
      <c r="E358" s="110"/>
      <c r="F358" s="110"/>
      <c r="G358" s="110"/>
      <c r="H358" s="110"/>
      <c r="I358" s="110"/>
      <c r="J358" s="110"/>
      <c r="K358" s="110"/>
      <c r="L358" s="110"/>
      <c r="M358" s="110"/>
      <c r="N358" s="110"/>
      <c r="O358" s="110"/>
      <c r="P358" s="110"/>
      <c r="Q358" s="110"/>
      <c r="R358" s="110"/>
      <c r="S358" s="110"/>
      <c r="T358" s="110"/>
    </row>
    <row r="359" spans="1:20" ht="15.75" customHeight="1" x14ac:dyDescent="0.25">
      <c r="A359" s="110"/>
      <c r="B359" s="110"/>
      <c r="C359" s="110"/>
      <c r="D359" s="110"/>
      <c r="E359" s="110"/>
      <c r="F359" s="110"/>
      <c r="G359" s="110"/>
      <c r="H359" s="110"/>
      <c r="I359" s="110"/>
      <c r="J359" s="110"/>
      <c r="K359" s="110"/>
      <c r="L359" s="110"/>
      <c r="M359" s="110"/>
      <c r="N359" s="110"/>
      <c r="O359" s="110"/>
      <c r="P359" s="110"/>
      <c r="Q359" s="110"/>
      <c r="R359" s="110"/>
      <c r="S359" s="110"/>
      <c r="T359" s="110"/>
    </row>
    <row r="360" spans="1:20" ht="15.75" customHeight="1" x14ac:dyDescent="0.25">
      <c r="A360" s="110"/>
      <c r="B360" s="110"/>
      <c r="C360" s="110"/>
      <c r="D360" s="110"/>
      <c r="E360" s="110"/>
      <c r="F360" s="110"/>
      <c r="G360" s="110"/>
      <c r="H360" s="110"/>
      <c r="I360" s="110"/>
      <c r="J360" s="110"/>
      <c r="K360" s="110"/>
      <c r="L360" s="110"/>
      <c r="M360" s="110"/>
      <c r="N360" s="110"/>
      <c r="O360" s="110"/>
      <c r="P360" s="110"/>
      <c r="Q360" s="110"/>
      <c r="R360" s="110"/>
      <c r="S360" s="110"/>
      <c r="T360" s="110"/>
    </row>
    <row r="361" spans="1:20" ht="15.75" customHeight="1" x14ac:dyDescent="0.25">
      <c r="A361" s="110"/>
      <c r="B361" s="110"/>
      <c r="C361" s="110"/>
      <c r="D361" s="110"/>
      <c r="E361" s="110"/>
      <c r="F361" s="110"/>
      <c r="G361" s="110"/>
      <c r="H361" s="110"/>
      <c r="I361" s="110"/>
      <c r="J361" s="110"/>
      <c r="K361" s="110"/>
      <c r="L361" s="110"/>
      <c r="M361" s="110"/>
      <c r="N361" s="110"/>
      <c r="O361" s="110"/>
      <c r="P361" s="110"/>
      <c r="Q361" s="110"/>
      <c r="R361" s="110"/>
      <c r="S361" s="110"/>
      <c r="T361" s="110"/>
    </row>
    <row r="362" spans="1:20" ht="15.75" customHeight="1" x14ac:dyDescent="0.25">
      <c r="A362" s="110"/>
      <c r="B362" s="110"/>
      <c r="C362" s="110"/>
      <c r="D362" s="110"/>
      <c r="E362" s="110"/>
      <c r="F362" s="110"/>
      <c r="G362" s="110"/>
      <c r="H362" s="110"/>
      <c r="I362" s="110"/>
      <c r="J362" s="110"/>
      <c r="K362" s="110"/>
      <c r="L362" s="110"/>
      <c r="M362" s="110"/>
      <c r="N362" s="110"/>
      <c r="O362" s="110"/>
      <c r="P362" s="110"/>
      <c r="Q362" s="110"/>
      <c r="R362" s="110"/>
      <c r="S362" s="110"/>
      <c r="T362" s="110"/>
    </row>
    <row r="363" spans="1:20" ht="15.75" customHeight="1" x14ac:dyDescent="0.25">
      <c r="A363" s="110"/>
      <c r="B363" s="110"/>
      <c r="C363" s="110"/>
      <c r="D363" s="110"/>
      <c r="E363" s="110"/>
      <c r="F363" s="110"/>
      <c r="G363" s="110"/>
      <c r="H363" s="110"/>
      <c r="I363" s="110"/>
      <c r="J363" s="110"/>
      <c r="K363" s="110"/>
      <c r="L363" s="110"/>
      <c r="M363" s="110"/>
      <c r="N363" s="110"/>
      <c r="O363" s="110"/>
      <c r="P363" s="110"/>
      <c r="Q363" s="110"/>
      <c r="R363" s="110"/>
      <c r="S363" s="110"/>
      <c r="T363" s="110"/>
    </row>
    <row r="364" spans="1:20" ht="15.75" customHeight="1" x14ac:dyDescent="0.25">
      <c r="A364" s="110"/>
      <c r="B364" s="110"/>
      <c r="C364" s="110"/>
      <c r="D364" s="110"/>
      <c r="E364" s="110"/>
      <c r="F364" s="110"/>
      <c r="G364" s="110"/>
      <c r="H364" s="110"/>
      <c r="I364" s="110"/>
      <c r="J364" s="110"/>
      <c r="K364" s="110"/>
      <c r="L364" s="110"/>
      <c r="M364" s="110"/>
      <c r="N364" s="110"/>
      <c r="O364" s="110"/>
      <c r="P364" s="110"/>
      <c r="Q364" s="110"/>
      <c r="R364" s="110"/>
      <c r="S364" s="110"/>
      <c r="T364" s="110"/>
    </row>
    <row r="365" spans="1:20" ht="15.75" customHeight="1" x14ac:dyDescent="0.25">
      <c r="A365" s="110"/>
      <c r="B365" s="110"/>
      <c r="C365" s="110"/>
      <c r="D365" s="110"/>
      <c r="E365" s="110"/>
      <c r="F365" s="110"/>
      <c r="G365" s="110"/>
      <c r="H365" s="110"/>
      <c r="I365" s="110"/>
      <c r="J365" s="110"/>
      <c r="K365" s="110"/>
      <c r="L365" s="110"/>
      <c r="M365" s="110"/>
      <c r="N365" s="110"/>
      <c r="O365" s="110"/>
      <c r="P365" s="110"/>
      <c r="Q365" s="110"/>
      <c r="R365" s="110"/>
      <c r="S365" s="110"/>
      <c r="T365" s="110"/>
    </row>
    <row r="366" spans="1:20" ht="15.75" customHeight="1" x14ac:dyDescent="0.25">
      <c r="A366" s="110"/>
      <c r="B366" s="110"/>
      <c r="C366" s="110"/>
      <c r="D366" s="110"/>
      <c r="E366" s="110"/>
      <c r="F366" s="110"/>
      <c r="G366" s="110"/>
      <c r="H366" s="110"/>
      <c r="I366" s="110"/>
      <c r="J366" s="110"/>
      <c r="K366" s="110"/>
      <c r="L366" s="110"/>
      <c r="M366" s="110"/>
      <c r="N366" s="110"/>
      <c r="O366" s="110"/>
      <c r="P366" s="110"/>
      <c r="Q366" s="110"/>
      <c r="R366" s="110"/>
      <c r="S366" s="110"/>
      <c r="T366" s="110"/>
    </row>
    <row r="367" spans="1:20" ht="15.75" customHeight="1" x14ac:dyDescent="0.25">
      <c r="A367" s="110"/>
      <c r="B367" s="110"/>
      <c r="C367" s="110"/>
      <c r="D367" s="110"/>
      <c r="E367" s="110"/>
      <c r="F367" s="110"/>
      <c r="G367" s="110"/>
      <c r="H367" s="110"/>
      <c r="I367" s="110"/>
      <c r="J367" s="110"/>
      <c r="K367" s="110"/>
      <c r="L367" s="110"/>
      <c r="M367" s="110"/>
      <c r="N367" s="110"/>
      <c r="O367" s="110"/>
      <c r="P367" s="110"/>
      <c r="Q367" s="110"/>
      <c r="R367" s="110"/>
      <c r="S367" s="110"/>
      <c r="T367" s="110"/>
    </row>
    <row r="368" spans="1:20" ht="15.75" customHeight="1" x14ac:dyDescent="0.25">
      <c r="A368" s="110"/>
      <c r="B368" s="110"/>
      <c r="C368" s="110"/>
      <c r="D368" s="110"/>
      <c r="E368" s="110"/>
      <c r="F368" s="110"/>
      <c r="G368" s="110"/>
      <c r="H368" s="110"/>
      <c r="I368" s="110"/>
      <c r="J368" s="110"/>
      <c r="K368" s="110"/>
      <c r="L368" s="110"/>
      <c r="M368" s="110"/>
      <c r="N368" s="110"/>
      <c r="O368" s="110"/>
      <c r="P368" s="110"/>
      <c r="Q368" s="110"/>
      <c r="R368" s="110"/>
      <c r="S368" s="110"/>
      <c r="T368" s="110"/>
    </row>
    <row r="369" spans="1:20" ht="15.75" customHeight="1" x14ac:dyDescent="0.25">
      <c r="A369" s="110"/>
      <c r="B369" s="110"/>
      <c r="C369" s="110"/>
      <c r="D369" s="110"/>
      <c r="E369" s="110"/>
      <c r="F369" s="110"/>
      <c r="G369" s="110"/>
      <c r="H369" s="110"/>
      <c r="I369" s="110"/>
      <c r="J369" s="110"/>
      <c r="K369" s="110"/>
      <c r="L369" s="110"/>
      <c r="M369" s="110"/>
      <c r="N369" s="110"/>
      <c r="O369" s="110"/>
      <c r="P369" s="110"/>
      <c r="Q369" s="110"/>
      <c r="R369" s="110"/>
      <c r="S369" s="110"/>
      <c r="T369" s="110"/>
    </row>
    <row r="370" spans="1:20" ht="15.75" customHeight="1" x14ac:dyDescent="0.25">
      <c r="A370" s="110"/>
      <c r="B370" s="110"/>
      <c r="C370" s="110"/>
      <c r="D370" s="110"/>
      <c r="E370" s="110"/>
      <c r="F370" s="110"/>
      <c r="G370" s="110"/>
      <c r="H370" s="110"/>
      <c r="I370" s="110"/>
      <c r="J370" s="110"/>
      <c r="K370" s="110"/>
      <c r="L370" s="110"/>
      <c r="M370" s="110"/>
      <c r="N370" s="110"/>
      <c r="O370" s="110"/>
      <c r="P370" s="110"/>
      <c r="Q370" s="110"/>
      <c r="R370" s="110"/>
      <c r="S370" s="110"/>
      <c r="T370" s="110"/>
    </row>
    <row r="371" spans="1:20" ht="15.75" customHeight="1" x14ac:dyDescent="0.25">
      <c r="A371" s="110"/>
      <c r="B371" s="110"/>
      <c r="C371" s="110"/>
      <c r="D371" s="110"/>
      <c r="E371" s="110"/>
      <c r="F371" s="110"/>
      <c r="G371" s="110"/>
      <c r="H371" s="110"/>
      <c r="I371" s="110"/>
      <c r="J371" s="110"/>
      <c r="K371" s="110"/>
      <c r="L371" s="110"/>
      <c r="M371" s="110"/>
      <c r="N371" s="110"/>
      <c r="O371" s="110"/>
      <c r="P371" s="110"/>
      <c r="Q371" s="110"/>
      <c r="R371" s="110"/>
      <c r="S371" s="110"/>
      <c r="T371" s="110"/>
    </row>
    <row r="372" spans="1:20" ht="15.75" customHeight="1" x14ac:dyDescent="0.25">
      <c r="A372" s="110"/>
      <c r="B372" s="110"/>
      <c r="C372" s="110"/>
      <c r="D372" s="110"/>
      <c r="E372" s="110"/>
      <c r="F372" s="110"/>
      <c r="G372" s="110"/>
      <c r="H372" s="110"/>
      <c r="I372" s="110"/>
      <c r="J372" s="110"/>
      <c r="K372" s="110"/>
      <c r="L372" s="110"/>
      <c r="M372" s="110"/>
      <c r="N372" s="110"/>
      <c r="O372" s="110"/>
      <c r="P372" s="110"/>
      <c r="Q372" s="110"/>
      <c r="R372" s="110"/>
      <c r="S372" s="110"/>
      <c r="T372" s="110"/>
    </row>
    <row r="373" spans="1:20" ht="15.75" customHeight="1" x14ac:dyDescent="0.25">
      <c r="A373" s="110"/>
      <c r="B373" s="110"/>
      <c r="C373" s="110"/>
      <c r="D373" s="110"/>
      <c r="E373" s="110"/>
      <c r="F373" s="110"/>
      <c r="G373" s="110"/>
      <c r="H373" s="110"/>
      <c r="I373" s="110"/>
      <c r="J373" s="110"/>
      <c r="K373" s="110"/>
      <c r="L373" s="110"/>
      <c r="M373" s="110"/>
      <c r="N373" s="110"/>
      <c r="O373" s="110"/>
      <c r="P373" s="110"/>
      <c r="Q373" s="110"/>
      <c r="R373" s="110"/>
      <c r="S373" s="110"/>
      <c r="T373" s="110"/>
    </row>
    <row r="374" spans="1:20" ht="15.75" customHeight="1" x14ac:dyDescent="0.25">
      <c r="A374" s="110"/>
      <c r="B374" s="110"/>
      <c r="C374" s="110"/>
      <c r="D374" s="110"/>
      <c r="E374" s="110"/>
      <c r="F374" s="110"/>
      <c r="G374" s="110"/>
      <c r="H374" s="110"/>
      <c r="I374" s="110"/>
      <c r="J374" s="110"/>
      <c r="K374" s="110"/>
      <c r="L374" s="110"/>
      <c r="M374" s="110"/>
      <c r="N374" s="110"/>
      <c r="O374" s="110"/>
      <c r="P374" s="110"/>
      <c r="Q374" s="110"/>
      <c r="R374" s="110"/>
      <c r="S374" s="110"/>
      <c r="T374" s="110"/>
    </row>
    <row r="375" spans="1:20" ht="15.75" customHeight="1" x14ac:dyDescent="0.25">
      <c r="A375" s="110"/>
      <c r="B375" s="110"/>
      <c r="C375" s="110"/>
      <c r="D375" s="110"/>
      <c r="E375" s="110"/>
      <c r="F375" s="110"/>
      <c r="G375" s="110"/>
      <c r="H375" s="110"/>
      <c r="I375" s="110"/>
      <c r="J375" s="110"/>
      <c r="K375" s="110"/>
      <c r="L375" s="110"/>
      <c r="M375" s="110"/>
      <c r="N375" s="110"/>
      <c r="O375" s="110"/>
      <c r="P375" s="110"/>
      <c r="Q375" s="110"/>
      <c r="R375" s="110"/>
      <c r="S375" s="110"/>
      <c r="T375" s="110"/>
    </row>
    <row r="376" spans="1:20" ht="15.75" customHeight="1" x14ac:dyDescent="0.25">
      <c r="A376" s="110"/>
      <c r="B376" s="110"/>
      <c r="C376" s="110"/>
      <c r="D376" s="110"/>
      <c r="E376" s="110"/>
      <c r="F376" s="110"/>
      <c r="G376" s="110"/>
      <c r="H376" s="110"/>
      <c r="I376" s="110"/>
      <c r="J376" s="110"/>
      <c r="K376" s="110"/>
      <c r="L376" s="110"/>
      <c r="M376" s="110"/>
      <c r="N376" s="110"/>
      <c r="O376" s="110"/>
      <c r="P376" s="110"/>
      <c r="Q376" s="110"/>
      <c r="R376" s="110"/>
      <c r="S376" s="110"/>
      <c r="T376" s="110"/>
    </row>
    <row r="377" spans="1:20" ht="15.75" customHeight="1" x14ac:dyDescent="0.25">
      <c r="A377" s="110"/>
      <c r="B377" s="110"/>
      <c r="C377" s="110"/>
      <c r="D377" s="110"/>
      <c r="E377" s="110"/>
      <c r="F377" s="110"/>
      <c r="G377" s="110"/>
      <c r="H377" s="110"/>
      <c r="I377" s="110"/>
      <c r="J377" s="110"/>
      <c r="K377" s="110"/>
      <c r="L377" s="110"/>
      <c r="M377" s="110"/>
      <c r="N377" s="110"/>
      <c r="O377" s="110"/>
      <c r="P377" s="110"/>
      <c r="Q377" s="110"/>
      <c r="R377" s="110"/>
      <c r="S377" s="110"/>
      <c r="T377" s="110"/>
    </row>
    <row r="378" spans="1:20" ht="15.75" customHeight="1" x14ac:dyDescent="0.25">
      <c r="A378" s="110"/>
      <c r="B378" s="110"/>
      <c r="C378" s="110"/>
      <c r="D378" s="110"/>
      <c r="E378" s="110"/>
      <c r="F378" s="110"/>
      <c r="G378" s="110"/>
      <c r="H378" s="110"/>
      <c r="I378" s="110"/>
      <c r="J378" s="110"/>
      <c r="K378" s="110"/>
      <c r="L378" s="110"/>
      <c r="M378" s="110"/>
      <c r="N378" s="110"/>
      <c r="O378" s="110"/>
      <c r="P378" s="110"/>
      <c r="Q378" s="110"/>
      <c r="R378" s="110"/>
      <c r="S378" s="110"/>
      <c r="T378" s="110"/>
    </row>
    <row r="379" spans="1:20" ht="15.75" customHeight="1" x14ac:dyDescent="0.25">
      <c r="A379" s="110"/>
      <c r="B379" s="110"/>
      <c r="C379" s="110"/>
      <c r="D379" s="110"/>
      <c r="E379" s="110"/>
      <c r="F379" s="110"/>
      <c r="G379" s="110"/>
      <c r="H379" s="110"/>
      <c r="I379" s="110"/>
      <c r="J379" s="110"/>
      <c r="K379" s="110"/>
      <c r="L379" s="110"/>
      <c r="M379" s="110"/>
      <c r="N379" s="110"/>
      <c r="O379" s="110"/>
      <c r="P379" s="110"/>
      <c r="Q379" s="110"/>
      <c r="R379" s="110"/>
      <c r="S379" s="110"/>
      <c r="T379" s="110"/>
    </row>
    <row r="380" spans="1:20" ht="15.75" customHeight="1" x14ac:dyDescent="0.25">
      <c r="A380" s="110"/>
      <c r="B380" s="110"/>
      <c r="C380" s="110"/>
      <c r="D380" s="110"/>
      <c r="E380" s="110"/>
      <c r="F380" s="110"/>
      <c r="G380" s="110"/>
      <c r="H380" s="110"/>
      <c r="I380" s="110"/>
      <c r="J380" s="110"/>
      <c r="K380" s="110"/>
      <c r="L380" s="110"/>
      <c r="M380" s="110"/>
      <c r="N380" s="110"/>
      <c r="O380" s="110"/>
      <c r="P380" s="110"/>
      <c r="Q380" s="110"/>
      <c r="R380" s="110"/>
      <c r="S380" s="110"/>
      <c r="T380" s="110"/>
    </row>
    <row r="381" spans="1:20" ht="15.75" customHeight="1" x14ac:dyDescent="0.25">
      <c r="A381" s="110"/>
      <c r="B381" s="110"/>
      <c r="C381" s="110"/>
      <c r="D381" s="110"/>
      <c r="E381" s="110"/>
      <c r="F381" s="110"/>
      <c r="G381" s="110"/>
      <c r="H381" s="110"/>
      <c r="I381" s="110"/>
      <c r="J381" s="110"/>
      <c r="K381" s="110"/>
      <c r="L381" s="110"/>
      <c r="M381" s="110"/>
      <c r="N381" s="110"/>
      <c r="O381" s="110"/>
      <c r="P381" s="110"/>
      <c r="Q381" s="110"/>
      <c r="R381" s="110"/>
      <c r="S381" s="110"/>
      <c r="T381" s="110"/>
    </row>
    <row r="382" spans="1:20" ht="15.75" customHeight="1" x14ac:dyDescent="0.25">
      <c r="A382" s="110"/>
      <c r="B382" s="110"/>
      <c r="C382" s="110"/>
      <c r="D382" s="110"/>
      <c r="E382" s="110"/>
      <c r="F382" s="110"/>
      <c r="G382" s="110"/>
      <c r="H382" s="110"/>
      <c r="I382" s="110"/>
      <c r="J382" s="110"/>
      <c r="K382" s="110"/>
      <c r="L382" s="110"/>
      <c r="M382" s="110"/>
      <c r="N382" s="110"/>
      <c r="O382" s="110"/>
      <c r="P382" s="110"/>
      <c r="Q382" s="110"/>
      <c r="R382" s="110"/>
      <c r="S382" s="110"/>
      <c r="T382" s="110"/>
    </row>
    <row r="383" spans="1:20" ht="15.75" customHeight="1" x14ac:dyDescent="0.25">
      <c r="A383" s="110"/>
      <c r="B383" s="110"/>
      <c r="C383" s="110"/>
      <c r="D383" s="110"/>
      <c r="E383" s="110"/>
      <c r="F383" s="110"/>
      <c r="G383" s="110"/>
      <c r="H383" s="110"/>
      <c r="I383" s="110"/>
      <c r="J383" s="110"/>
      <c r="K383" s="110"/>
      <c r="L383" s="110"/>
      <c r="M383" s="110"/>
      <c r="N383" s="110"/>
      <c r="O383" s="110"/>
      <c r="P383" s="110"/>
      <c r="Q383" s="110"/>
      <c r="R383" s="110"/>
      <c r="S383" s="110"/>
      <c r="T383" s="110"/>
    </row>
    <row r="384" spans="1:20" ht="15.75" customHeight="1" x14ac:dyDescent="0.25">
      <c r="A384" s="110"/>
      <c r="B384" s="110"/>
      <c r="C384" s="110"/>
      <c r="D384" s="110"/>
      <c r="E384" s="110"/>
      <c r="F384" s="110"/>
      <c r="G384" s="110"/>
      <c r="H384" s="110"/>
      <c r="I384" s="110"/>
      <c r="J384" s="110"/>
      <c r="K384" s="110"/>
      <c r="L384" s="110"/>
      <c r="M384" s="110"/>
      <c r="N384" s="110"/>
      <c r="O384" s="110"/>
      <c r="P384" s="110"/>
      <c r="Q384" s="110"/>
      <c r="R384" s="110"/>
      <c r="S384" s="110"/>
      <c r="T384" s="110"/>
    </row>
    <row r="385" spans="1:20" ht="15.75" customHeight="1" x14ac:dyDescent="0.25">
      <c r="A385" s="110"/>
      <c r="B385" s="110"/>
      <c r="C385" s="110"/>
      <c r="D385" s="110"/>
      <c r="E385" s="110"/>
      <c r="F385" s="110"/>
      <c r="G385" s="110"/>
      <c r="H385" s="110"/>
      <c r="I385" s="110"/>
      <c r="J385" s="110"/>
      <c r="K385" s="110"/>
      <c r="L385" s="110"/>
      <c r="M385" s="110"/>
      <c r="N385" s="110"/>
      <c r="O385" s="110"/>
      <c r="P385" s="110"/>
      <c r="Q385" s="110"/>
      <c r="R385" s="110"/>
      <c r="S385" s="110"/>
      <c r="T385" s="110"/>
    </row>
    <row r="386" spans="1:20" ht="15.75" customHeight="1" x14ac:dyDescent="0.25">
      <c r="A386" s="110"/>
      <c r="B386" s="110"/>
      <c r="C386" s="110"/>
      <c r="D386" s="110"/>
      <c r="E386" s="110"/>
      <c r="F386" s="110"/>
      <c r="G386" s="110"/>
      <c r="H386" s="110"/>
      <c r="I386" s="110"/>
      <c r="J386" s="110"/>
      <c r="K386" s="110"/>
      <c r="L386" s="110"/>
      <c r="M386" s="110"/>
      <c r="N386" s="110"/>
      <c r="O386" s="110"/>
      <c r="P386" s="110"/>
      <c r="Q386" s="110"/>
      <c r="R386" s="110"/>
      <c r="S386" s="110"/>
      <c r="T386" s="110"/>
    </row>
    <row r="387" spans="1:20" ht="15.75" customHeight="1" x14ac:dyDescent="0.25">
      <c r="A387" s="110"/>
      <c r="B387" s="110"/>
      <c r="C387" s="110"/>
      <c r="D387" s="110"/>
      <c r="E387" s="110"/>
      <c r="F387" s="110"/>
      <c r="G387" s="110"/>
      <c r="H387" s="110"/>
      <c r="I387" s="110"/>
      <c r="J387" s="110"/>
      <c r="K387" s="110"/>
      <c r="L387" s="110"/>
      <c r="M387" s="110"/>
      <c r="N387" s="110"/>
      <c r="O387" s="110"/>
      <c r="P387" s="110"/>
      <c r="Q387" s="110"/>
      <c r="R387" s="110"/>
      <c r="S387" s="110"/>
      <c r="T387" s="110"/>
    </row>
    <row r="388" spans="1:20" ht="15.75" customHeight="1" x14ac:dyDescent="0.25">
      <c r="A388" s="110"/>
      <c r="B388" s="110"/>
      <c r="C388" s="110"/>
      <c r="D388" s="110"/>
      <c r="E388" s="110"/>
      <c r="F388" s="110"/>
      <c r="G388" s="110"/>
      <c r="H388" s="110"/>
      <c r="I388" s="110"/>
      <c r="J388" s="110"/>
      <c r="K388" s="110"/>
      <c r="L388" s="110"/>
      <c r="M388" s="110"/>
      <c r="N388" s="110"/>
      <c r="O388" s="110"/>
      <c r="P388" s="110"/>
      <c r="Q388" s="110"/>
      <c r="R388" s="110"/>
      <c r="S388" s="110"/>
      <c r="T388" s="110"/>
    </row>
    <row r="389" spans="1:20" ht="15.75" customHeight="1" x14ac:dyDescent="0.25">
      <c r="A389" s="110"/>
      <c r="B389" s="110"/>
      <c r="C389" s="110"/>
      <c r="D389" s="110"/>
      <c r="E389" s="110"/>
      <c r="F389" s="110"/>
      <c r="G389" s="110"/>
      <c r="H389" s="110"/>
      <c r="I389" s="110"/>
      <c r="J389" s="110"/>
      <c r="K389" s="110"/>
      <c r="L389" s="110"/>
      <c r="M389" s="110"/>
      <c r="N389" s="110"/>
      <c r="O389" s="110"/>
      <c r="P389" s="110"/>
      <c r="Q389" s="110"/>
      <c r="R389" s="110"/>
      <c r="S389" s="110"/>
      <c r="T389" s="110"/>
    </row>
    <row r="390" spans="1:20" ht="15.75" customHeight="1" x14ac:dyDescent="0.25">
      <c r="A390" s="110"/>
      <c r="B390" s="110"/>
      <c r="C390" s="110"/>
      <c r="D390" s="110"/>
      <c r="E390" s="110"/>
      <c r="F390" s="110"/>
      <c r="G390" s="110"/>
      <c r="H390" s="110"/>
      <c r="I390" s="110"/>
      <c r="J390" s="110"/>
      <c r="K390" s="110"/>
      <c r="L390" s="110"/>
      <c r="M390" s="110"/>
      <c r="N390" s="110"/>
      <c r="O390" s="110"/>
      <c r="P390" s="110"/>
      <c r="Q390" s="110"/>
      <c r="R390" s="110"/>
      <c r="S390" s="110"/>
      <c r="T390" s="110"/>
    </row>
    <row r="391" spans="1:20" ht="15.75" customHeight="1" x14ac:dyDescent="0.25">
      <c r="A391" s="110"/>
      <c r="B391" s="110"/>
      <c r="C391" s="110"/>
      <c r="D391" s="110"/>
      <c r="E391" s="110"/>
      <c r="F391" s="110"/>
      <c r="G391" s="110"/>
      <c r="H391" s="110"/>
      <c r="I391" s="110"/>
      <c r="J391" s="110"/>
      <c r="K391" s="110"/>
      <c r="L391" s="110"/>
      <c r="M391" s="110"/>
      <c r="N391" s="110"/>
      <c r="O391" s="110"/>
      <c r="P391" s="110"/>
      <c r="Q391" s="110"/>
      <c r="R391" s="110"/>
      <c r="S391" s="110"/>
      <c r="T391" s="110"/>
    </row>
    <row r="392" spans="1:20" ht="15.75" customHeight="1" x14ac:dyDescent="0.25">
      <c r="A392" s="110"/>
      <c r="B392" s="110"/>
      <c r="C392" s="110"/>
      <c r="D392" s="110"/>
      <c r="E392" s="110"/>
      <c r="F392" s="110"/>
      <c r="G392" s="110"/>
      <c r="H392" s="110"/>
      <c r="I392" s="110"/>
      <c r="J392" s="110"/>
      <c r="K392" s="110"/>
      <c r="L392" s="110"/>
      <c r="M392" s="110"/>
      <c r="N392" s="110"/>
      <c r="O392" s="110"/>
      <c r="P392" s="110"/>
      <c r="Q392" s="110"/>
      <c r="R392" s="110"/>
      <c r="S392" s="110"/>
      <c r="T392" s="110"/>
    </row>
    <row r="393" spans="1:20" ht="15.75" customHeight="1" x14ac:dyDescent="0.25">
      <c r="A393" s="110"/>
      <c r="B393" s="110"/>
      <c r="C393" s="110"/>
      <c r="D393" s="110"/>
      <c r="E393" s="110"/>
      <c r="F393" s="110"/>
      <c r="G393" s="110"/>
      <c r="H393" s="110"/>
      <c r="I393" s="110"/>
      <c r="J393" s="110"/>
      <c r="K393" s="110"/>
      <c r="L393" s="110"/>
      <c r="M393" s="110"/>
      <c r="N393" s="110"/>
      <c r="O393" s="110"/>
      <c r="P393" s="110"/>
      <c r="Q393" s="110"/>
      <c r="R393" s="110"/>
      <c r="S393" s="110"/>
      <c r="T393" s="110"/>
    </row>
    <row r="394" spans="1:20" ht="15.75" customHeight="1" x14ac:dyDescent="0.25">
      <c r="A394" s="110"/>
      <c r="B394" s="110"/>
      <c r="C394" s="110"/>
      <c r="D394" s="110"/>
      <c r="E394" s="110"/>
      <c r="F394" s="110"/>
      <c r="G394" s="110"/>
      <c r="H394" s="110"/>
      <c r="I394" s="110"/>
      <c r="J394" s="110"/>
      <c r="K394" s="110"/>
      <c r="L394" s="110"/>
      <c r="M394" s="110"/>
      <c r="N394" s="110"/>
      <c r="O394" s="110"/>
      <c r="P394" s="110"/>
      <c r="Q394" s="110"/>
      <c r="R394" s="110"/>
      <c r="S394" s="110"/>
      <c r="T394" s="110"/>
    </row>
    <row r="395" spans="1:20" ht="15.75" customHeight="1" x14ac:dyDescent="0.25">
      <c r="A395" s="110"/>
      <c r="B395" s="110"/>
      <c r="C395" s="110"/>
      <c r="D395" s="110"/>
      <c r="E395" s="110"/>
      <c r="F395" s="110"/>
      <c r="G395" s="110"/>
      <c r="H395" s="110"/>
      <c r="I395" s="110"/>
      <c r="J395" s="110"/>
      <c r="K395" s="110"/>
      <c r="L395" s="110"/>
      <c r="M395" s="110"/>
      <c r="N395" s="110"/>
      <c r="O395" s="110"/>
      <c r="P395" s="110"/>
      <c r="Q395" s="110"/>
      <c r="R395" s="110"/>
      <c r="S395" s="110"/>
      <c r="T395" s="110"/>
    </row>
    <row r="396" spans="1:20" ht="15.75" customHeight="1" x14ac:dyDescent="0.25">
      <c r="A396" s="110"/>
      <c r="B396" s="110"/>
      <c r="C396" s="110"/>
      <c r="D396" s="110"/>
      <c r="E396" s="110"/>
      <c r="F396" s="110"/>
      <c r="G396" s="110"/>
      <c r="H396" s="110"/>
      <c r="I396" s="110"/>
      <c r="J396" s="110"/>
      <c r="K396" s="110"/>
      <c r="L396" s="110"/>
      <c r="M396" s="110"/>
      <c r="N396" s="110"/>
      <c r="O396" s="110"/>
      <c r="P396" s="110"/>
      <c r="Q396" s="110"/>
      <c r="R396" s="110"/>
      <c r="S396" s="110"/>
      <c r="T396" s="110"/>
    </row>
    <row r="397" spans="1:20" ht="15.75" customHeight="1" x14ac:dyDescent="0.25">
      <c r="A397" s="110"/>
      <c r="B397" s="110"/>
      <c r="C397" s="110"/>
      <c r="D397" s="110"/>
      <c r="E397" s="110"/>
      <c r="F397" s="110"/>
      <c r="G397" s="110"/>
      <c r="H397" s="110"/>
      <c r="I397" s="110"/>
      <c r="J397" s="110"/>
      <c r="K397" s="110"/>
      <c r="L397" s="110"/>
      <c r="M397" s="110"/>
      <c r="N397" s="110"/>
      <c r="O397" s="110"/>
      <c r="P397" s="110"/>
      <c r="Q397" s="110"/>
      <c r="R397" s="110"/>
      <c r="S397" s="110"/>
      <c r="T397" s="110"/>
    </row>
    <row r="398" spans="1:20" ht="15.75" customHeight="1" x14ac:dyDescent="0.25">
      <c r="A398" s="110"/>
      <c r="B398" s="110"/>
      <c r="C398" s="110"/>
      <c r="D398" s="110"/>
      <c r="E398" s="110"/>
      <c r="F398" s="110"/>
      <c r="G398" s="110"/>
      <c r="H398" s="110"/>
      <c r="I398" s="110"/>
      <c r="J398" s="110"/>
      <c r="K398" s="110"/>
      <c r="L398" s="110"/>
      <c r="M398" s="110"/>
      <c r="N398" s="110"/>
      <c r="O398" s="110"/>
      <c r="P398" s="110"/>
      <c r="Q398" s="110"/>
      <c r="R398" s="110"/>
      <c r="S398" s="110"/>
      <c r="T398" s="110"/>
    </row>
    <row r="399" spans="1:20" ht="15.75" customHeight="1" x14ac:dyDescent="0.25">
      <c r="A399" s="110"/>
      <c r="B399" s="110"/>
      <c r="C399" s="110"/>
      <c r="D399" s="110"/>
      <c r="E399" s="110"/>
      <c r="F399" s="110"/>
      <c r="G399" s="110"/>
      <c r="H399" s="110"/>
      <c r="I399" s="110"/>
      <c r="J399" s="110"/>
      <c r="K399" s="110"/>
      <c r="L399" s="110"/>
      <c r="M399" s="110"/>
      <c r="N399" s="110"/>
      <c r="O399" s="110"/>
      <c r="P399" s="110"/>
      <c r="Q399" s="110"/>
      <c r="R399" s="110"/>
      <c r="S399" s="110"/>
      <c r="T399" s="110"/>
    </row>
    <row r="400" spans="1:20" ht="15.75" customHeight="1" x14ac:dyDescent="0.25">
      <c r="A400" s="110"/>
      <c r="B400" s="110"/>
      <c r="C400" s="110"/>
      <c r="D400" s="110"/>
      <c r="E400" s="110"/>
      <c r="F400" s="110"/>
      <c r="G400" s="110"/>
      <c r="H400" s="110"/>
      <c r="I400" s="110"/>
      <c r="J400" s="110"/>
      <c r="K400" s="110"/>
      <c r="L400" s="110"/>
      <c r="M400" s="110"/>
      <c r="N400" s="110"/>
      <c r="O400" s="110"/>
      <c r="P400" s="110"/>
      <c r="Q400" s="110"/>
      <c r="R400" s="110"/>
      <c r="S400" s="110"/>
      <c r="T400" s="110"/>
    </row>
    <row r="401" spans="1:20" ht="15.75" customHeight="1" x14ac:dyDescent="0.25">
      <c r="A401" s="110"/>
      <c r="B401" s="110"/>
      <c r="C401" s="110"/>
      <c r="D401" s="110"/>
      <c r="E401" s="110"/>
      <c r="F401" s="110"/>
      <c r="G401" s="110"/>
      <c r="H401" s="110"/>
      <c r="I401" s="110"/>
      <c r="J401" s="110"/>
      <c r="K401" s="110"/>
      <c r="L401" s="110"/>
      <c r="M401" s="110"/>
      <c r="N401" s="110"/>
      <c r="O401" s="110"/>
      <c r="P401" s="110"/>
      <c r="Q401" s="110"/>
      <c r="R401" s="110"/>
      <c r="S401" s="110"/>
      <c r="T401" s="110"/>
    </row>
    <row r="402" spans="1:20" ht="15.75" customHeight="1" x14ac:dyDescent="0.25">
      <c r="A402" s="110"/>
      <c r="B402" s="110"/>
      <c r="C402" s="110"/>
      <c r="D402" s="110"/>
      <c r="E402" s="110"/>
      <c r="F402" s="110"/>
      <c r="G402" s="110"/>
      <c r="H402" s="110"/>
      <c r="I402" s="110"/>
      <c r="J402" s="110"/>
      <c r="K402" s="110"/>
      <c r="L402" s="110"/>
      <c r="M402" s="110"/>
      <c r="N402" s="110"/>
      <c r="O402" s="110"/>
      <c r="P402" s="110"/>
      <c r="Q402" s="110"/>
      <c r="R402" s="110"/>
      <c r="S402" s="110"/>
      <c r="T402" s="110"/>
    </row>
    <row r="403" spans="1:20" ht="15.75" customHeight="1" x14ac:dyDescent="0.25">
      <c r="A403" s="110"/>
      <c r="B403" s="110"/>
      <c r="C403" s="110"/>
      <c r="D403" s="110"/>
      <c r="E403" s="110"/>
      <c r="F403" s="110"/>
      <c r="G403" s="110"/>
      <c r="H403" s="110"/>
      <c r="I403" s="110"/>
      <c r="J403" s="110"/>
      <c r="K403" s="110"/>
      <c r="L403" s="110"/>
      <c r="M403" s="110"/>
      <c r="N403" s="110"/>
      <c r="O403" s="110"/>
      <c r="P403" s="110"/>
      <c r="Q403" s="110"/>
      <c r="R403" s="110"/>
      <c r="S403" s="110"/>
      <c r="T403" s="110"/>
    </row>
    <row r="404" spans="1:20" ht="15.75" customHeight="1" x14ac:dyDescent="0.25">
      <c r="A404" s="110"/>
      <c r="B404" s="110"/>
      <c r="C404" s="110"/>
      <c r="D404" s="110"/>
      <c r="E404" s="110"/>
      <c r="F404" s="110"/>
      <c r="G404" s="110"/>
      <c r="H404" s="110"/>
      <c r="I404" s="110"/>
      <c r="J404" s="110"/>
      <c r="K404" s="110"/>
      <c r="L404" s="110"/>
      <c r="M404" s="110"/>
      <c r="N404" s="110"/>
      <c r="O404" s="110"/>
      <c r="P404" s="110"/>
      <c r="Q404" s="110"/>
      <c r="R404" s="110"/>
      <c r="S404" s="110"/>
      <c r="T404" s="110"/>
    </row>
    <row r="405" spans="1:20" ht="15.75" customHeight="1" x14ac:dyDescent="0.25">
      <c r="A405" s="110"/>
      <c r="B405" s="110"/>
      <c r="C405" s="110"/>
      <c r="D405" s="110"/>
      <c r="E405" s="110"/>
      <c r="F405" s="110"/>
      <c r="G405" s="110"/>
      <c r="H405" s="110"/>
      <c r="I405" s="110"/>
      <c r="J405" s="110"/>
      <c r="K405" s="110"/>
      <c r="L405" s="110"/>
      <c r="M405" s="110"/>
      <c r="N405" s="110"/>
      <c r="O405" s="110"/>
      <c r="P405" s="110"/>
      <c r="Q405" s="110"/>
      <c r="R405" s="110"/>
      <c r="S405" s="110"/>
      <c r="T405" s="110"/>
    </row>
    <row r="406" spans="1:20" ht="15.75" customHeight="1" x14ac:dyDescent="0.25">
      <c r="A406" s="110"/>
      <c r="B406" s="110"/>
      <c r="C406" s="110"/>
      <c r="D406" s="110"/>
      <c r="E406" s="110"/>
      <c r="F406" s="110"/>
      <c r="G406" s="110"/>
      <c r="H406" s="110"/>
      <c r="I406" s="110"/>
      <c r="J406" s="110"/>
      <c r="K406" s="110"/>
      <c r="L406" s="110"/>
      <c r="M406" s="110"/>
      <c r="N406" s="110"/>
      <c r="O406" s="110"/>
      <c r="P406" s="110"/>
      <c r="Q406" s="110"/>
      <c r="R406" s="110"/>
      <c r="S406" s="110"/>
      <c r="T406" s="110"/>
    </row>
    <row r="407" spans="1:20" ht="15.75" customHeight="1" x14ac:dyDescent="0.25">
      <c r="A407" s="110"/>
      <c r="B407" s="110"/>
      <c r="C407" s="110"/>
      <c r="D407" s="110"/>
      <c r="E407" s="110"/>
      <c r="F407" s="110"/>
      <c r="G407" s="110"/>
      <c r="H407" s="110"/>
      <c r="I407" s="110"/>
      <c r="J407" s="110"/>
      <c r="K407" s="110"/>
      <c r="L407" s="110"/>
      <c r="M407" s="110"/>
      <c r="N407" s="110"/>
      <c r="O407" s="110"/>
      <c r="P407" s="110"/>
      <c r="Q407" s="110"/>
      <c r="R407" s="110"/>
      <c r="S407" s="110"/>
      <c r="T407" s="110"/>
    </row>
    <row r="408" spans="1:20" ht="15.75" customHeight="1" x14ac:dyDescent="0.25">
      <c r="A408" s="110"/>
      <c r="B408" s="110"/>
      <c r="C408" s="110"/>
      <c r="D408" s="110"/>
      <c r="E408" s="110"/>
      <c r="F408" s="110"/>
      <c r="G408" s="110"/>
      <c r="H408" s="110"/>
      <c r="I408" s="110"/>
      <c r="J408" s="110"/>
      <c r="K408" s="110"/>
      <c r="L408" s="110"/>
      <c r="M408" s="110"/>
      <c r="N408" s="110"/>
      <c r="O408" s="110"/>
      <c r="P408" s="110"/>
      <c r="Q408" s="110"/>
      <c r="R408" s="110"/>
      <c r="S408" s="110"/>
      <c r="T408" s="110"/>
    </row>
    <row r="409" spans="1:20" ht="15.75" customHeight="1" x14ac:dyDescent="0.25">
      <c r="A409" s="110"/>
      <c r="B409" s="110"/>
      <c r="C409" s="110"/>
      <c r="D409" s="110"/>
      <c r="E409" s="110"/>
      <c r="F409" s="110"/>
      <c r="G409" s="110"/>
      <c r="H409" s="110"/>
      <c r="I409" s="110"/>
      <c r="J409" s="110"/>
      <c r="K409" s="110"/>
      <c r="L409" s="110"/>
      <c r="M409" s="110"/>
      <c r="N409" s="110"/>
      <c r="O409" s="110"/>
      <c r="P409" s="110"/>
      <c r="Q409" s="110"/>
      <c r="R409" s="110"/>
      <c r="S409" s="110"/>
      <c r="T409" s="110"/>
    </row>
    <row r="410" spans="1:20" ht="15.75" customHeight="1" x14ac:dyDescent="0.25">
      <c r="A410" s="110"/>
      <c r="B410" s="110"/>
      <c r="C410" s="110"/>
      <c r="D410" s="110"/>
      <c r="E410" s="110"/>
      <c r="F410" s="110"/>
      <c r="G410" s="110"/>
      <c r="H410" s="110"/>
      <c r="I410" s="110"/>
      <c r="J410" s="110"/>
      <c r="K410" s="110"/>
      <c r="L410" s="110"/>
      <c r="M410" s="110"/>
      <c r="N410" s="110"/>
      <c r="O410" s="110"/>
      <c r="P410" s="110"/>
      <c r="Q410" s="110"/>
      <c r="R410" s="110"/>
      <c r="S410" s="110"/>
      <c r="T410" s="110"/>
    </row>
    <row r="411" spans="1:20" ht="15.75" customHeight="1" x14ac:dyDescent="0.25">
      <c r="A411" s="110"/>
      <c r="B411" s="110"/>
      <c r="C411" s="110"/>
      <c r="D411" s="110"/>
      <c r="E411" s="110"/>
      <c r="F411" s="110"/>
      <c r="G411" s="110"/>
      <c r="H411" s="110"/>
      <c r="I411" s="110"/>
      <c r="J411" s="110"/>
      <c r="K411" s="110"/>
      <c r="L411" s="110"/>
      <c r="M411" s="110"/>
      <c r="N411" s="110"/>
      <c r="O411" s="110"/>
      <c r="P411" s="110"/>
      <c r="Q411" s="110"/>
      <c r="R411" s="110"/>
      <c r="S411" s="110"/>
      <c r="T411" s="110"/>
    </row>
    <row r="412" spans="1:20" ht="15.75" customHeight="1" x14ac:dyDescent="0.25">
      <c r="A412" s="110"/>
      <c r="B412" s="110"/>
      <c r="C412" s="110"/>
      <c r="D412" s="110"/>
      <c r="E412" s="110"/>
      <c r="F412" s="110"/>
      <c r="G412" s="110"/>
      <c r="H412" s="110"/>
      <c r="I412" s="110"/>
      <c r="J412" s="110"/>
      <c r="K412" s="110"/>
      <c r="L412" s="110"/>
      <c r="M412" s="110"/>
      <c r="N412" s="110"/>
      <c r="O412" s="110"/>
      <c r="P412" s="110"/>
      <c r="Q412" s="110"/>
      <c r="R412" s="110"/>
      <c r="S412" s="110"/>
      <c r="T412" s="110"/>
    </row>
    <row r="413" spans="1:20" ht="15.75" customHeight="1" x14ac:dyDescent="0.25">
      <c r="A413" s="110"/>
      <c r="B413" s="110"/>
      <c r="C413" s="110"/>
      <c r="D413" s="110"/>
      <c r="E413" s="110"/>
      <c r="F413" s="110"/>
      <c r="G413" s="110"/>
      <c r="H413" s="110"/>
      <c r="I413" s="110"/>
      <c r="J413" s="110"/>
      <c r="K413" s="110"/>
      <c r="L413" s="110"/>
      <c r="M413" s="110"/>
      <c r="N413" s="110"/>
      <c r="O413" s="110"/>
      <c r="P413" s="110"/>
      <c r="Q413" s="110"/>
      <c r="R413" s="110"/>
      <c r="S413" s="110"/>
      <c r="T413" s="110"/>
    </row>
    <row r="414" spans="1:20" ht="15.75" customHeight="1" x14ac:dyDescent="0.25">
      <c r="A414" s="110"/>
      <c r="B414" s="110"/>
      <c r="C414" s="110"/>
      <c r="D414" s="110"/>
      <c r="E414" s="110"/>
      <c r="F414" s="110"/>
      <c r="G414" s="110"/>
      <c r="H414" s="110"/>
      <c r="I414" s="110"/>
      <c r="J414" s="110"/>
      <c r="K414" s="110"/>
      <c r="L414" s="110"/>
      <c r="M414" s="110"/>
      <c r="N414" s="110"/>
      <c r="O414" s="110"/>
      <c r="P414" s="110"/>
      <c r="Q414" s="110"/>
      <c r="R414" s="110"/>
      <c r="S414" s="110"/>
      <c r="T414" s="110"/>
    </row>
    <row r="415" spans="1:20" ht="15.75" customHeight="1" x14ac:dyDescent="0.25">
      <c r="A415" s="110"/>
      <c r="B415" s="110"/>
      <c r="C415" s="110"/>
      <c r="D415" s="110"/>
      <c r="E415" s="110"/>
      <c r="F415" s="110"/>
      <c r="G415" s="110"/>
      <c r="H415" s="110"/>
      <c r="I415" s="110"/>
      <c r="J415" s="110"/>
      <c r="K415" s="110"/>
      <c r="L415" s="110"/>
      <c r="M415" s="110"/>
      <c r="N415" s="110"/>
      <c r="O415" s="110"/>
      <c r="P415" s="110"/>
      <c r="Q415" s="110"/>
      <c r="R415" s="110"/>
      <c r="S415" s="110"/>
      <c r="T415" s="110"/>
    </row>
    <row r="416" spans="1:20" ht="15.75" customHeight="1" x14ac:dyDescent="0.25">
      <c r="A416" s="110"/>
      <c r="B416" s="110"/>
      <c r="C416" s="110"/>
      <c r="D416" s="110"/>
      <c r="E416" s="110"/>
      <c r="F416" s="110"/>
      <c r="G416" s="110"/>
      <c r="H416" s="110"/>
      <c r="I416" s="110"/>
      <c r="J416" s="110"/>
      <c r="K416" s="110"/>
      <c r="L416" s="110"/>
      <c r="M416" s="110"/>
      <c r="N416" s="110"/>
      <c r="O416" s="110"/>
      <c r="P416" s="110"/>
      <c r="Q416" s="110"/>
      <c r="R416" s="110"/>
      <c r="S416" s="110"/>
      <c r="T416" s="110"/>
    </row>
    <row r="417" spans="1:20" ht="15.75" customHeight="1" x14ac:dyDescent="0.25">
      <c r="A417" s="110"/>
      <c r="B417" s="110"/>
      <c r="C417" s="110"/>
      <c r="D417" s="110"/>
      <c r="E417" s="110"/>
      <c r="F417" s="110"/>
      <c r="G417" s="110"/>
      <c r="H417" s="110"/>
      <c r="I417" s="110"/>
      <c r="J417" s="110"/>
      <c r="K417" s="110"/>
      <c r="L417" s="110"/>
      <c r="M417" s="110"/>
      <c r="N417" s="110"/>
      <c r="O417" s="110"/>
      <c r="P417" s="110"/>
      <c r="Q417" s="110"/>
      <c r="R417" s="110"/>
      <c r="S417" s="110"/>
      <c r="T417" s="110"/>
    </row>
    <row r="418" spans="1:20" ht="15.75" customHeight="1" x14ac:dyDescent="0.25">
      <c r="A418" s="110"/>
      <c r="B418" s="110"/>
      <c r="C418" s="110"/>
      <c r="D418" s="110"/>
      <c r="E418" s="110"/>
      <c r="F418" s="110"/>
      <c r="G418" s="110"/>
      <c r="H418" s="110"/>
      <c r="I418" s="110"/>
      <c r="J418" s="110"/>
      <c r="K418" s="110"/>
      <c r="L418" s="110"/>
      <c r="M418" s="110"/>
      <c r="N418" s="110"/>
      <c r="O418" s="110"/>
      <c r="P418" s="110"/>
      <c r="Q418" s="110"/>
      <c r="R418" s="110"/>
      <c r="S418" s="110"/>
      <c r="T418" s="110"/>
    </row>
    <row r="419" spans="1:20" ht="15.75" customHeight="1" x14ac:dyDescent="0.25">
      <c r="A419" s="110"/>
      <c r="B419" s="110"/>
      <c r="C419" s="110"/>
      <c r="D419" s="110"/>
      <c r="E419" s="110"/>
      <c r="F419" s="110"/>
      <c r="G419" s="110"/>
      <c r="H419" s="110"/>
      <c r="I419" s="110"/>
      <c r="J419" s="110"/>
      <c r="K419" s="110"/>
      <c r="L419" s="110"/>
      <c r="M419" s="110"/>
      <c r="N419" s="110"/>
      <c r="O419" s="110"/>
      <c r="P419" s="110"/>
      <c r="Q419" s="110"/>
      <c r="R419" s="110"/>
      <c r="S419" s="110"/>
      <c r="T419" s="110"/>
    </row>
    <row r="420" spans="1:20" ht="15.75" customHeight="1" x14ac:dyDescent="0.25">
      <c r="A420" s="110"/>
      <c r="B420" s="110"/>
      <c r="C420" s="110"/>
      <c r="D420" s="110"/>
      <c r="E420" s="110"/>
      <c r="F420" s="110"/>
      <c r="G420" s="110"/>
      <c r="H420" s="110"/>
      <c r="I420" s="110"/>
      <c r="J420" s="110"/>
      <c r="K420" s="110"/>
      <c r="L420" s="110"/>
      <c r="M420" s="110"/>
      <c r="N420" s="110"/>
      <c r="O420" s="110"/>
      <c r="P420" s="110"/>
      <c r="Q420" s="110"/>
      <c r="R420" s="110"/>
      <c r="S420" s="110"/>
      <c r="T420" s="110"/>
    </row>
    <row r="421" spans="1:20" ht="15.75" customHeight="1" x14ac:dyDescent="0.25">
      <c r="A421" s="110"/>
      <c r="B421" s="110"/>
      <c r="C421" s="110"/>
      <c r="D421" s="110"/>
      <c r="E421" s="110"/>
      <c r="F421" s="110"/>
      <c r="G421" s="110"/>
      <c r="H421" s="110"/>
      <c r="I421" s="110"/>
      <c r="J421" s="110"/>
      <c r="K421" s="110"/>
      <c r="L421" s="110"/>
      <c r="M421" s="110"/>
      <c r="N421" s="110"/>
      <c r="O421" s="110"/>
      <c r="P421" s="110"/>
      <c r="Q421" s="110"/>
      <c r="R421" s="110"/>
      <c r="S421" s="110"/>
      <c r="T421" s="110"/>
    </row>
    <row r="422" spans="1:20" ht="15.75" customHeight="1" x14ac:dyDescent="0.25">
      <c r="A422" s="110"/>
      <c r="B422" s="110"/>
      <c r="C422" s="110"/>
      <c r="D422" s="110"/>
      <c r="E422" s="110"/>
      <c r="F422" s="110"/>
      <c r="G422" s="110"/>
      <c r="H422" s="110"/>
      <c r="I422" s="110"/>
      <c r="J422" s="110"/>
      <c r="K422" s="110"/>
      <c r="L422" s="110"/>
      <c r="M422" s="110"/>
      <c r="N422" s="110"/>
      <c r="O422" s="110"/>
      <c r="P422" s="110"/>
      <c r="Q422" s="110"/>
      <c r="R422" s="110"/>
      <c r="S422" s="110"/>
      <c r="T422" s="110"/>
    </row>
    <row r="423" spans="1:20" ht="15.75" customHeight="1" x14ac:dyDescent="0.25">
      <c r="A423" s="110"/>
      <c r="B423" s="110"/>
      <c r="C423" s="110"/>
      <c r="D423" s="110"/>
      <c r="E423" s="110"/>
      <c r="F423" s="110"/>
      <c r="G423" s="110"/>
      <c r="H423" s="110"/>
      <c r="I423" s="110"/>
      <c r="J423" s="110"/>
      <c r="K423" s="110"/>
      <c r="L423" s="110"/>
      <c r="M423" s="110"/>
      <c r="N423" s="110"/>
      <c r="O423" s="110"/>
      <c r="P423" s="110"/>
      <c r="Q423" s="110"/>
      <c r="R423" s="110"/>
      <c r="S423" s="110"/>
      <c r="T423" s="110"/>
    </row>
    <row r="424" spans="1:20" ht="15.75" customHeight="1" x14ac:dyDescent="0.25">
      <c r="A424" s="110"/>
      <c r="B424" s="110"/>
      <c r="C424" s="110"/>
      <c r="D424" s="110"/>
      <c r="E424" s="110"/>
      <c r="F424" s="110"/>
      <c r="G424" s="110"/>
      <c r="H424" s="110"/>
      <c r="I424" s="110"/>
      <c r="J424" s="110"/>
      <c r="K424" s="110"/>
      <c r="L424" s="110"/>
      <c r="M424" s="110"/>
      <c r="N424" s="110"/>
      <c r="O424" s="110"/>
      <c r="P424" s="110"/>
      <c r="Q424" s="110"/>
      <c r="R424" s="110"/>
      <c r="S424" s="110"/>
      <c r="T424" s="110"/>
    </row>
    <row r="425" spans="1:20" ht="15.75" customHeight="1" x14ac:dyDescent="0.25">
      <c r="A425" s="110"/>
      <c r="B425" s="110"/>
      <c r="C425" s="110"/>
      <c r="D425" s="110"/>
      <c r="E425" s="110"/>
      <c r="F425" s="110"/>
      <c r="G425" s="110"/>
      <c r="H425" s="110"/>
      <c r="I425" s="110"/>
      <c r="J425" s="110"/>
      <c r="K425" s="110"/>
      <c r="L425" s="110"/>
      <c r="M425" s="110"/>
      <c r="N425" s="110"/>
      <c r="O425" s="110"/>
      <c r="P425" s="110"/>
      <c r="Q425" s="110"/>
      <c r="R425" s="110"/>
      <c r="S425" s="110"/>
      <c r="T425" s="110"/>
    </row>
    <row r="426" spans="1:20" ht="15.75" customHeight="1" x14ac:dyDescent="0.25">
      <c r="A426" s="110"/>
      <c r="B426" s="110"/>
      <c r="C426" s="110"/>
      <c r="D426" s="110"/>
      <c r="E426" s="110"/>
      <c r="F426" s="110"/>
      <c r="G426" s="110"/>
      <c r="H426" s="110"/>
      <c r="I426" s="110"/>
      <c r="J426" s="110"/>
      <c r="K426" s="110"/>
      <c r="L426" s="110"/>
      <c r="M426" s="110"/>
      <c r="N426" s="110"/>
      <c r="O426" s="110"/>
      <c r="P426" s="110"/>
      <c r="Q426" s="110"/>
      <c r="R426" s="110"/>
      <c r="S426" s="110"/>
      <c r="T426" s="110"/>
    </row>
    <row r="427" spans="1:20" ht="15.75" customHeight="1" x14ac:dyDescent="0.25">
      <c r="A427" s="110"/>
      <c r="B427" s="110"/>
      <c r="C427" s="110"/>
      <c r="D427" s="110"/>
      <c r="E427" s="110"/>
      <c r="F427" s="110"/>
      <c r="G427" s="110"/>
      <c r="H427" s="110"/>
      <c r="I427" s="110"/>
      <c r="J427" s="110"/>
      <c r="K427" s="110"/>
      <c r="L427" s="110"/>
      <c r="M427" s="110"/>
      <c r="N427" s="110"/>
      <c r="O427" s="110"/>
      <c r="P427" s="110"/>
      <c r="Q427" s="110"/>
      <c r="R427" s="110"/>
      <c r="S427" s="110"/>
      <c r="T427" s="110"/>
    </row>
    <row r="428" spans="1:20" ht="15.75" customHeight="1" x14ac:dyDescent="0.25">
      <c r="A428" s="110"/>
      <c r="B428" s="110"/>
      <c r="C428" s="110"/>
      <c r="D428" s="110"/>
      <c r="E428" s="110"/>
      <c r="F428" s="110"/>
      <c r="G428" s="110"/>
      <c r="H428" s="110"/>
      <c r="I428" s="110"/>
      <c r="J428" s="110"/>
      <c r="K428" s="110"/>
      <c r="L428" s="110"/>
      <c r="M428" s="110"/>
      <c r="N428" s="110"/>
      <c r="O428" s="110"/>
      <c r="P428" s="110"/>
      <c r="Q428" s="110"/>
      <c r="R428" s="110"/>
      <c r="S428" s="110"/>
      <c r="T428" s="110"/>
    </row>
    <row r="429" spans="1:20" ht="15.75" customHeight="1" x14ac:dyDescent="0.25">
      <c r="A429" s="110"/>
      <c r="B429" s="110"/>
      <c r="C429" s="110"/>
      <c r="D429" s="110"/>
      <c r="E429" s="110"/>
      <c r="F429" s="110"/>
      <c r="G429" s="110"/>
      <c r="H429" s="110"/>
      <c r="I429" s="110"/>
      <c r="J429" s="110"/>
      <c r="K429" s="110"/>
      <c r="L429" s="110"/>
      <c r="M429" s="110"/>
      <c r="N429" s="110"/>
      <c r="O429" s="110"/>
      <c r="P429" s="110"/>
      <c r="Q429" s="110"/>
      <c r="R429" s="110"/>
      <c r="S429" s="110"/>
      <c r="T429" s="110"/>
    </row>
    <row r="430" spans="1:20" ht="15.75" customHeight="1" x14ac:dyDescent="0.25">
      <c r="A430" s="110"/>
      <c r="B430" s="110"/>
      <c r="C430" s="110"/>
      <c r="D430" s="110"/>
      <c r="E430" s="110"/>
      <c r="F430" s="110"/>
      <c r="G430" s="110"/>
      <c r="H430" s="110"/>
      <c r="I430" s="110"/>
      <c r="J430" s="110"/>
      <c r="K430" s="110"/>
      <c r="L430" s="110"/>
      <c r="M430" s="110"/>
      <c r="N430" s="110"/>
      <c r="O430" s="110"/>
      <c r="P430" s="110"/>
      <c r="Q430" s="110"/>
      <c r="R430" s="110"/>
      <c r="S430" s="110"/>
      <c r="T430" s="110"/>
    </row>
    <row r="431" spans="1:20" ht="15.75" customHeight="1" x14ac:dyDescent="0.25">
      <c r="A431" s="110"/>
      <c r="B431" s="110"/>
      <c r="C431" s="110"/>
      <c r="D431" s="110"/>
      <c r="E431" s="110"/>
      <c r="F431" s="110"/>
      <c r="G431" s="110"/>
      <c r="H431" s="110"/>
      <c r="I431" s="110"/>
      <c r="J431" s="110"/>
      <c r="K431" s="110"/>
      <c r="L431" s="110"/>
      <c r="M431" s="110"/>
      <c r="N431" s="110"/>
      <c r="O431" s="110"/>
      <c r="P431" s="110"/>
      <c r="Q431" s="110"/>
      <c r="R431" s="110"/>
      <c r="S431" s="110"/>
      <c r="T431" s="110"/>
    </row>
    <row r="432" spans="1:20" ht="15.75" customHeight="1" x14ac:dyDescent="0.25">
      <c r="A432" s="110"/>
      <c r="B432" s="110"/>
      <c r="C432" s="110"/>
      <c r="D432" s="110"/>
      <c r="E432" s="110"/>
      <c r="F432" s="110"/>
      <c r="G432" s="110"/>
      <c r="H432" s="110"/>
      <c r="I432" s="110"/>
      <c r="J432" s="110"/>
      <c r="K432" s="110"/>
      <c r="L432" s="110"/>
      <c r="M432" s="110"/>
      <c r="N432" s="110"/>
      <c r="O432" s="110"/>
      <c r="P432" s="110"/>
      <c r="Q432" s="110"/>
      <c r="R432" s="110"/>
      <c r="S432" s="110"/>
      <c r="T432" s="110"/>
    </row>
    <row r="433" spans="1:20" ht="15.75" customHeight="1" x14ac:dyDescent="0.25">
      <c r="A433" s="110"/>
      <c r="B433" s="110"/>
      <c r="C433" s="110"/>
      <c r="D433" s="110"/>
      <c r="E433" s="110"/>
      <c r="F433" s="110"/>
      <c r="G433" s="110"/>
      <c r="H433" s="110"/>
      <c r="I433" s="110"/>
      <c r="J433" s="110"/>
      <c r="K433" s="110"/>
      <c r="L433" s="110"/>
      <c r="M433" s="110"/>
      <c r="N433" s="110"/>
      <c r="O433" s="110"/>
      <c r="P433" s="110"/>
      <c r="Q433" s="110"/>
      <c r="R433" s="110"/>
      <c r="S433" s="110"/>
      <c r="T433" s="110"/>
    </row>
    <row r="434" spans="1:20" ht="15.75" customHeight="1" x14ac:dyDescent="0.25">
      <c r="A434" s="110"/>
      <c r="B434" s="110"/>
      <c r="C434" s="110"/>
      <c r="D434" s="110"/>
      <c r="E434" s="110"/>
      <c r="F434" s="110"/>
      <c r="G434" s="110"/>
      <c r="H434" s="110"/>
      <c r="I434" s="110"/>
      <c r="J434" s="110"/>
      <c r="K434" s="110"/>
      <c r="L434" s="110"/>
      <c r="M434" s="110"/>
      <c r="N434" s="110"/>
      <c r="O434" s="110"/>
      <c r="P434" s="110"/>
      <c r="Q434" s="110"/>
      <c r="R434" s="110"/>
      <c r="S434" s="110"/>
      <c r="T434" s="110"/>
    </row>
    <row r="435" spans="1:20" ht="15.75" customHeight="1" x14ac:dyDescent="0.25">
      <c r="A435" s="110"/>
      <c r="B435" s="110"/>
      <c r="C435" s="110"/>
      <c r="D435" s="110"/>
      <c r="E435" s="110"/>
      <c r="F435" s="110"/>
      <c r="G435" s="110"/>
      <c r="H435" s="110"/>
      <c r="I435" s="110"/>
      <c r="J435" s="110"/>
      <c r="K435" s="110"/>
      <c r="L435" s="110"/>
      <c r="M435" s="110"/>
      <c r="N435" s="110"/>
      <c r="O435" s="110"/>
      <c r="P435" s="110"/>
      <c r="Q435" s="110"/>
      <c r="R435" s="110"/>
      <c r="S435" s="110"/>
      <c r="T435" s="110"/>
    </row>
    <row r="436" spans="1:20" ht="15.75" customHeight="1" x14ac:dyDescent="0.25">
      <c r="A436" s="110"/>
      <c r="B436" s="110"/>
      <c r="C436" s="110"/>
      <c r="D436" s="110"/>
      <c r="E436" s="110"/>
      <c r="F436" s="110"/>
      <c r="G436" s="110"/>
      <c r="H436" s="110"/>
      <c r="I436" s="110"/>
      <c r="J436" s="110"/>
      <c r="K436" s="110"/>
      <c r="L436" s="110"/>
      <c r="M436" s="110"/>
      <c r="N436" s="110"/>
      <c r="O436" s="110"/>
      <c r="P436" s="110"/>
      <c r="Q436" s="110"/>
      <c r="R436" s="110"/>
      <c r="S436" s="110"/>
      <c r="T436" s="110"/>
    </row>
    <row r="437" spans="1:20" ht="15.75" customHeight="1" x14ac:dyDescent="0.25">
      <c r="A437" s="110"/>
      <c r="B437" s="110"/>
      <c r="C437" s="110"/>
      <c r="D437" s="110"/>
      <c r="E437" s="110"/>
      <c r="F437" s="110"/>
      <c r="G437" s="110"/>
      <c r="H437" s="110"/>
      <c r="I437" s="110"/>
      <c r="J437" s="110"/>
      <c r="K437" s="110"/>
      <c r="L437" s="110"/>
      <c r="M437" s="110"/>
      <c r="N437" s="110"/>
      <c r="O437" s="110"/>
      <c r="P437" s="110"/>
      <c r="Q437" s="110"/>
      <c r="R437" s="110"/>
      <c r="S437" s="110"/>
      <c r="T437" s="110"/>
    </row>
    <row r="438" spans="1:20" ht="15.75" customHeight="1" x14ac:dyDescent="0.25">
      <c r="A438" s="110"/>
      <c r="B438" s="110"/>
      <c r="C438" s="110"/>
      <c r="D438" s="110"/>
      <c r="E438" s="110"/>
      <c r="F438" s="110"/>
      <c r="G438" s="110"/>
      <c r="H438" s="110"/>
      <c r="I438" s="110"/>
      <c r="J438" s="110"/>
      <c r="K438" s="110"/>
      <c r="L438" s="110"/>
      <c r="M438" s="110"/>
      <c r="N438" s="110"/>
      <c r="O438" s="110"/>
      <c r="P438" s="110"/>
      <c r="Q438" s="110"/>
      <c r="R438" s="110"/>
      <c r="S438" s="110"/>
      <c r="T438" s="110"/>
    </row>
    <row r="439" spans="1:20" ht="15.75" customHeight="1" x14ac:dyDescent="0.25">
      <c r="A439" s="110"/>
      <c r="B439" s="110"/>
      <c r="C439" s="110"/>
      <c r="D439" s="110"/>
      <c r="E439" s="110"/>
      <c r="F439" s="110"/>
      <c r="G439" s="110"/>
      <c r="H439" s="110"/>
      <c r="I439" s="110"/>
      <c r="J439" s="110"/>
      <c r="K439" s="110"/>
      <c r="L439" s="110"/>
      <c r="M439" s="110"/>
      <c r="N439" s="110"/>
      <c r="O439" s="110"/>
      <c r="P439" s="110"/>
      <c r="Q439" s="110"/>
      <c r="R439" s="110"/>
      <c r="S439" s="110"/>
      <c r="T439" s="110"/>
    </row>
    <row r="440" spans="1:20" ht="15.75" customHeight="1" x14ac:dyDescent="0.25">
      <c r="A440" s="110"/>
      <c r="B440" s="110"/>
      <c r="C440" s="110"/>
      <c r="D440" s="110"/>
      <c r="E440" s="110"/>
      <c r="F440" s="110"/>
      <c r="G440" s="110"/>
      <c r="H440" s="110"/>
      <c r="I440" s="110"/>
      <c r="J440" s="110"/>
      <c r="K440" s="110"/>
      <c r="L440" s="110"/>
      <c r="M440" s="110"/>
      <c r="N440" s="110"/>
      <c r="O440" s="110"/>
      <c r="P440" s="110"/>
      <c r="Q440" s="110"/>
      <c r="R440" s="110"/>
      <c r="S440" s="110"/>
      <c r="T440" s="110"/>
    </row>
    <row r="441" spans="1:20" ht="15.75" customHeight="1" x14ac:dyDescent="0.25">
      <c r="A441" s="110"/>
      <c r="B441" s="110"/>
      <c r="C441" s="110"/>
      <c r="D441" s="110"/>
      <c r="E441" s="110"/>
      <c r="F441" s="110"/>
      <c r="G441" s="110"/>
      <c r="H441" s="110"/>
      <c r="I441" s="110"/>
      <c r="J441" s="110"/>
      <c r="K441" s="110"/>
      <c r="L441" s="110"/>
      <c r="M441" s="110"/>
      <c r="N441" s="110"/>
      <c r="O441" s="110"/>
      <c r="P441" s="110"/>
      <c r="Q441" s="110"/>
      <c r="R441" s="110"/>
      <c r="S441" s="110"/>
      <c r="T441" s="110"/>
    </row>
    <row r="442" spans="1:20" ht="15.75" customHeight="1" x14ac:dyDescent="0.25">
      <c r="A442" s="110"/>
      <c r="B442" s="110"/>
      <c r="C442" s="110"/>
      <c r="D442" s="110"/>
      <c r="E442" s="110"/>
      <c r="F442" s="110"/>
      <c r="G442" s="110"/>
      <c r="H442" s="110"/>
      <c r="I442" s="110"/>
      <c r="J442" s="110"/>
      <c r="K442" s="110"/>
      <c r="L442" s="110"/>
      <c r="M442" s="110"/>
      <c r="N442" s="110"/>
      <c r="O442" s="110"/>
      <c r="P442" s="110"/>
      <c r="Q442" s="110"/>
      <c r="R442" s="110"/>
      <c r="S442" s="110"/>
      <c r="T442" s="110"/>
    </row>
    <row r="443" spans="1:20" ht="15.75" customHeight="1" x14ac:dyDescent="0.25">
      <c r="A443" s="110"/>
      <c r="B443" s="110"/>
      <c r="C443" s="110"/>
      <c r="D443" s="110"/>
      <c r="E443" s="110"/>
      <c r="F443" s="110"/>
      <c r="G443" s="110"/>
      <c r="H443" s="110"/>
      <c r="I443" s="110"/>
      <c r="J443" s="110"/>
      <c r="K443" s="110"/>
      <c r="L443" s="110"/>
      <c r="M443" s="110"/>
      <c r="N443" s="110"/>
      <c r="O443" s="110"/>
      <c r="P443" s="110"/>
      <c r="Q443" s="110"/>
      <c r="R443" s="110"/>
      <c r="S443" s="110"/>
      <c r="T443" s="110"/>
    </row>
    <row r="444" spans="1:20" ht="15.75" customHeight="1" x14ac:dyDescent="0.25">
      <c r="A444" s="110"/>
      <c r="B444" s="110"/>
      <c r="C444" s="110"/>
      <c r="D444" s="110"/>
      <c r="E444" s="110"/>
      <c r="F444" s="110"/>
      <c r="G444" s="110"/>
      <c r="H444" s="110"/>
      <c r="I444" s="110"/>
      <c r="J444" s="110"/>
      <c r="K444" s="110"/>
      <c r="L444" s="110"/>
      <c r="M444" s="110"/>
      <c r="N444" s="110"/>
      <c r="O444" s="110"/>
      <c r="P444" s="110"/>
      <c r="Q444" s="110"/>
      <c r="R444" s="110"/>
      <c r="S444" s="110"/>
      <c r="T444" s="110"/>
    </row>
    <row r="445" spans="1:20" ht="15.75" customHeight="1" x14ac:dyDescent="0.25">
      <c r="A445" s="110"/>
      <c r="B445" s="110"/>
      <c r="C445" s="110"/>
      <c r="D445" s="110"/>
      <c r="E445" s="110"/>
      <c r="F445" s="110"/>
      <c r="G445" s="110"/>
      <c r="H445" s="110"/>
      <c r="I445" s="110"/>
      <c r="J445" s="110"/>
      <c r="K445" s="110"/>
      <c r="L445" s="110"/>
      <c r="M445" s="110"/>
      <c r="N445" s="110"/>
      <c r="O445" s="110"/>
      <c r="P445" s="110"/>
      <c r="Q445" s="110"/>
      <c r="R445" s="110"/>
      <c r="S445" s="110"/>
      <c r="T445" s="110"/>
    </row>
    <row r="446" spans="1:20" ht="15.75" customHeight="1" x14ac:dyDescent="0.25">
      <c r="A446" s="110"/>
      <c r="B446" s="110"/>
      <c r="C446" s="110"/>
      <c r="D446" s="110"/>
      <c r="E446" s="110"/>
      <c r="F446" s="110"/>
      <c r="G446" s="110"/>
      <c r="H446" s="110"/>
      <c r="I446" s="110"/>
      <c r="J446" s="110"/>
      <c r="K446" s="110"/>
      <c r="L446" s="110"/>
      <c r="M446" s="110"/>
      <c r="N446" s="110"/>
      <c r="O446" s="110"/>
      <c r="P446" s="110"/>
      <c r="Q446" s="110"/>
      <c r="R446" s="110"/>
      <c r="S446" s="110"/>
      <c r="T446" s="110"/>
    </row>
    <row r="447" spans="1:20" ht="15.75" customHeight="1" x14ac:dyDescent="0.25">
      <c r="A447" s="110"/>
      <c r="B447" s="110"/>
      <c r="C447" s="110"/>
      <c r="D447" s="110"/>
      <c r="E447" s="110"/>
      <c r="F447" s="110"/>
      <c r="G447" s="110"/>
      <c r="H447" s="110"/>
      <c r="I447" s="110"/>
      <c r="J447" s="110"/>
      <c r="K447" s="110"/>
      <c r="L447" s="110"/>
      <c r="M447" s="110"/>
      <c r="N447" s="110"/>
      <c r="O447" s="110"/>
      <c r="P447" s="110"/>
      <c r="Q447" s="110"/>
      <c r="R447" s="110"/>
      <c r="S447" s="110"/>
      <c r="T447" s="110"/>
    </row>
    <row r="448" spans="1:20" ht="15.75" customHeight="1" x14ac:dyDescent="0.25">
      <c r="A448" s="110"/>
      <c r="B448" s="110"/>
      <c r="C448" s="110"/>
      <c r="D448" s="110"/>
      <c r="E448" s="110"/>
      <c r="F448" s="110"/>
      <c r="G448" s="110"/>
      <c r="H448" s="110"/>
      <c r="I448" s="110"/>
      <c r="J448" s="110"/>
      <c r="K448" s="110"/>
      <c r="L448" s="110"/>
      <c r="M448" s="110"/>
      <c r="N448" s="110"/>
      <c r="O448" s="110"/>
      <c r="P448" s="110"/>
      <c r="Q448" s="110"/>
      <c r="R448" s="110"/>
      <c r="S448" s="110"/>
      <c r="T448" s="110"/>
    </row>
    <row r="449" spans="1:20" ht="15.75" customHeight="1" x14ac:dyDescent="0.25">
      <c r="A449" s="110"/>
      <c r="B449" s="110"/>
      <c r="C449" s="110"/>
      <c r="D449" s="110"/>
      <c r="E449" s="110"/>
      <c r="F449" s="110"/>
      <c r="G449" s="110"/>
      <c r="H449" s="110"/>
      <c r="I449" s="110"/>
      <c r="J449" s="110"/>
      <c r="K449" s="110"/>
      <c r="L449" s="110"/>
      <c r="M449" s="110"/>
      <c r="N449" s="110"/>
      <c r="O449" s="110"/>
      <c r="P449" s="110"/>
      <c r="Q449" s="110"/>
      <c r="R449" s="110"/>
      <c r="S449" s="110"/>
      <c r="T449" s="110"/>
    </row>
    <row r="450" spans="1:20" ht="15.75" customHeight="1" x14ac:dyDescent="0.25">
      <c r="A450" s="110"/>
      <c r="B450" s="110"/>
      <c r="C450" s="110"/>
      <c r="D450" s="110"/>
      <c r="E450" s="110"/>
      <c r="F450" s="110"/>
      <c r="G450" s="110"/>
      <c r="H450" s="110"/>
      <c r="I450" s="110"/>
      <c r="J450" s="110"/>
      <c r="K450" s="110"/>
      <c r="L450" s="110"/>
      <c r="M450" s="110"/>
      <c r="N450" s="110"/>
      <c r="O450" s="110"/>
      <c r="P450" s="110"/>
      <c r="Q450" s="110"/>
      <c r="R450" s="110"/>
      <c r="S450" s="110"/>
      <c r="T450" s="110"/>
    </row>
    <row r="451" spans="1:20" ht="15.75" customHeight="1" x14ac:dyDescent="0.25">
      <c r="A451" s="110"/>
      <c r="B451" s="110"/>
      <c r="C451" s="110"/>
      <c r="D451" s="110"/>
      <c r="E451" s="110"/>
      <c r="F451" s="110"/>
      <c r="G451" s="110"/>
      <c r="H451" s="110"/>
      <c r="I451" s="110"/>
      <c r="J451" s="110"/>
      <c r="K451" s="110"/>
      <c r="L451" s="110"/>
      <c r="M451" s="110"/>
      <c r="N451" s="110"/>
      <c r="O451" s="110"/>
      <c r="P451" s="110"/>
      <c r="Q451" s="110"/>
      <c r="R451" s="110"/>
      <c r="S451" s="110"/>
      <c r="T451" s="110"/>
    </row>
    <row r="452" spans="1:20" ht="15.75" customHeight="1" x14ac:dyDescent="0.25">
      <c r="A452" s="110"/>
      <c r="B452" s="110"/>
      <c r="C452" s="110"/>
      <c r="D452" s="110"/>
      <c r="E452" s="110"/>
      <c r="F452" s="110"/>
      <c r="G452" s="110"/>
      <c r="H452" s="110"/>
      <c r="I452" s="110"/>
      <c r="J452" s="110"/>
      <c r="K452" s="110"/>
      <c r="L452" s="110"/>
      <c r="M452" s="110"/>
      <c r="N452" s="110"/>
      <c r="O452" s="110"/>
      <c r="P452" s="110"/>
      <c r="Q452" s="110"/>
      <c r="R452" s="110"/>
      <c r="S452" s="110"/>
      <c r="T452" s="110"/>
    </row>
    <row r="453" spans="1:20" ht="15.75" customHeight="1" x14ac:dyDescent="0.25">
      <c r="A453" s="110"/>
      <c r="B453" s="110"/>
      <c r="C453" s="110"/>
      <c r="D453" s="110"/>
      <c r="E453" s="110"/>
      <c r="F453" s="110"/>
      <c r="G453" s="110"/>
      <c r="H453" s="110"/>
      <c r="I453" s="110"/>
      <c r="J453" s="110"/>
      <c r="K453" s="110"/>
      <c r="L453" s="110"/>
      <c r="M453" s="110"/>
      <c r="N453" s="110"/>
      <c r="O453" s="110"/>
      <c r="P453" s="110"/>
      <c r="Q453" s="110"/>
      <c r="R453" s="110"/>
      <c r="S453" s="110"/>
      <c r="T453" s="110"/>
    </row>
    <row r="454" spans="1:20" ht="15.75" customHeight="1" x14ac:dyDescent="0.25">
      <c r="A454" s="110"/>
      <c r="B454" s="110"/>
      <c r="C454" s="110"/>
      <c r="D454" s="110"/>
      <c r="E454" s="110"/>
      <c r="F454" s="110"/>
      <c r="G454" s="110"/>
      <c r="H454" s="110"/>
      <c r="I454" s="110"/>
      <c r="J454" s="110"/>
      <c r="K454" s="110"/>
      <c r="L454" s="110"/>
      <c r="M454" s="110"/>
      <c r="N454" s="110"/>
      <c r="O454" s="110"/>
      <c r="P454" s="110"/>
      <c r="Q454" s="110"/>
      <c r="R454" s="110"/>
      <c r="S454" s="110"/>
      <c r="T454" s="110"/>
    </row>
    <row r="455" spans="1:20" ht="15.75" customHeight="1" x14ac:dyDescent="0.25">
      <c r="A455" s="110"/>
      <c r="B455" s="110"/>
      <c r="C455" s="110"/>
      <c r="D455" s="110"/>
      <c r="E455" s="110"/>
      <c r="F455" s="110"/>
      <c r="G455" s="110"/>
      <c r="H455" s="110"/>
      <c r="I455" s="110"/>
      <c r="J455" s="110"/>
      <c r="K455" s="110"/>
      <c r="L455" s="110"/>
      <c r="M455" s="110"/>
      <c r="N455" s="110"/>
      <c r="O455" s="110"/>
      <c r="P455" s="110"/>
      <c r="Q455" s="110"/>
      <c r="R455" s="110"/>
      <c r="S455" s="110"/>
      <c r="T455" s="110"/>
    </row>
    <row r="456" spans="1:20" ht="15.75" customHeight="1" x14ac:dyDescent="0.25">
      <c r="A456" s="110"/>
      <c r="B456" s="110"/>
      <c r="C456" s="110"/>
      <c r="D456" s="110"/>
      <c r="E456" s="110"/>
      <c r="F456" s="110"/>
      <c r="G456" s="110"/>
      <c r="H456" s="110"/>
      <c r="I456" s="110"/>
      <c r="J456" s="110"/>
      <c r="K456" s="110"/>
      <c r="L456" s="110"/>
      <c r="M456" s="110"/>
      <c r="N456" s="110"/>
      <c r="O456" s="110"/>
      <c r="P456" s="110"/>
      <c r="Q456" s="110"/>
      <c r="R456" s="110"/>
      <c r="S456" s="110"/>
      <c r="T456" s="110"/>
    </row>
    <row r="457" spans="1:20" ht="15.75" customHeight="1" x14ac:dyDescent="0.25">
      <c r="A457" s="110"/>
      <c r="B457" s="110"/>
      <c r="C457" s="110"/>
      <c r="D457" s="110"/>
      <c r="E457" s="110"/>
      <c r="F457" s="110"/>
      <c r="G457" s="110"/>
      <c r="H457" s="110"/>
      <c r="I457" s="110"/>
      <c r="J457" s="110"/>
      <c r="K457" s="110"/>
      <c r="L457" s="110"/>
      <c r="M457" s="110"/>
      <c r="N457" s="110"/>
      <c r="O457" s="110"/>
      <c r="P457" s="110"/>
      <c r="Q457" s="110"/>
      <c r="R457" s="110"/>
      <c r="S457" s="110"/>
      <c r="T457" s="110"/>
    </row>
    <row r="458" spans="1:20" ht="15.75" customHeight="1" x14ac:dyDescent="0.25">
      <c r="A458" s="110"/>
      <c r="B458" s="110"/>
      <c r="C458" s="110"/>
      <c r="D458" s="110"/>
      <c r="E458" s="110"/>
      <c r="F458" s="110"/>
      <c r="G458" s="110"/>
      <c r="H458" s="110"/>
      <c r="I458" s="110"/>
      <c r="J458" s="110"/>
      <c r="K458" s="110"/>
      <c r="L458" s="110"/>
      <c r="M458" s="110"/>
      <c r="N458" s="110"/>
      <c r="O458" s="110"/>
      <c r="P458" s="110"/>
      <c r="Q458" s="110"/>
      <c r="R458" s="110"/>
      <c r="S458" s="110"/>
      <c r="T458" s="110"/>
    </row>
    <row r="459" spans="1:20" ht="15.75" customHeight="1" x14ac:dyDescent="0.25">
      <c r="A459" s="110"/>
      <c r="B459" s="110"/>
      <c r="C459" s="110"/>
      <c r="D459" s="110"/>
      <c r="E459" s="110"/>
      <c r="F459" s="110"/>
      <c r="G459" s="110"/>
      <c r="H459" s="110"/>
      <c r="I459" s="110"/>
      <c r="J459" s="110"/>
      <c r="K459" s="110"/>
      <c r="L459" s="110"/>
      <c r="M459" s="110"/>
      <c r="N459" s="110"/>
      <c r="O459" s="110"/>
      <c r="P459" s="110"/>
      <c r="Q459" s="110"/>
      <c r="R459" s="110"/>
      <c r="S459" s="110"/>
      <c r="T459" s="110"/>
    </row>
    <row r="460" spans="1:20" ht="15.75" customHeight="1" x14ac:dyDescent="0.25">
      <c r="A460" s="110"/>
      <c r="B460" s="110"/>
      <c r="C460" s="110"/>
      <c r="D460" s="110"/>
      <c r="E460" s="110"/>
      <c r="F460" s="110"/>
      <c r="G460" s="110"/>
      <c r="H460" s="110"/>
      <c r="I460" s="110"/>
      <c r="J460" s="110"/>
      <c r="K460" s="110"/>
      <c r="L460" s="110"/>
      <c r="M460" s="110"/>
      <c r="N460" s="110"/>
      <c r="O460" s="110"/>
      <c r="P460" s="110"/>
      <c r="Q460" s="110"/>
      <c r="R460" s="110"/>
      <c r="S460" s="110"/>
      <c r="T460" s="110"/>
    </row>
    <row r="461" spans="1:20" ht="15.75" customHeight="1" x14ac:dyDescent="0.25">
      <c r="A461" s="110"/>
      <c r="B461" s="110"/>
      <c r="C461" s="110"/>
      <c r="D461" s="110"/>
      <c r="E461" s="110"/>
      <c r="F461" s="110"/>
      <c r="G461" s="110"/>
      <c r="H461" s="110"/>
      <c r="I461" s="110"/>
      <c r="J461" s="110"/>
      <c r="K461" s="110"/>
      <c r="L461" s="110"/>
      <c r="M461" s="110"/>
      <c r="N461" s="110"/>
      <c r="O461" s="110"/>
      <c r="P461" s="110"/>
      <c r="Q461" s="110"/>
      <c r="R461" s="110"/>
      <c r="S461" s="110"/>
      <c r="T461" s="110"/>
    </row>
    <row r="462" spans="1:20" ht="15.75" customHeight="1" x14ac:dyDescent="0.25">
      <c r="A462" s="110"/>
      <c r="B462" s="110"/>
      <c r="C462" s="110"/>
      <c r="D462" s="110"/>
      <c r="E462" s="110"/>
      <c r="F462" s="110"/>
      <c r="G462" s="110"/>
      <c r="H462" s="110"/>
      <c r="I462" s="110"/>
      <c r="J462" s="110"/>
      <c r="K462" s="110"/>
      <c r="L462" s="110"/>
      <c r="M462" s="110"/>
      <c r="N462" s="110"/>
      <c r="O462" s="110"/>
      <c r="P462" s="110"/>
      <c r="Q462" s="110"/>
      <c r="R462" s="110"/>
      <c r="S462" s="110"/>
      <c r="T462" s="110"/>
    </row>
    <row r="463" spans="1:20" ht="15.75" customHeight="1" x14ac:dyDescent="0.25">
      <c r="A463" s="110"/>
      <c r="B463" s="110"/>
      <c r="C463" s="110"/>
      <c r="D463" s="110"/>
      <c r="E463" s="110"/>
      <c r="F463" s="110"/>
      <c r="G463" s="110"/>
      <c r="H463" s="110"/>
      <c r="I463" s="110"/>
      <c r="J463" s="110"/>
      <c r="K463" s="110"/>
      <c r="L463" s="110"/>
      <c r="M463" s="110"/>
      <c r="N463" s="110"/>
      <c r="O463" s="110"/>
      <c r="P463" s="110"/>
      <c r="Q463" s="110"/>
      <c r="R463" s="110"/>
      <c r="S463" s="110"/>
      <c r="T463" s="110"/>
    </row>
    <row r="464" spans="1:20" ht="15.75" customHeight="1" x14ac:dyDescent="0.25">
      <c r="A464" s="110"/>
      <c r="B464" s="110"/>
      <c r="C464" s="110"/>
      <c r="D464" s="110"/>
      <c r="E464" s="110"/>
      <c r="F464" s="110"/>
      <c r="G464" s="110"/>
      <c r="H464" s="110"/>
      <c r="I464" s="110"/>
      <c r="J464" s="110"/>
      <c r="K464" s="110"/>
      <c r="L464" s="110"/>
      <c r="M464" s="110"/>
      <c r="N464" s="110"/>
      <c r="O464" s="110"/>
      <c r="P464" s="110"/>
      <c r="Q464" s="110"/>
      <c r="R464" s="110"/>
      <c r="S464" s="110"/>
      <c r="T464" s="110"/>
    </row>
    <row r="465" spans="1:20" ht="15.75" customHeight="1" x14ac:dyDescent="0.25">
      <c r="A465" s="110"/>
      <c r="B465" s="110"/>
      <c r="C465" s="110"/>
      <c r="D465" s="110"/>
      <c r="E465" s="110"/>
      <c r="F465" s="110"/>
      <c r="G465" s="110"/>
      <c r="H465" s="110"/>
      <c r="I465" s="110"/>
      <c r="J465" s="110"/>
      <c r="K465" s="110"/>
      <c r="L465" s="110"/>
      <c r="M465" s="110"/>
      <c r="N465" s="110"/>
      <c r="O465" s="110"/>
      <c r="P465" s="110"/>
      <c r="Q465" s="110"/>
      <c r="R465" s="110"/>
      <c r="S465" s="110"/>
      <c r="T465" s="110"/>
    </row>
    <row r="466" spans="1:20" ht="15.75" customHeight="1" x14ac:dyDescent="0.25">
      <c r="A466" s="110"/>
      <c r="B466" s="110"/>
      <c r="C466" s="110"/>
      <c r="D466" s="110"/>
      <c r="E466" s="110"/>
      <c r="F466" s="110"/>
      <c r="G466" s="110"/>
      <c r="H466" s="110"/>
      <c r="I466" s="110"/>
      <c r="J466" s="110"/>
      <c r="K466" s="110"/>
      <c r="L466" s="110"/>
      <c r="M466" s="110"/>
      <c r="N466" s="110"/>
      <c r="O466" s="110"/>
      <c r="P466" s="110"/>
      <c r="Q466" s="110"/>
      <c r="R466" s="110"/>
      <c r="S466" s="110"/>
      <c r="T466" s="110"/>
    </row>
    <row r="467" spans="1:20" ht="15.75" customHeight="1" x14ac:dyDescent="0.25">
      <c r="A467" s="110"/>
      <c r="B467" s="110"/>
      <c r="C467" s="110"/>
      <c r="D467" s="110"/>
      <c r="E467" s="110"/>
      <c r="F467" s="110"/>
      <c r="G467" s="110"/>
      <c r="H467" s="110"/>
      <c r="I467" s="110"/>
      <c r="J467" s="110"/>
      <c r="K467" s="110"/>
      <c r="L467" s="110"/>
      <c r="M467" s="110"/>
      <c r="N467" s="110"/>
      <c r="O467" s="110"/>
      <c r="P467" s="110"/>
      <c r="Q467" s="110"/>
      <c r="R467" s="110"/>
      <c r="S467" s="110"/>
      <c r="T467" s="110"/>
    </row>
    <row r="468" spans="1:20" ht="15.75" customHeight="1" x14ac:dyDescent="0.25">
      <c r="A468" s="110"/>
      <c r="B468" s="110"/>
      <c r="C468" s="110"/>
      <c r="D468" s="110"/>
      <c r="E468" s="110"/>
      <c r="F468" s="110"/>
      <c r="G468" s="110"/>
      <c r="H468" s="110"/>
      <c r="I468" s="110"/>
      <c r="J468" s="110"/>
      <c r="K468" s="110"/>
      <c r="L468" s="110"/>
      <c r="M468" s="110"/>
      <c r="N468" s="110"/>
      <c r="O468" s="110"/>
      <c r="P468" s="110"/>
      <c r="Q468" s="110"/>
      <c r="R468" s="110"/>
      <c r="S468" s="110"/>
      <c r="T468" s="110"/>
    </row>
    <row r="469" spans="1:20" ht="15.75" customHeight="1" x14ac:dyDescent="0.25">
      <c r="A469" s="110"/>
      <c r="B469" s="110"/>
      <c r="C469" s="110"/>
      <c r="D469" s="110"/>
      <c r="E469" s="110"/>
      <c r="F469" s="110"/>
      <c r="G469" s="110"/>
      <c r="H469" s="110"/>
      <c r="I469" s="110"/>
      <c r="J469" s="110"/>
      <c r="K469" s="110"/>
      <c r="L469" s="110"/>
      <c r="M469" s="110"/>
      <c r="N469" s="110"/>
      <c r="O469" s="110"/>
      <c r="P469" s="110"/>
      <c r="Q469" s="110"/>
      <c r="R469" s="110"/>
      <c r="S469" s="110"/>
      <c r="T469" s="110"/>
    </row>
    <row r="470" spans="1:20" ht="15.75" customHeight="1" x14ac:dyDescent="0.25">
      <c r="A470" s="110"/>
      <c r="B470" s="110"/>
      <c r="C470" s="110"/>
      <c r="D470" s="110"/>
      <c r="E470" s="110"/>
      <c r="F470" s="110"/>
      <c r="G470" s="110"/>
      <c r="H470" s="110"/>
      <c r="I470" s="110"/>
      <c r="J470" s="110"/>
      <c r="K470" s="110"/>
      <c r="L470" s="110"/>
      <c r="M470" s="110"/>
      <c r="N470" s="110"/>
      <c r="O470" s="110"/>
      <c r="P470" s="110"/>
      <c r="Q470" s="110"/>
      <c r="R470" s="110"/>
      <c r="S470" s="110"/>
      <c r="T470" s="110"/>
    </row>
    <row r="471" spans="1:20" ht="15.75" customHeight="1" x14ac:dyDescent="0.25">
      <c r="A471" s="110"/>
      <c r="B471" s="110"/>
      <c r="C471" s="110"/>
      <c r="D471" s="110"/>
      <c r="E471" s="110"/>
      <c r="F471" s="110"/>
      <c r="G471" s="110"/>
      <c r="H471" s="110"/>
      <c r="I471" s="110"/>
      <c r="J471" s="110"/>
      <c r="K471" s="110"/>
      <c r="L471" s="110"/>
      <c r="M471" s="110"/>
      <c r="N471" s="110"/>
      <c r="O471" s="110"/>
      <c r="P471" s="110"/>
      <c r="Q471" s="110"/>
      <c r="R471" s="110"/>
      <c r="S471" s="110"/>
      <c r="T471" s="110"/>
    </row>
    <row r="472" spans="1:20" ht="15.75" customHeight="1" x14ac:dyDescent="0.25">
      <c r="A472" s="110"/>
      <c r="B472" s="110"/>
      <c r="C472" s="110"/>
      <c r="D472" s="110"/>
      <c r="E472" s="110"/>
      <c r="F472" s="110"/>
      <c r="G472" s="110"/>
      <c r="H472" s="110"/>
      <c r="I472" s="110"/>
      <c r="J472" s="110"/>
      <c r="K472" s="110"/>
      <c r="L472" s="110"/>
      <c r="M472" s="110"/>
      <c r="N472" s="110"/>
      <c r="O472" s="110"/>
      <c r="P472" s="110"/>
      <c r="Q472" s="110"/>
      <c r="R472" s="110"/>
      <c r="S472" s="110"/>
      <c r="T472" s="110"/>
    </row>
    <row r="473" spans="1:20" ht="15.75" customHeight="1" x14ac:dyDescent="0.25">
      <c r="A473" s="110"/>
      <c r="B473" s="110"/>
      <c r="C473" s="110"/>
      <c r="D473" s="110"/>
      <c r="E473" s="110"/>
      <c r="F473" s="110"/>
      <c r="G473" s="110"/>
      <c r="H473" s="110"/>
      <c r="I473" s="110"/>
      <c r="J473" s="110"/>
      <c r="K473" s="110"/>
      <c r="L473" s="110"/>
      <c r="M473" s="110"/>
      <c r="N473" s="110"/>
      <c r="O473" s="110"/>
      <c r="P473" s="110"/>
      <c r="Q473" s="110"/>
      <c r="R473" s="110"/>
      <c r="S473" s="110"/>
      <c r="T473" s="110"/>
    </row>
    <row r="474" spans="1:20" ht="15.75" customHeight="1" x14ac:dyDescent="0.25">
      <c r="A474" s="110"/>
      <c r="B474" s="110"/>
      <c r="C474" s="110"/>
      <c r="D474" s="110"/>
      <c r="E474" s="110"/>
      <c r="F474" s="110"/>
      <c r="G474" s="110"/>
      <c r="H474" s="110"/>
      <c r="I474" s="110"/>
      <c r="J474" s="110"/>
      <c r="K474" s="110"/>
      <c r="L474" s="110"/>
      <c r="M474" s="110"/>
      <c r="N474" s="110"/>
      <c r="O474" s="110"/>
      <c r="P474" s="110"/>
      <c r="Q474" s="110"/>
      <c r="R474" s="110"/>
      <c r="S474" s="110"/>
      <c r="T474" s="110"/>
    </row>
    <row r="475" spans="1:20" ht="15.75" customHeight="1" x14ac:dyDescent="0.25">
      <c r="A475" s="110"/>
      <c r="B475" s="110"/>
      <c r="C475" s="110"/>
      <c r="D475" s="110"/>
      <c r="E475" s="110"/>
      <c r="F475" s="110"/>
      <c r="G475" s="110"/>
      <c r="H475" s="110"/>
      <c r="I475" s="110"/>
      <c r="J475" s="110"/>
      <c r="K475" s="110"/>
      <c r="L475" s="110"/>
      <c r="M475" s="110"/>
      <c r="N475" s="110"/>
      <c r="O475" s="110"/>
      <c r="P475" s="110"/>
      <c r="Q475" s="110"/>
      <c r="R475" s="110"/>
      <c r="S475" s="110"/>
      <c r="T475" s="110"/>
    </row>
    <row r="476" spans="1:20" ht="15.75" customHeight="1" x14ac:dyDescent="0.25">
      <c r="A476" s="110"/>
      <c r="B476" s="110"/>
      <c r="C476" s="110"/>
      <c r="D476" s="110"/>
      <c r="E476" s="110"/>
      <c r="F476" s="110"/>
      <c r="G476" s="110"/>
      <c r="H476" s="110"/>
      <c r="I476" s="110"/>
      <c r="J476" s="110"/>
      <c r="K476" s="110"/>
      <c r="L476" s="110"/>
      <c r="M476" s="110"/>
      <c r="N476" s="110"/>
      <c r="O476" s="110"/>
      <c r="P476" s="110"/>
      <c r="Q476" s="110"/>
      <c r="R476" s="110"/>
      <c r="S476" s="110"/>
      <c r="T476" s="110"/>
    </row>
    <row r="477" spans="1:20" ht="15.75" customHeight="1" x14ac:dyDescent="0.25">
      <c r="A477" s="110"/>
      <c r="B477" s="110"/>
      <c r="C477" s="110"/>
      <c r="D477" s="110"/>
      <c r="E477" s="110"/>
      <c r="F477" s="110"/>
      <c r="G477" s="110"/>
      <c r="H477" s="110"/>
      <c r="I477" s="110"/>
      <c r="J477" s="110"/>
      <c r="K477" s="110"/>
      <c r="L477" s="110"/>
      <c r="M477" s="110"/>
      <c r="N477" s="110"/>
      <c r="O477" s="110"/>
      <c r="P477" s="110"/>
      <c r="Q477" s="110"/>
      <c r="R477" s="110"/>
      <c r="S477" s="110"/>
      <c r="T477" s="110"/>
    </row>
    <row r="478" spans="1:20" ht="15.75" customHeight="1" x14ac:dyDescent="0.25">
      <c r="A478" s="110"/>
      <c r="B478" s="110"/>
      <c r="C478" s="110"/>
      <c r="D478" s="110"/>
      <c r="E478" s="110"/>
      <c r="F478" s="110"/>
      <c r="G478" s="110"/>
      <c r="H478" s="110"/>
      <c r="I478" s="110"/>
      <c r="J478" s="110"/>
      <c r="K478" s="110"/>
      <c r="L478" s="110"/>
      <c r="M478" s="110"/>
      <c r="N478" s="110"/>
      <c r="O478" s="110"/>
      <c r="P478" s="110"/>
      <c r="Q478" s="110"/>
      <c r="R478" s="110"/>
      <c r="S478" s="110"/>
      <c r="T478" s="110"/>
    </row>
    <row r="479" spans="1:20" ht="15.75" customHeight="1" x14ac:dyDescent="0.25">
      <c r="A479" s="110"/>
      <c r="B479" s="110"/>
      <c r="C479" s="110"/>
      <c r="D479" s="110"/>
      <c r="E479" s="110"/>
      <c r="F479" s="110"/>
      <c r="G479" s="110"/>
      <c r="H479" s="110"/>
      <c r="I479" s="110"/>
      <c r="J479" s="110"/>
      <c r="K479" s="110"/>
      <c r="L479" s="110"/>
      <c r="M479" s="110"/>
      <c r="N479" s="110"/>
      <c r="O479" s="110"/>
      <c r="P479" s="110"/>
      <c r="Q479" s="110"/>
      <c r="R479" s="110"/>
      <c r="S479" s="110"/>
      <c r="T479" s="110"/>
    </row>
    <row r="480" spans="1:20" ht="15.75" customHeight="1" x14ac:dyDescent="0.25">
      <c r="A480" s="110"/>
      <c r="B480" s="110"/>
      <c r="C480" s="110"/>
      <c r="D480" s="110"/>
      <c r="E480" s="110"/>
      <c r="F480" s="110"/>
      <c r="G480" s="110"/>
      <c r="H480" s="110"/>
      <c r="I480" s="110"/>
      <c r="J480" s="110"/>
      <c r="K480" s="110"/>
      <c r="L480" s="110"/>
      <c r="M480" s="110"/>
      <c r="N480" s="110"/>
      <c r="O480" s="110"/>
      <c r="P480" s="110"/>
      <c r="Q480" s="110"/>
      <c r="R480" s="110"/>
      <c r="S480" s="110"/>
      <c r="T480" s="110"/>
    </row>
    <row r="481" spans="1:20" ht="15.75" customHeight="1" x14ac:dyDescent="0.25">
      <c r="A481" s="110"/>
      <c r="B481" s="110"/>
      <c r="C481" s="110"/>
      <c r="D481" s="110"/>
      <c r="E481" s="110"/>
      <c r="F481" s="110"/>
      <c r="G481" s="110"/>
      <c r="H481" s="110"/>
      <c r="I481" s="110"/>
      <c r="J481" s="110"/>
      <c r="K481" s="110"/>
      <c r="L481" s="110"/>
      <c r="M481" s="110"/>
      <c r="N481" s="110"/>
      <c r="O481" s="110"/>
      <c r="P481" s="110"/>
      <c r="Q481" s="110"/>
      <c r="R481" s="110"/>
      <c r="S481" s="110"/>
      <c r="T481" s="110"/>
    </row>
    <row r="482" spans="1:20" ht="15.75" customHeight="1" x14ac:dyDescent="0.25">
      <c r="A482" s="110"/>
      <c r="B482" s="110"/>
      <c r="C482" s="110"/>
      <c r="D482" s="110"/>
      <c r="E482" s="110"/>
      <c r="F482" s="110"/>
      <c r="G482" s="110"/>
      <c r="H482" s="110"/>
      <c r="I482" s="110"/>
      <c r="J482" s="110"/>
      <c r="K482" s="110"/>
      <c r="L482" s="110"/>
      <c r="M482" s="110"/>
      <c r="N482" s="110"/>
      <c r="O482" s="110"/>
      <c r="P482" s="110"/>
      <c r="Q482" s="110"/>
      <c r="R482" s="110"/>
      <c r="S482" s="110"/>
      <c r="T482" s="110"/>
    </row>
    <row r="483" spans="1:20" ht="15.75" customHeight="1" x14ac:dyDescent="0.25">
      <c r="A483" s="110"/>
      <c r="B483" s="110"/>
      <c r="C483" s="110"/>
      <c r="D483" s="110"/>
      <c r="E483" s="110"/>
      <c r="F483" s="110"/>
      <c r="G483" s="110"/>
      <c r="H483" s="110"/>
      <c r="I483" s="110"/>
      <c r="J483" s="110"/>
      <c r="K483" s="110"/>
      <c r="L483" s="110"/>
      <c r="M483" s="110"/>
      <c r="N483" s="110"/>
      <c r="O483" s="110"/>
      <c r="P483" s="110"/>
      <c r="Q483" s="110"/>
      <c r="R483" s="110"/>
      <c r="S483" s="110"/>
      <c r="T483" s="110"/>
    </row>
    <row r="484" spans="1:20" ht="15.75" customHeight="1" x14ac:dyDescent="0.25">
      <c r="A484" s="110"/>
      <c r="B484" s="110"/>
      <c r="C484" s="110"/>
      <c r="D484" s="110"/>
      <c r="E484" s="110"/>
      <c r="F484" s="110"/>
      <c r="G484" s="110"/>
      <c r="H484" s="110"/>
      <c r="I484" s="110"/>
      <c r="J484" s="110"/>
      <c r="K484" s="110"/>
      <c r="L484" s="110"/>
      <c r="M484" s="110"/>
      <c r="N484" s="110"/>
      <c r="O484" s="110"/>
      <c r="P484" s="110"/>
      <c r="Q484" s="110"/>
      <c r="R484" s="110"/>
      <c r="S484" s="110"/>
      <c r="T484" s="110"/>
    </row>
    <row r="485" spans="1:20" ht="15.75" customHeight="1" x14ac:dyDescent="0.25">
      <c r="A485" s="110"/>
      <c r="B485" s="110"/>
      <c r="C485" s="110"/>
      <c r="D485" s="110"/>
      <c r="E485" s="110"/>
      <c r="F485" s="110"/>
      <c r="G485" s="110"/>
      <c r="H485" s="110"/>
      <c r="I485" s="110"/>
      <c r="J485" s="110"/>
      <c r="K485" s="110"/>
      <c r="L485" s="110"/>
      <c r="M485" s="110"/>
      <c r="N485" s="110"/>
      <c r="O485" s="110"/>
      <c r="P485" s="110"/>
      <c r="Q485" s="110"/>
      <c r="R485" s="110"/>
      <c r="S485" s="110"/>
      <c r="T485" s="110"/>
    </row>
    <row r="486" spans="1:20" ht="15.75" customHeight="1" x14ac:dyDescent="0.25">
      <c r="A486" s="110"/>
      <c r="B486" s="110"/>
      <c r="C486" s="110"/>
      <c r="D486" s="110"/>
      <c r="E486" s="110"/>
      <c r="F486" s="110"/>
      <c r="G486" s="110"/>
      <c r="H486" s="110"/>
      <c r="I486" s="110"/>
      <c r="J486" s="110"/>
      <c r="K486" s="110"/>
      <c r="L486" s="110"/>
      <c r="M486" s="110"/>
      <c r="N486" s="110"/>
      <c r="O486" s="110"/>
      <c r="P486" s="110"/>
      <c r="Q486" s="110"/>
      <c r="R486" s="110"/>
      <c r="S486" s="110"/>
      <c r="T486" s="110"/>
    </row>
    <row r="487" spans="1:20" ht="15.75" customHeight="1" x14ac:dyDescent="0.25">
      <c r="A487" s="110"/>
      <c r="B487" s="110"/>
      <c r="C487" s="110"/>
      <c r="D487" s="110"/>
      <c r="E487" s="110"/>
      <c r="F487" s="110"/>
      <c r="G487" s="110"/>
      <c r="H487" s="110"/>
      <c r="I487" s="110"/>
      <c r="J487" s="110"/>
      <c r="K487" s="110"/>
      <c r="L487" s="110"/>
      <c r="M487" s="110"/>
      <c r="N487" s="110"/>
      <c r="O487" s="110"/>
      <c r="P487" s="110"/>
      <c r="Q487" s="110"/>
      <c r="R487" s="110"/>
      <c r="S487" s="110"/>
      <c r="T487" s="110"/>
    </row>
    <row r="488" spans="1:20" ht="15.75" customHeight="1" x14ac:dyDescent="0.25">
      <c r="A488" s="110"/>
      <c r="B488" s="110"/>
      <c r="C488" s="110"/>
      <c r="D488" s="110"/>
      <c r="E488" s="110"/>
      <c r="F488" s="110"/>
      <c r="G488" s="110"/>
      <c r="H488" s="110"/>
      <c r="I488" s="110"/>
      <c r="J488" s="110"/>
      <c r="K488" s="110"/>
      <c r="L488" s="110"/>
      <c r="M488" s="110"/>
      <c r="N488" s="110"/>
      <c r="O488" s="110"/>
      <c r="P488" s="110"/>
      <c r="Q488" s="110"/>
      <c r="R488" s="110"/>
      <c r="S488" s="110"/>
      <c r="T488" s="110"/>
    </row>
    <row r="489" spans="1:20" ht="15.75" customHeight="1" x14ac:dyDescent="0.25">
      <c r="A489" s="110"/>
      <c r="B489" s="110"/>
      <c r="C489" s="110"/>
      <c r="D489" s="110"/>
      <c r="E489" s="110"/>
      <c r="F489" s="110"/>
      <c r="G489" s="110"/>
      <c r="H489" s="110"/>
      <c r="I489" s="110"/>
      <c r="J489" s="110"/>
      <c r="K489" s="110"/>
      <c r="L489" s="110"/>
      <c r="M489" s="110"/>
      <c r="N489" s="110"/>
      <c r="O489" s="110"/>
      <c r="P489" s="110"/>
      <c r="Q489" s="110"/>
      <c r="R489" s="110"/>
      <c r="S489" s="110"/>
      <c r="T489" s="110"/>
    </row>
    <row r="490" spans="1:20" ht="15.75" customHeight="1" x14ac:dyDescent="0.25">
      <c r="A490" s="110"/>
      <c r="B490" s="110"/>
      <c r="C490" s="110"/>
      <c r="D490" s="110"/>
      <c r="E490" s="110"/>
      <c r="F490" s="110"/>
      <c r="G490" s="110"/>
      <c r="H490" s="110"/>
      <c r="I490" s="110"/>
      <c r="J490" s="110"/>
      <c r="K490" s="110"/>
      <c r="L490" s="110"/>
      <c r="M490" s="110"/>
      <c r="N490" s="110"/>
      <c r="O490" s="110"/>
      <c r="P490" s="110"/>
      <c r="Q490" s="110"/>
      <c r="R490" s="110"/>
      <c r="S490" s="110"/>
      <c r="T490" s="110"/>
    </row>
    <row r="491" spans="1:20" ht="15.75" customHeight="1" x14ac:dyDescent="0.25">
      <c r="A491" s="110"/>
      <c r="B491" s="110"/>
      <c r="C491" s="110"/>
      <c r="D491" s="110"/>
      <c r="E491" s="110"/>
      <c r="F491" s="110"/>
      <c r="G491" s="110"/>
      <c r="H491" s="110"/>
      <c r="I491" s="110"/>
      <c r="J491" s="110"/>
      <c r="K491" s="110"/>
      <c r="L491" s="110"/>
      <c r="M491" s="110"/>
      <c r="N491" s="110"/>
      <c r="O491" s="110"/>
      <c r="P491" s="110"/>
      <c r="Q491" s="110"/>
      <c r="R491" s="110"/>
      <c r="S491" s="110"/>
      <c r="T491" s="110"/>
    </row>
    <row r="492" spans="1:20" ht="15.75" customHeight="1" x14ac:dyDescent="0.25">
      <c r="A492" s="110"/>
      <c r="B492" s="110"/>
      <c r="C492" s="110"/>
      <c r="D492" s="110"/>
      <c r="E492" s="110"/>
      <c r="F492" s="110"/>
      <c r="G492" s="110"/>
      <c r="H492" s="110"/>
      <c r="I492" s="110"/>
      <c r="J492" s="110"/>
      <c r="K492" s="110"/>
      <c r="L492" s="110"/>
      <c r="M492" s="110"/>
      <c r="N492" s="110"/>
      <c r="O492" s="110"/>
      <c r="P492" s="110"/>
      <c r="Q492" s="110"/>
      <c r="R492" s="110"/>
      <c r="S492" s="110"/>
      <c r="T492" s="110"/>
    </row>
    <row r="493" spans="1:20" ht="15.75" customHeight="1" x14ac:dyDescent="0.25">
      <c r="A493" s="110"/>
      <c r="B493" s="110"/>
      <c r="C493" s="110"/>
      <c r="D493" s="110"/>
      <c r="E493" s="110"/>
      <c r="F493" s="110"/>
      <c r="G493" s="110"/>
      <c r="H493" s="110"/>
      <c r="I493" s="110"/>
      <c r="J493" s="110"/>
      <c r="K493" s="110"/>
      <c r="L493" s="110"/>
      <c r="M493" s="110"/>
      <c r="N493" s="110"/>
      <c r="O493" s="110"/>
      <c r="P493" s="110"/>
      <c r="Q493" s="110"/>
      <c r="R493" s="110"/>
      <c r="S493" s="110"/>
      <c r="T493" s="110"/>
    </row>
    <row r="494" spans="1:20" ht="15.75" customHeight="1" x14ac:dyDescent="0.25">
      <c r="A494" s="110"/>
      <c r="B494" s="110"/>
      <c r="C494" s="110"/>
      <c r="D494" s="110"/>
      <c r="E494" s="110"/>
      <c r="F494" s="110"/>
      <c r="G494" s="110"/>
      <c r="H494" s="110"/>
      <c r="I494" s="110"/>
      <c r="J494" s="110"/>
      <c r="K494" s="110"/>
      <c r="L494" s="110"/>
      <c r="M494" s="110"/>
      <c r="N494" s="110"/>
      <c r="O494" s="110"/>
      <c r="P494" s="110"/>
      <c r="Q494" s="110"/>
      <c r="R494" s="110"/>
      <c r="S494" s="110"/>
      <c r="T494" s="110"/>
    </row>
    <row r="495" spans="1:20" ht="15.75" customHeight="1" x14ac:dyDescent="0.25">
      <c r="A495" s="110"/>
      <c r="B495" s="110"/>
      <c r="C495" s="110"/>
      <c r="D495" s="110"/>
      <c r="E495" s="110"/>
      <c r="F495" s="110"/>
      <c r="G495" s="110"/>
      <c r="H495" s="110"/>
      <c r="I495" s="110"/>
      <c r="J495" s="110"/>
      <c r="K495" s="110"/>
      <c r="L495" s="110"/>
      <c r="M495" s="110"/>
      <c r="N495" s="110"/>
      <c r="O495" s="110"/>
      <c r="P495" s="110"/>
      <c r="Q495" s="110"/>
      <c r="R495" s="110"/>
      <c r="S495" s="110"/>
      <c r="T495" s="110"/>
    </row>
    <row r="496" spans="1:20" ht="15.75" customHeight="1" x14ac:dyDescent="0.25">
      <c r="A496" s="110"/>
      <c r="B496" s="110"/>
      <c r="C496" s="110"/>
      <c r="D496" s="110"/>
      <c r="E496" s="110"/>
      <c r="F496" s="110"/>
      <c r="G496" s="110"/>
      <c r="H496" s="110"/>
      <c r="I496" s="110"/>
      <c r="J496" s="110"/>
      <c r="K496" s="110"/>
      <c r="L496" s="110"/>
      <c r="M496" s="110"/>
      <c r="N496" s="110"/>
      <c r="O496" s="110"/>
      <c r="P496" s="110"/>
      <c r="Q496" s="110"/>
      <c r="R496" s="110"/>
      <c r="S496" s="110"/>
      <c r="T496" s="110"/>
    </row>
    <row r="497" spans="1:20" ht="15.75" customHeight="1" x14ac:dyDescent="0.25">
      <c r="A497" s="110"/>
      <c r="B497" s="110"/>
      <c r="C497" s="110"/>
      <c r="D497" s="110"/>
      <c r="E497" s="110"/>
      <c r="F497" s="110"/>
      <c r="G497" s="110"/>
      <c r="H497" s="110"/>
      <c r="I497" s="110"/>
      <c r="J497" s="110"/>
      <c r="K497" s="110"/>
      <c r="L497" s="110"/>
      <c r="M497" s="110"/>
      <c r="N497" s="110"/>
      <c r="O497" s="110"/>
      <c r="P497" s="110"/>
      <c r="Q497" s="110"/>
      <c r="R497" s="110"/>
      <c r="S497" s="110"/>
      <c r="T497" s="110"/>
    </row>
    <row r="498" spans="1:20" ht="15.75" customHeight="1" x14ac:dyDescent="0.25">
      <c r="A498" s="110"/>
      <c r="B498" s="110"/>
      <c r="C498" s="110"/>
      <c r="D498" s="110"/>
      <c r="E498" s="110"/>
      <c r="F498" s="110"/>
      <c r="G498" s="110"/>
      <c r="H498" s="110"/>
      <c r="I498" s="110"/>
      <c r="J498" s="110"/>
      <c r="K498" s="110"/>
      <c r="L498" s="110"/>
      <c r="M498" s="110"/>
      <c r="N498" s="110"/>
      <c r="O498" s="110"/>
      <c r="P498" s="110"/>
      <c r="Q498" s="110"/>
      <c r="R498" s="110"/>
      <c r="S498" s="110"/>
      <c r="T498" s="110"/>
    </row>
    <row r="499" spans="1:20" ht="15.75" customHeight="1" x14ac:dyDescent="0.25">
      <c r="A499" s="110"/>
      <c r="B499" s="110"/>
      <c r="C499" s="110"/>
      <c r="D499" s="110"/>
      <c r="E499" s="110"/>
      <c r="F499" s="110"/>
      <c r="G499" s="110"/>
      <c r="H499" s="110"/>
      <c r="I499" s="110"/>
      <c r="J499" s="110"/>
      <c r="K499" s="110"/>
      <c r="L499" s="110"/>
      <c r="M499" s="110"/>
      <c r="N499" s="110"/>
      <c r="O499" s="110"/>
      <c r="P499" s="110"/>
      <c r="Q499" s="110"/>
      <c r="R499" s="110"/>
      <c r="S499" s="110"/>
      <c r="T499" s="110"/>
    </row>
    <row r="500" spans="1:20" ht="15.75" customHeight="1" x14ac:dyDescent="0.25">
      <c r="A500" s="110"/>
      <c r="B500" s="110"/>
      <c r="C500" s="110"/>
      <c r="D500" s="110"/>
      <c r="E500" s="110"/>
      <c r="F500" s="110"/>
      <c r="G500" s="110"/>
      <c r="H500" s="110"/>
      <c r="I500" s="110"/>
      <c r="J500" s="110"/>
      <c r="K500" s="110"/>
      <c r="L500" s="110"/>
      <c r="M500" s="110"/>
      <c r="N500" s="110"/>
      <c r="O500" s="110"/>
      <c r="P500" s="110"/>
      <c r="Q500" s="110"/>
      <c r="R500" s="110"/>
      <c r="S500" s="110"/>
      <c r="T500" s="110"/>
    </row>
    <row r="501" spans="1:20" ht="15.75" customHeight="1" x14ac:dyDescent="0.25">
      <c r="A501" s="110"/>
      <c r="B501" s="110"/>
      <c r="C501" s="110"/>
      <c r="D501" s="110"/>
      <c r="E501" s="110"/>
      <c r="F501" s="110"/>
      <c r="G501" s="110"/>
      <c r="H501" s="110"/>
      <c r="I501" s="110"/>
      <c r="J501" s="110"/>
      <c r="K501" s="110"/>
      <c r="L501" s="110"/>
      <c r="M501" s="110"/>
      <c r="N501" s="110"/>
      <c r="O501" s="110"/>
      <c r="P501" s="110"/>
      <c r="Q501" s="110"/>
      <c r="R501" s="110"/>
      <c r="S501" s="110"/>
      <c r="T501" s="110"/>
    </row>
    <row r="502" spans="1:20" ht="15.75" customHeight="1" x14ac:dyDescent="0.25">
      <c r="A502" s="110"/>
      <c r="B502" s="110"/>
      <c r="C502" s="110"/>
      <c r="D502" s="110"/>
      <c r="E502" s="110"/>
      <c r="F502" s="110"/>
      <c r="G502" s="110"/>
      <c r="H502" s="110"/>
      <c r="I502" s="110"/>
      <c r="J502" s="110"/>
      <c r="K502" s="110"/>
      <c r="L502" s="110"/>
      <c r="M502" s="110"/>
      <c r="N502" s="110"/>
      <c r="O502" s="110"/>
      <c r="P502" s="110"/>
      <c r="Q502" s="110"/>
      <c r="R502" s="110"/>
      <c r="S502" s="110"/>
      <c r="T502" s="110"/>
    </row>
    <row r="503" spans="1:20" ht="15.75" customHeight="1" x14ac:dyDescent="0.25">
      <c r="A503" s="110"/>
      <c r="B503" s="110"/>
      <c r="C503" s="110"/>
      <c r="D503" s="110"/>
      <c r="E503" s="110"/>
      <c r="F503" s="110"/>
      <c r="G503" s="110"/>
      <c r="H503" s="110"/>
      <c r="I503" s="110"/>
      <c r="J503" s="110"/>
      <c r="K503" s="110"/>
      <c r="L503" s="110"/>
      <c r="M503" s="110"/>
      <c r="N503" s="110"/>
      <c r="O503" s="110"/>
      <c r="P503" s="110"/>
      <c r="Q503" s="110"/>
      <c r="R503" s="110"/>
      <c r="S503" s="110"/>
      <c r="T503" s="110"/>
    </row>
    <row r="504" spans="1:20" ht="15.75" customHeight="1" x14ac:dyDescent="0.25">
      <c r="A504" s="110"/>
      <c r="B504" s="110"/>
      <c r="C504" s="110"/>
      <c r="D504" s="110"/>
      <c r="E504" s="110"/>
      <c r="F504" s="110"/>
      <c r="G504" s="110"/>
      <c r="H504" s="110"/>
      <c r="I504" s="110"/>
      <c r="J504" s="110"/>
      <c r="K504" s="110"/>
      <c r="L504" s="110"/>
      <c r="M504" s="110"/>
      <c r="N504" s="110"/>
      <c r="O504" s="110"/>
      <c r="P504" s="110"/>
      <c r="Q504" s="110"/>
      <c r="R504" s="110"/>
      <c r="S504" s="110"/>
      <c r="T504" s="110"/>
    </row>
    <row r="505" spans="1:20" ht="15.75" customHeight="1" x14ac:dyDescent="0.25">
      <c r="A505" s="110"/>
      <c r="B505" s="110"/>
      <c r="C505" s="110"/>
      <c r="D505" s="110"/>
      <c r="E505" s="110"/>
      <c r="F505" s="110"/>
      <c r="G505" s="110"/>
      <c r="H505" s="110"/>
      <c r="I505" s="110"/>
      <c r="J505" s="110"/>
      <c r="K505" s="110"/>
      <c r="L505" s="110"/>
      <c r="M505" s="110"/>
      <c r="N505" s="110"/>
      <c r="O505" s="110"/>
      <c r="P505" s="110"/>
      <c r="Q505" s="110"/>
      <c r="R505" s="110"/>
      <c r="S505" s="110"/>
      <c r="T505" s="110"/>
    </row>
    <row r="506" spans="1:20" ht="15.75" customHeight="1" x14ac:dyDescent="0.25">
      <c r="A506" s="110"/>
      <c r="B506" s="110"/>
      <c r="C506" s="110"/>
      <c r="D506" s="110"/>
      <c r="E506" s="110"/>
      <c r="F506" s="110"/>
      <c r="G506" s="110"/>
      <c r="H506" s="110"/>
      <c r="I506" s="110"/>
      <c r="J506" s="110"/>
      <c r="K506" s="110"/>
      <c r="L506" s="110"/>
      <c r="M506" s="110"/>
      <c r="N506" s="110"/>
      <c r="O506" s="110"/>
      <c r="P506" s="110"/>
      <c r="Q506" s="110"/>
      <c r="R506" s="110"/>
      <c r="S506" s="110"/>
      <c r="T506" s="110"/>
    </row>
    <row r="507" spans="1:20" ht="15.75" customHeight="1" x14ac:dyDescent="0.25">
      <c r="A507" s="110"/>
      <c r="B507" s="110"/>
      <c r="C507" s="110"/>
      <c r="D507" s="110"/>
      <c r="E507" s="110"/>
      <c r="F507" s="110"/>
      <c r="G507" s="110"/>
      <c r="H507" s="110"/>
      <c r="I507" s="110"/>
      <c r="J507" s="110"/>
      <c r="K507" s="110"/>
      <c r="L507" s="110"/>
      <c r="M507" s="110"/>
      <c r="N507" s="110"/>
      <c r="O507" s="110"/>
      <c r="P507" s="110"/>
      <c r="Q507" s="110"/>
      <c r="R507" s="110"/>
      <c r="S507" s="110"/>
      <c r="T507" s="110"/>
    </row>
    <row r="508" spans="1:20" ht="15.75" customHeight="1" x14ac:dyDescent="0.25">
      <c r="A508" s="110"/>
      <c r="B508" s="110"/>
      <c r="C508" s="110"/>
      <c r="D508" s="110"/>
      <c r="E508" s="110"/>
      <c r="F508" s="110"/>
      <c r="G508" s="110"/>
      <c r="H508" s="110"/>
      <c r="I508" s="110"/>
      <c r="J508" s="110"/>
      <c r="K508" s="110"/>
      <c r="L508" s="110"/>
      <c r="M508" s="110"/>
      <c r="N508" s="110"/>
      <c r="O508" s="110"/>
      <c r="P508" s="110"/>
      <c r="Q508" s="110"/>
      <c r="R508" s="110"/>
      <c r="S508" s="110"/>
      <c r="T508" s="110"/>
    </row>
    <row r="509" spans="1:20" ht="15.75" customHeight="1" x14ac:dyDescent="0.25">
      <c r="A509" s="110"/>
      <c r="B509" s="110"/>
      <c r="C509" s="110"/>
      <c r="D509" s="110"/>
      <c r="E509" s="110"/>
      <c r="F509" s="110"/>
      <c r="G509" s="110"/>
      <c r="H509" s="110"/>
      <c r="I509" s="110"/>
      <c r="J509" s="110"/>
      <c r="K509" s="110"/>
      <c r="L509" s="110"/>
      <c r="M509" s="110"/>
      <c r="N509" s="110"/>
      <c r="O509" s="110"/>
      <c r="P509" s="110"/>
      <c r="Q509" s="110"/>
      <c r="R509" s="110"/>
      <c r="S509" s="110"/>
      <c r="T509" s="110"/>
    </row>
    <row r="510" spans="1:20" ht="15.75" customHeight="1" x14ac:dyDescent="0.25">
      <c r="A510" s="110"/>
      <c r="B510" s="110"/>
      <c r="C510" s="110"/>
      <c r="D510" s="110"/>
      <c r="E510" s="110"/>
      <c r="F510" s="110"/>
      <c r="G510" s="110"/>
      <c r="H510" s="110"/>
      <c r="I510" s="110"/>
      <c r="J510" s="110"/>
      <c r="K510" s="110"/>
      <c r="L510" s="110"/>
      <c r="M510" s="110"/>
      <c r="N510" s="110"/>
      <c r="O510" s="110"/>
      <c r="P510" s="110"/>
      <c r="Q510" s="110"/>
      <c r="R510" s="110"/>
      <c r="S510" s="110"/>
      <c r="T510" s="110"/>
    </row>
    <row r="511" spans="1:20" ht="15.75" customHeight="1" x14ac:dyDescent="0.25">
      <c r="A511" s="110"/>
      <c r="B511" s="110"/>
      <c r="C511" s="110"/>
      <c r="D511" s="110"/>
      <c r="E511" s="110"/>
      <c r="F511" s="110"/>
      <c r="G511" s="110"/>
      <c r="H511" s="110"/>
      <c r="I511" s="110"/>
      <c r="J511" s="110"/>
      <c r="K511" s="110"/>
      <c r="L511" s="110"/>
      <c r="M511" s="110"/>
      <c r="N511" s="110"/>
      <c r="O511" s="110"/>
      <c r="P511" s="110"/>
      <c r="Q511" s="110"/>
      <c r="R511" s="110"/>
      <c r="S511" s="110"/>
      <c r="T511" s="110"/>
    </row>
    <row r="512" spans="1:20" ht="15.75" customHeight="1" x14ac:dyDescent="0.25">
      <c r="A512" s="110"/>
      <c r="B512" s="110"/>
      <c r="C512" s="110"/>
      <c r="D512" s="110"/>
      <c r="E512" s="110"/>
      <c r="F512" s="110"/>
      <c r="G512" s="110"/>
      <c r="H512" s="110"/>
      <c r="I512" s="110"/>
      <c r="J512" s="110"/>
      <c r="K512" s="110"/>
      <c r="L512" s="110"/>
      <c r="M512" s="110"/>
      <c r="N512" s="110"/>
      <c r="O512" s="110"/>
      <c r="P512" s="110"/>
      <c r="Q512" s="110"/>
      <c r="R512" s="110"/>
      <c r="S512" s="110"/>
      <c r="T512" s="110"/>
    </row>
    <row r="513" spans="1:20" ht="15.75" customHeight="1" x14ac:dyDescent="0.25">
      <c r="A513" s="110"/>
      <c r="B513" s="110"/>
      <c r="C513" s="110"/>
      <c r="D513" s="110"/>
      <c r="E513" s="110"/>
      <c r="F513" s="110"/>
      <c r="G513" s="110"/>
      <c r="H513" s="110"/>
      <c r="I513" s="110"/>
      <c r="J513" s="110"/>
      <c r="K513" s="110"/>
      <c r="L513" s="110"/>
      <c r="M513" s="110"/>
      <c r="N513" s="110"/>
      <c r="O513" s="110"/>
      <c r="P513" s="110"/>
      <c r="Q513" s="110"/>
      <c r="R513" s="110"/>
      <c r="S513" s="110"/>
      <c r="T513" s="110"/>
    </row>
    <row r="514" spans="1:20" ht="15.75" customHeight="1" x14ac:dyDescent="0.25">
      <c r="A514" s="110"/>
      <c r="B514" s="110"/>
      <c r="C514" s="110"/>
      <c r="D514" s="110"/>
      <c r="E514" s="110"/>
      <c r="F514" s="110"/>
      <c r="G514" s="110"/>
      <c r="H514" s="110"/>
      <c r="I514" s="110"/>
      <c r="J514" s="110"/>
      <c r="K514" s="110"/>
      <c r="L514" s="110"/>
      <c r="M514" s="110"/>
      <c r="N514" s="110"/>
      <c r="O514" s="110"/>
      <c r="P514" s="110"/>
      <c r="Q514" s="110"/>
      <c r="R514" s="110"/>
      <c r="S514" s="110"/>
      <c r="T514" s="110"/>
    </row>
    <row r="515" spans="1:20" ht="15.75" customHeight="1" x14ac:dyDescent="0.25">
      <c r="A515" s="110"/>
      <c r="B515" s="110"/>
      <c r="C515" s="110"/>
      <c r="D515" s="110"/>
      <c r="E515" s="110"/>
      <c r="F515" s="110"/>
      <c r="G515" s="110"/>
      <c r="H515" s="110"/>
      <c r="I515" s="110"/>
      <c r="J515" s="110"/>
      <c r="K515" s="110"/>
      <c r="L515" s="110"/>
      <c r="M515" s="110"/>
      <c r="N515" s="110"/>
      <c r="O515" s="110"/>
      <c r="P515" s="110"/>
      <c r="Q515" s="110"/>
      <c r="R515" s="110"/>
      <c r="S515" s="110"/>
      <c r="T515" s="110"/>
    </row>
    <row r="516" spans="1:20" ht="15.75" customHeight="1" x14ac:dyDescent="0.25">
      <c r="A516" s="110"/>
      <c r="B516" s="110"/>
      <c r="C516" s="110"/>
      <c r="D516" s="110"/>
      <c r="E516" s="110"/>
      <c r="F516" s="110"/>
      <c r="G516" s="110"/>
      <c r="H516" s="110"/>
      <c r="I516" s="110"/>
      <c r="J516" s="110"/>
      <c r="K516" s="110"/>
      <c r="L516" s="110"/>
      <c r="M516" s="110"/>
      <c r="N516" s="110"/>
      <c r="O516" s="110"/>
      <c r="P516" s="110"/>
      <c r="Q516" s="110"/>
      <c r="R516" s="110"/>
      <c r="S516" s="110"/>
      <c r="T516" s="110"/>
    </row>
    <row r="517" spans="1:20" ht="15.75" customHeight="1" x14ac:dyDescent="0.25">
      <c r="A517" s="110"/>
      <c r="B517" s="110"/>
      <c r="C517" s="110"/>
      <c r="D517" s="110"/>
      <c r="E517" s="110"/>
      <c r="F517" s="110"/>
      <c r="G517" s="110"/>
      <c r="H517" s="110"/>
      <c r="I517" s="110"/>
      <c r="J517" s="110"/>
      <c r="K517" s="110"/>
      <c r="L517" s="110"/>
      <c r="M517" s="110"/>
      <c r="N517" s="110"/>
      <c r="O517" s="110"/>
      <c r="P517" s="110"/>
      <c r="Q517" s="110"/>
      <c r="R517" s="110"/>
      <c r="S517" s="110"/>
      <c r="T517" s="110"/>
    </row>
    <row r="518" spans="1:20" ht="15.75" customHeight="1" x14ac:dyDescent="0.25">
      <c r="A518" s="110"/>
      <c r="B518" s="110"/>
      <c r="C518" s="110"/>
      <c r="D518" s="110"/>
      <c r="E518" s="110"/>
      <c r="F518" s="110"/>
      <c r="G518" s="110"/>
      <c r="H518" s="110"/>
      <c r="I518" s="110"/>
      <c r="J518" s="110"/>
      <c r="K518" s="110"/>
      <c r="L518" s="110"/>
      <c r="M518" s="110"/>
      <c r="N518" s="110"/>
      <c r="O518" s="110"/>
      <c r="P518" s="110"/>
      <c r="Q518" s="110"/>
      <c r="R518" s="110"/>
      <c r="S518" s="110"/>
      <c r="T518" s="110"/>
    </row>
    <row r="519" spans="1:20" ht="15.75" customHeight="1" x14ac:dyDescent="0.25">
      <c r="A519" s="110"/>
      <c r="B519" s="110"/>
      <c r="C519" s="110"/>
      <c r="D519" s="110"/>
      <c r="E519" s="110"/>
      <c r="F519" s="110"/>
      <c r="G519" s="110"/>
      <c r="H519" s="110"/>
      <c r="I519" s="110"/>
      <c r="J519" s="110"/>
      <c r="K519" s="110"/>
      <c r="L519" s="110"/>
      <c r="M519" s="110"/>
      <c r="N519" s="110"/>
      <c r="O519" s="110"/>
      <c r="P519" s="110"/>
      <c r="Q519" s="110"/>
      <c r="R519" s="110"/>
      <c r="S519" s="110"/>
      <c r="T519" s="110"/>
    </row>
    <row r="520" spans="1:20" ht="15.75" customHeight="1" x14ac:dyDescent="0.25">
      <c r="A520" s="110"/>
      <c r="B520" s="110"/>
      <c r="C520" s="110"/>
      <c r="D520" s="110"/>
      <c r="E520" s="110"/>
      <c r="F520" s="110"/>
      <c r="G520" s="110"/>
      <c r="H520" s="110"/>
      <c r="I520" s="110"/>
      <c r="J520" s="110"/>
      <c r="K520" s="110"/>
      <c r="L520" s="110"/>
      <c r="M520" s="110"/>
      <c r="N520" s="110"/>
      <c r="O520" s="110"/>
      <c r="P520" s="110"/>
      <c r="Q520" s="110"/>
      <c r="R520" s="110"/>
      <c r="S520" s="110"/>
      <c r="T520" s="110"/>
    </row>
    <row r="521" spans="1:20" ht="15.75" customHeight="1" x14ac:dyDescent="0.25">
      <c r="A521" s="110"/>
      <c r="B521" s="110"/>
      <c r="C521" s="110"/>
      <c r="D521" s="110"/>
      <c r="E521" s="110"/>
      <c r="F521" s="110"/>
      <c r="G521" s="110"/>
      <c r="H521" s="110"/>
      <c r="I521" s="110"/>
      <c r="J521" s="110"/>
      <c r="K521" s="110"/>
      <c r="L521" s="110"/>
      <c r="M521" s="110"/>
      <c r="N521" s="110"/>
      <c r="O521" s="110"/>
      <c r="P521" s="110"/>
      <c r="Q521" s="110"/>
      <c r="R521" s="110"/>
      <c r="S521" s="110"/>
      <c r="T521" s="110"/>
    </row>
    <row r="522" spans="1:20" ht="15.75" customHeight="1" x14ac:dyDescent="0.25">
      <c r="A522" s="110"/>
      <c r="B522" s="110"/>
      <c r="C522" s="110"/>
      <c r="D522" s="110"/>
      <c r="E522" s="110"/>
      <c r="F522" s="110"/>
      <c r="G522" s="110"/>
      <c r="H522" s="110"/>
      <c r="I522" s="110"/>
      <c r="J522" s="110"/>
      <c r="K522" s="110"/>
      <c r="L522" s="110"/>
      <c r="M522" s="110"/>
      <c r="N522" s="110"/>
      <c r="O522" s="110"/>
      <c r="P522" s="110"/>
      <c r="Q522" s="110"/>
      <c r="R522" s="110"/>
      <c r="S522" s="110"/>
      <c r="T522" s="110"/>
    </row>
    <row r="523" spans="1:20" ht="15.75" customHeight="1" x14ac:dyDescent="0.25">
      <c r="A523" s="110"/>
      <c r="B523" s="110"/>
      <c r="C523" s="110"/>
      <c r="D523" s="110"/>
      <c r="E523" s="110"/>
      <c r="F523" s="110"/>
      <c r="G523" s="110"/>
      <c r="H523" s="110"/>
      <c r="I523" s="110"/>
      <c r="J523" s="110"/>
      <c r="K523" s="110"/>
      <c r="L523" s="110"/>
      <c r="M523" s="110"/>
      <c r="N523" s="110"/>
      <c r="O523" s="110"/>
      <c r="P523" s="110"/>
      <c r="Q523" s="110"/>
      <c r="R523" s="110"/>
      <c r="S523" s="110"/>
      <c r="T523" s="110"/>
    </row>
    <row r="524" spans="1:20" ht="15.75" customHeight="1" x14ac:dyDescent="0.25">
      <c r="A524" s="110"/>
      <c r="B524" s="110"/>
      <c r="C524" s="110"/>
      <c r="D524" s="110"/>
      <c r="E524" s="110"/>
      <c r="F524" s="110"/>
      <c r="G524" s="110"/>
      <c r="H524" s="110"/>
      <c r="I524" s="110"/>
      <c r="J524" s="110"/>
      <c r="K524" s="110"/>
      <c r="L524" s="110"/>
      <c r="M524" s="110"/>
      <c r="N524" s="110"/>
      <c r="O524" s="110"/>
      <c r="P524" s="110"/>
      <c r="Q524" s="110"/>
      <c r="R524" s="110"/>
      <c r="S524" s="110"/>
      <c r="T524" s="110"/>
    </row>
    <row r="525" spans="1:20" ht="15.75" customHeight="1" x14ac:dyDescent="0.25">
      <c r="A525" s="110"/>
      <c r="B525" s="110"/>
      <c r="C525" s="110"/>
      <c r="D525" s="110"/>
      <c r="E525" s="110"/>
      <c r="F525" s="110"/>
      <c r="G525" s="110"/>
      <c r="H525" s="110"/>
      <c r="I525" s="110"/>
      <c r="J525" s="110"/>
      <c r="K525" s="110"/>
      <c r="L525" s="110"/>
      <c r="M525" s="110"/>
      <c r="N525" s="110"/>
      <c r="O525" s="110"/>
      <c r="P525" s="110"/>
      <c r="Q525" s="110"/>
      <c r="R525" s="110"/>
      <c r="S525" s="110"/>
      <c r="T525" s="110"/>
    </row>
    <row r="526" spans="1:20" ht="15.75" customHeight="1" x14ac:dyDescent="0.25">
      <c r="A526" s="110"/>
      <c r="B526" s="110"/>
      <c r="C526" s="110"/>
      <c r="D526" s="110"/>
      <c r="E526" s="110"/>
      <c r="F526" s="110"/>
      <c r="G526" s="110"/>
      <c r="H526" s="110"/>
      <c r="I526" s="110"/>
      <c r="J526" s="110"/>
      <c r="K526" s="110"/>
      <c r="L526" s="110"/>
      <c r="M526" s="110"/>
      <c r="N526" s="110"/>
      <c r="O526" s="110"/>
      <c r="P526" s="110"/>
      <c r="Q526" s="110"/>
      <c r="R526" s="110"/>
      <c r="S526" s="110"/>
      <c r="T526" s="110"/>
    </row>
    <row r="527" spans="1:20" ht="15.75" customHeight="1" x14ac:dyDescent="0.25">
      <c r="A527" s="110"/>
      <c r="B527" s="110"/>
      <c r="C527" s="110"/>
      <c r="D527" s="110"/>
      <c r="E527" s="110"/>
      <c r="F527" s="110"/>
      <c r="G527" s="110"/>
      <c r="H527" s="110"/>
      <c r="I527" s="110"/>
      <c r="J527" s="110"/>
      <c r="K527" s="110"/>
      <c r="L527" s="110"/>
      <c r="M527" s="110"/>
      <c r="N527" s="110"/>
      <c r="O527" s="110"/>
      <c r="P527" s="110"/>
      <c r="Q527" s="110"/>
      <c r="R527" s="110"/>
      <c r="S527" s="110"/>
      <c r="T527" s="110"/>
    </row>
    <row r="528" spans="1:20" ht="15.75" customHeight="1" x14ac:dyDescent="0.25">
      <c r="A528" s="110"/>
      <c r="B528" s="110"/>
      <c r="C528" s="110"/>
      <c r="D528" s="110"/>
      <c r="E528" s="110"/>
      <c r="F528" s="110"/>
      <c r="G528" s="110"/>
      <c r="H528" s="110"/>
      <c r="I528" s="110"/>
      <c r="J528" s="110"/>
      <c r="K528" s="110"/>
      <c r="L528" s="110"/>
      <c r="M528" s="110"/>
      <c r="N528" s="110"/>
      <c r="O528" s="110"/>
      <c r="P528" s="110"/>
      <c r="Q528" s="110"/>
      <c r="R528" s="110"/>
      <c r="S528" s="110"/>
      <c r="T528" s="110"/>
    </row>
    <row r="529" spans="1:20" ht="15.75" customHeight="1" x14ac:dyDescent="0.25">
      <c r="A529" s="110"/>
      <c r="B529" s="110"/>
      <c r="C529" s="110"/>
      <c r="D529" s="110"/>
      <c r="E529" s="110"/>
      <c r="F529" s="110"/>
      <c r="G529" s="110"/>
      <c r="H529" s="110"/>
      <c r="I529" s="110"/>
      <c r="J529" s="110"/>
      <c r="K529" s="110"/>
      <c r="L529" s="110"/>
      <c r="M529" s="110"/>
      <c r="N529" s="110"/>
      <c r="O529" s="110"/>
      <c r="P529" s="110"/>
      <c r="Q529" s="110"/>
      <c r="R529" s="110"/>
      <c r="S529" s="110"/>
      <c r="T529" s="110"/>
    </row>
    <row r="530" spans="1:20" ht="15.75" customHeight="1" x14ac:dyDescent="0.25">
      <c r="A530" s="110"/>
      <c r="B530" s="110"/>
      <c r="C530" s="110"/>
      <c r="D530" s="110"/>
      <c r="E530" s="110"/>
      <c r="F530" s="110"/>
      <c r="G530" s="110"/>
      <c r="H530" s="110"/>
      <c r="I530" s="110"/>
      <c r="J530" s="110"/>
      <c r="K530" s="110"/>
      <c r="L530" s="110"/>
      <c r="M530" s="110"/>
      <c r="N530" s="110"/>
      <c r="O530" s="110"/>
      <c r="P530" s="110"/>
      <c r="Q530" s="110"/>
      <c r="R530" s="110"/>
      <c r="S530" s="110"/>
      <c r="T530" s="110"/>
    </row>
    <row r="531" spans="1:20" ht="15.75" customHeight="1" x14ac:dyDescent="0.25">
      <c r="A531" s="110"/>
      <c r="B531" s="110"/>
      <c r="C531" s="110"/>
      <c r="D531" s="110"/>
      <c r="E531" s="110"/>
      <c r="F531" s="110"/>
      <c r="G531" s="110"/>
      <c r="H531" s="110"/>
      <c r="I531" s="110"/>
      <c r="J531" s="110"/>
      <c r="K531" s="110"/>
      <c r="L531" s="110"/>
      <c r="M531" s="110"/>
      <c r="N531" s="110"/>
      <c r="O531" s="110"/>
      <c r="P531" s="110"/>
      <c r="Q531" s="110"/>
      <c r="R531" s="110"/>
      <c r="S531" s="110"/>
      <c r="T531" s="110"/>
    </row>
    <row r="532" spans="1:20" ht="15.75" customHeight="1" x14ac:dyDescent="0.25">
      <c r="A532" s="110"/>
      <c r="B532" s="110"/>
      <c r="C532" s="110"/>
      <c r="D532" s="110"/>
      <c r="E532" s="110"/>
      <c r="F532" s="110"/>
      <c r="G532" s="110"/>
      <c r="H532" s="110"/>
      <c r="I532" s="110"/>
      <c r="J532" s="110"/>
      <c r="K532" s="110"/>
      <c r="L532" s="110"/>
      <c r="M532" s="110"/>
      <c r="N532" s="110"/>
      <c r="O532" s="110"/>
      <c r="P532" s="110"/>
      <c r="Q532" s="110"/>
      <c r="R532" s="110"/>
      <c r="S532" s="110"/>
      <c r="T532" s="110"/>
    </row>
    <row r="533" spans="1:20" ht="15.75" customHeight="1" x14ac:dyDescent="0.25">
      <c r="A533" s="110"/>
      <c r="B533" s="110"/>
      <c r="C533" s="110"/>
      <c r="D533" s="110"/>
      <c r="E533" s="110"/>
      <c r="F533" s="110"/>
      <c r="G533" s="110"/>
      <c r="H533" s="110"/>
      <c r="I533" s="110"/>
      <c r="J533" s="110"/>
      <c r="K533" s="110"/>
      <c r="L533" s="110"/>
      <c r="M533" s="110"/>
      <c r="N533" s="110"/>
      <c r="O533" s="110"/>
      <c r="P533" s="110"/>
      <c r="Q533" s="110"/>
      <c r="R533" s="110"/>
      <c r="S533" s="110"/>
      <c r="T533" s="110"/>
    </row>
    <row r="534" spans="1:20" ht="15.75" customHeight="1" x14ac:dyDescent="0.25">
      <c r="A534" s="110"/>
      <c r="B534" s="110"/>
      <c r="C534" s="110"/>
      <c r="D534" s="110"/>
      <c r="E534" s="110"/>
      <c r="F534" s="110"/>
      <c r="G534" s="110"/>
      <c r="H534" s="110"/>
      <c r="I534" s="110"/>
      <c r="J534" s="110"/>
      <c r="K534" s="110"/>
      <c r="L534" s="110"/>
      <c r="M534" s="110"/>
      <c r="N534" s="110"/>
      <c r="O534" s="110"/>
      <c r="P534" s="110"/>
      <c r="Q534" s="110"/>
      <c r="R534" s="110"/>
      <c r="S534" s="110"/>
      <c r="T534" s="110"/>
    </row>
    <row r="535" spans="1:20" ht="15.75" customHeight="1" x14ac:dyDescent="0.25">
      <c r="A535" s="110"/>
      <c r="B535" s="110"/>
      <c r="C535" s="110"/>
      <c r="D535" s="110"/>
      <c r="E535" s="110"/>
      <c r="F535" s="110"/>
      <c r="G535" s="110"/>
      <c r="H535" s="110"/>
      <c r="I535" s="110"/>
      <c r="J535" s="110"/>
      <c r="K535" s="110"/>
      <c r="L535" s="110"/>
      <c r="M535" s="110"/>
      <c r="N535" s="110"/>
      <c r="O535" s="110"/>
      <c r="P535" s="110"/>
      <c r="Q535" s="110"/>
      <c r="R535" s="110"/>
      <c r="S535" s="110"/>
      <c r="T535" s="110"/>
    </row>
    <row r="536" spans="1:20" ht="15.75" customHeight="1" x14ac:dyDescent="0.25">
      <c r="A536" s="110"/>
      <c r="B536" s="110"/>
      <c r="C536" s="110"/>
      <c r="D536" s="110"/>
      <c r="E536" s="110"/>
      <c r="F536" s="110"/>
      <c r="G536" s="110"/>
      <c r="H536" s="110"/>
      <c r="I536" s="110"/>
      <c r="J536" s="110"/>
      <c r="K536" s="110"/>
      <c r="L536" s="110"/>
      <c r="M536" s="110"/>
      <c r="N536" s="110"/>
      <c r="O536" s="110"/>
      <c r="P536" s="110"/>
      <c r="Q536" s="110"/>
      <c r="R536" s="110"/>
      <c r="S536" s="110"/>
      <c r="T536" s="110"/>
    </row>
    <row r="537" spans="1:20" ht="15.75" customHeight="1" x14ac:dyDescent="0.25">
      <c r="A537" s="110"/>
      <c r="B537" s="110"/>
      <c r="C537" s="110"/>
      <c r="D537" s="110"/>
      <c r="E537" s="110"/>
      <c r="F537" s="110"/>
      <c r="G537" s="110"/>
      <c r="H537" s="110"/>
      <c r="I537" s="110"/>
      <c r="J537" s="110"/>
      <c r="K537" s="110"/>
      <c r="L537" s="110"/>
      <c r="M537" s="110"/>
      <c r="N537" s="110"/>
      <c r="O537" s="110"/>
      <c r="P537" s="110"/>
      <c r="Q537" s="110"/>
      <c r="R537" s="110"/>
      <c r="S537" s="110"/>
      <c r="T537" s="110"/>
    </row>
    <row r="538" spans="1:20" ht="15.75" customHeight="1" x14ac:dyDescent="0.25">
      <c r="A538" s="110"/>
      <c r="B538" s="110"/>
      <c r="C538" s="110"/>
      <c r="D538" s="110"/>
      <c r="E538" s="110"/>
      <c r="F538" s="110"/>
      <c r="G538" s="110"/>
      <c r="H538" s="110"/>
      <c r="I538" s="110"/>
      <c r="J538" s="110"/>
      <c r="K538" s="110"/>
      <c r="L538" s="110"/>
      <c r="M538" s="110"/>
      <c r="N538" s="110"/>
      <c r="O538" s="110"/>
      <c r="P538" s="110"/>
      <c r="Q538" s="110"/>
      <c r="R538" s="110"/>
      <c r="S538" s="110"/>
      <c r="T538" s="110"/>
    </row>
    <row r="539" spans="1:20" ht="15.75" customHeight="1" x14ac:dyDescent="0.25">
      <c r="A539" s="110"/>
      <c r="B539" s="110"/>
      <c r="C539" s="110"/>
      <c r="D539" s="110"/>
      <c r="E539" s="110"/>
      <c r="F539" s="110"/>
      <c r="G539" s="110"/>
      <c r="H539" s="110"/>
      <c r="I539" s="110"/>
      <c r="J539" s="110"/>
      <c r="K539" s="110"/>
      <c r="L539" s="110"/>
      <c r="M539" s="110"/>
      <c r="N539" s="110"/>
      <c r="O539" s="110"/>
      <c r="P539" s="110"/>
      <c r="Q539" s="110"/>
      <c r="R539" s="110"/>
      <c r="S539" s="110"/>
      <c r="T539" s="110"/>
    </row>
    <row r="540" spans="1:20" ht="15.75" customHeight="1" x14ac:dyDescent="0.25">
      <c r="A540" s="110"/>
      <c r="B540" s="110"/>
      <c r="C540" s="110"/>
      <c r="D540" s="110"/>
      <c r="E540" s="110"/>
      <c r="F540" s="110"/>
      <c r="G540" s="110"/>
      <c r="H540" s="110"/>
      <c r="I540" s="110"/>
      <c r="J540" s="110"/>
      <c r="K540" s="110"/>
      <c r="L540" s="110"/>
      <c r="M540" s="110"/>
      <c r="N540" s="110"/>
      <c r="O540" s="110"/>
      <c r="P540" s="110"/>
      <c r="Q540" s="110"/>
      <c r="R540" s="110"/>
      <c r="S540" s="110"/>
      <c r="T540" s="110"/>
    </row>
    <row r="541" spans="1:20" ht="15.75" customHeight="1" x14ac:dyDescent="0.25">
      <c r="A541" s="110"/>
      <c r="B541" s="110"/>
      <c r="C541" s="110"/>
      <c r="D541" s="110"/>
      <c r="E541" s="110"/>
      <c r="F541" s="110"/>
      <c r="G541" s="110"/>
      <c r="H541" s="110"/>
      <c r="I541" s="110"/>
      <c r="J541" s="110"/>
      <c r="K541" s="110"/>
      <c r="L541" s="110"/>
      <c r="M541" s="110"/>
      <c r="N541" s="110"/>
      <c r="O541" s="110"/>
      <c r="P541" s="110"/>
      <c r="Q541" s="110"/>
      <c r="R541" s="110"/>
      <c r="S541" s="110"/>
      <c r="T541" s="110"/>
    </row>
    <row r="542" spans="1:20" ht="15.75" customHeight="1" x14ac:dyDescent="0.25">
      <c r="A542" s="110"/>
      <c r="B542" s="110"/>
      <c r="C542" s="110"/>
      <c r="D542" s="110"/>
      <c r="E542" s="110"/>
      <c r="F542" s="110"/>
      <c r="G542" s="110"/>
      <c r="H542" s="110"/>
      <c r="I542" s="110"/>
      <c r="J542" s="110"/>
      <c r="K542" s="110"/>
      <c r="L542" s="110"/>
      <c r="M542" s="110"/>
      <c r="N542" s="110"/>
      <c r="O542" s="110"/>
      <c r="P542" s="110"/>
      <c r="Q542" s="110"/>
      <c r="R542" s="110"/>
      <c r="S542" s="110"/>
      <c r="T542" s="110"/>
    </row>
    <row r="543" spans="1:20" ht="15.75" customHeight="1" x14ac:dyDescent="0.25">
      <c r="A543" s="110"/>
      <c r="B543" s="110"/>
      <c r="C543" s="110"/>
      <c r="D543" s="110"/>
      <c r="E543" s="110"/>
      <c r="F543" s="110"/>
      <c r="G543" s="110"/>
      <c r="H543" s="110"/>
      <c r="I543" s="110"/>
      <c r="J543" s="110"/>
      <c r="K543" s="110"/>
      <c r="L543" s="110"/>
      <c r="M543" s="110"/>
      <c r="N543" s="110"/>
      <c r="O543" s="110"/>
      <c r="P543" s="110"/>
      <c r="Q543" s="110"/>
      <c r="R543" s="110"/>
      <c r="S543" s="110"/>
      <c r="T543" s="110"/>
    </row>
    <row r="544" spans="1:20" ht="15.75" customHeight="1" x14ac:dyDescent="0.25">
      <c r="A544" s="110"/>
      <c r="B544" s="110"/>
      <c r="C544" s="110"/>
      <c r="D544" s="110"/>
      <c r="E544" s="110"/>
      <c r="F544" s="110"/>
      <c r="G544" s="110"/>
      <c r="H544" s="110"/>
      <c r="I544" s="110"/>
      <c r="J544" s="110"/>
      <c r="K544" s="110"/>
      <c r="L544" s="110"/>
      <c r="M544" s="110"/>
      <c r="N544" s="110"/>
      <c r="O544" s="110"/>
      <c r="P544" s="110"/>
      <c r="Q544" s="110"/>
      <c r="R544" s="110"/>
      <c r="S544" s="110"/>
      <c r="T544" s="110"/>
    </row>
    <row r="545" spans="1:20" ht="15.75" customHeight="1" x14ac:dyDescent="0.25">
      <c r="A545" s="110"/>
      <c r="B545" s="110"/>
      <c r="C545" s="110"/>
      <c r="D545" s="110"/>
      <c r="E545" s="110"/>
      <c r="F545" s="110"/>
      <c r="G545" s="110"/>
      <c r="H545" s="110"/>
      <c r="I545" s="110"/>
      <c r="J545" s="110"/>
      <c r="K545" s="110"/>
      <c r="L545" s="110"/>
      <c r="M545" s="110"/>
      <c r="N545" s="110"/>
      <c r="O545" s="110"/>
      <c r="P545" s="110"/>
      <c r="Q545" s="110"/>
      <c r="R545" s="110"/>
      <c r="S545" s="110"/>
      <c r="T545" s="110"/>
    </row>
    <row r="546" spans="1:20" ht="15.75" customHeight="1" x14ac:dyDescent="0.25">
      <c r="A546" s="110"/>
      <c r="B546" s="110"/>
      <c r="C546" s="110"/>
      <c r="D546" s="110"/>
      <c r="E546" s="110"/>
      <c r="F546" s="110"/>
      <c r="G546" s="110"/>
      <c r="H546" s="110"/>
      <c r="I546" s="110"/>
      <c r="J546" s="110"/>
      <c r="K546" s="110"/>
      <c r="L546" s="110"/>
      <c r="M546" s="110"/>
      <c r="N546" s="110"/>
      <c r="O546" s="110"/>
      <c r="P546" s="110"/>
      <c r="Q546" s="110"/>
      <c r="R546" s="110"/>
      <c r="S546" s="110"/>
      <c r="T546" s="110"/>
    </row>
    <row r="547" spans="1:20" ht="15.75" customHeight="1" x14ac:dyDescent="0.25">
      <c r="A547" s="110"/>
      <c r="B547" s="110"/>
      <c r="C547" s="110"/>
      <c r="D547" s="110"/>
      <c r="E547" s="110"/>
      <c r="F547" s="110"/>
      <c r="G547" s="110"/>
      <c r="H547" s="110"/>
      <c r="I547" s="110"/>
      <c r="J547" s="110"/>
      <c r="K547" s="110"/>
      <c r="L547" s="110"/>
      <c r="M547" s="110"/>
      <c r="N547" s="110"/>
      <c r="O547" s="110"/>
      <c r="P547" s="110"/>
      <c r="Q547" s="110"/>
      <c r="R547" s="110"/>
      <c r="S547" s="110"/>
      <c r="T547" s="110"/>
    </row>
    <row r="548" spans="1:20" ht="15.75" customHeight="1" x14ac:dyDescent="0.25">
      <c r="A548" s="110"/>
      <c r="B548" s="110"/>
      <c r="C548" s="110"/>
      <c r="D548" s="110"/>
      <c r="E548" s="110"/>
      <c r="F548" s="110"/>
      <c r="G548" s="110"/>
      <c r="H548" s="110"/>
      <c r="I548" s="110"/>
      <c r="J548" s="110"/>
      <c r="K548" s="110"/>
      <c r="L548" s="110"/>
      <c r="M548" s="110"/>
      <c r="N548" s="110"/>
      <c r="O548" s="110"/>
      <c r="P548" s="110"/>
      <c r="Q548" s="110"/>
      <c r="R548" s="110"/>
      <c r="S548" s="110"/>
      <c r="T548" s="110"/>
    </row>
    <row r="549" spans="1:20" ht="15.75" customHeight="1" x14ac:dyDescent="0.25">
      <c r="A549" s="110"/>
      <c r="B549" s="110"/>
      <c r="C549" s="110"/>
      <c r="D549" s="110"/>
      <c r="E549" s="110"/>
      <c r="F549" s="110"/>
      <c r="G549" s="110"/>
      <c r="H549" s="110"/>
      <c r="I549" s="110"/>
      <c r="J549" s="110"/>
      <c r="K549" s="110"/>
      <c r="L549" s="110"/>
      <c r="M549" s="110"/>
      <c r="N549" s="110"/>
      <c r="O549" s="110"/>
      <c r="P549" s="110"/>
      <c r="Q549" s="110"/>
      <c r="R549" s="110"/>
      <c r="S549" s="110"/>
      <c r="T549" s="110"/>
    </row>
    <row r="550" spans="1:20" ht="15.75" customHeight="1" x14ac:dyDescent="0.25">
      <c r="A550" s="110"/>
      <c r="B550" s="110"/>
      <c r="C550" s="110"/>
      <c r="D550" s="110"/>
      <c r="E550" s="110"/>
      <c r="F550" s="110"/>
      <c r="G550" s="110"/>
      <c r="H550" s="110"/>
      <c r="I550" s="110"/>
      <c r="J550" s="110"/>
      <c r="K550" s="110"/>
      <c r="L550" s="110"/>
      <c r="M550" s="110"/>
      <c r="N550" s="110"/>
      <c r="O550" s="110"/>
      <c r="P550" s="110"/>
      <c r="Q550" s="110"/>
      <c r="R550" s="110"/>
      <c r="S550" s="110"/>
      <c r="T550" s="110"/>
    </row>
    <row r="551" spans="1:20" ht="15.75" customHeight="1" x14ac:dyDescent="0.25">
      <c r="A551" s="110"/>
      <c r="B551" s="110"/>
      <c r="C551" s="110"/>
      <c r="D551" s="110"/>
      <c r="E551" s="110"/>
      <c r="F551" s="110"/>
      <c r="G551" s="110"/>
      <c r="H551" s="110"/>
      <c r="I551" s="110"/>
      <c r="J551" s="110"/>
      <c r="K551" s="110"/>
      <c r="L551" s="110"/>
      <c r="M551" s="110"/>
      <c r="N551" s="110"/>
      <c r="O551" s="110"/>
      <c r="P551" s="110"/>
      <c r="Q551" s="110"/>
      <c r="R551" s="110"/>
      <c r="S551" s="110"/>
      <c r="T551" s="110"/>
    </row>
    <row r="552" spans="1:20" ht="15.75" customHeight="1" x14ac:dyDescent="0.25">
      <c r="A552" s="110"/>
      <c r="B552" s="110"/>
      <c r="C552" s="110"/>
      <c r="D552" s="110"/>
      <c r="E552" s="110"/>
      <c r="F552" s="110"/>
      <c r="G552" s="110"/>
      <c r="H552" s="110"/>
      <c r="I552" s="110"/>
      <c r="J552" s="110"/>
      <c r="K552" s="110"/>
      <c r="L552" s="110"/>
      <c r="M552" s="110"/>
      <c r="N552" s="110"/>
      <c r="O552" s="110"/>
      <c r="P552" s="110"/>
      <c r="Q552" s="110"/>
      <c r="R552" s="110"/>
      <c r="S552" s="110"/>
      <c r="T552" s="110"/>
    </row>
    <row r="553" spans="1:20" ht="15.75" customHeight="1" x14ac:dyDescent="0.25">
      <c r="A553" s="110"/>
      <c r="B553" s="110"/>
      <c r="C553" s="110"/>
      <c r="D553" s="110"/>
      <c r="E553" s="110"/>
      <c r="F553" s="110"/>
      <c r="G553" s="110"/>
      <c r="H553" s="110"/>
      <c r="I553" s="110"/>
      <c r="J553" s="110"/>
      <c r="K553" s="110"/>
      <c r="L553" s="110"/>
      <c r="M553" s="110"/>
      <c r="N553" s="110"/>
      <c r="O553" s="110"/>
      <c r="P553" s="110"/>
      <c r="Q553" s="110"/>
      <c r="R553" s="110"/>
      <c r="S553" s="110"/>
      <c r="T553" s="110"/>
    </row>
    <row r="554" spans="1:20" ht="15.75" customHeight="1" x14ac:dyDescent="0.25">
      <c r="A554" s="110"/>
      <c r="B554" s="110"/>
      <c r="C554" s="110"/>
      <c r="D554" s="110"/>
      <c r="E554" s="110"/>
      <c r="F554" s="110"/>
      <c r="G554" s="110"/>
      <c r="H554" s="110"/>
      <c r="I554" s="110"/>
      <c r="J554" s="110"/>
      <c r="K554" s="110"/>
      <c r="L554" s="110"/>
      <c r="M554" s="110"/>
      <c r="N554" s="110"/>
      <c r="O554" s="110"/>
      <c r="P554" s="110"/>
      <c r="Q554" s="110"/>
      <c r="R554" s="110"/>
      <c r="S554" s="110"/>
      <c r="T554" s="110"/>
    </row>
    <row r="555" spans="1:20" ht="15.75" customHeight="1" x14ac:dyDescent="0.25">
      <c r="A555" s="110"/>
      <c r="B555" s="110"/>
      <c r="C555" s="110"/>
      <c r="D555" s="110"/>
      <c r="E555" s="110"/>
      <c r="F555" s="110"/>
      <c r="G555" s="110"/>
      <c r="H555" s="110"/>
      <c r="I555" s="110"/>
      <c r="J555" s="110"/>
      <c r="K555" s="110"/>
      <c r="L555" s="110"/>
      <c r="M555" s="110"/>
      <c r="N555" s="110"/>
      <c r="O555" s="110"/>
      <c r="P555" s="110"/>
      <c r="Q555" s="110"/>
      <c r="R555" s="110"/>
      <c r="S555" s="110"/>
      <c r="T555" s="110"/>
    </row>
    <row r="556" spans="1:20" ht="15.75" customHeight="1" x14ac:dyDescent="0.25">
      <c r="A556" s="110"/>
      <c r="B556" s="110"/>
      <c r="C556" s="110"/>
      <c r="D556" s="110"/>
      <c r="E556" s="110"/>
      <c r="F556" s="110"/>
      <c r="G556" s="110"/>
      <c r="H556" s="110"/>
      <c r="I556" s="110"/>
      <c r="J556" s="110"/>
      <c r="K556" s="110"/>
      <c r="L556" s="110"/>
      <c r="M556" s="110"/>
      <c r="N556" s="110"/>
      <c r="O556" s="110"/>
      <c r="P556" s="110"/>
      <c r="Q556" s="110"/>
      <c r="R556" s="110"/>
      <c r="S556" s="110"/>
      <c r="T556" s="110"/>
    </row>
    <row r="557" spans="1:20" ht="15.75" customHeight="1" x14ac:dyDescent="0.25">
      <c r="A557" s="110"/>
      <c r="B557" s="110"/>
      <c r="C557" s="110"/>
      <c r="D557" s="110"/>
      <c r="E557" s="110"/>
      <c r="F557" s="110"/>
      <c r="G557" s="110"/>
      <c r="H557" s="110"/>
      <c r="I557" s="110"/>
      <c r="J557" s="110"/>
      <c r="K557" s="110"/>
      <c r="L557" s="110"/>
      <c r="M557" s="110"/>
      <c r="N557" s="110"/>
      <c r="O557" s="110"/>
      <c r="P557" s="110"/>
      <c r="Q557" s="110"/>
      <c r="R557" s="110"/>
      <c r="S557" s="110"/>
      <c r="T557" s="110"/>
    </row>
    <row r="558" spans="1:20" ht="15.75" customHeight="1" x14ac:dyDescent="0.25">
      <c r="A558" s="110"/>
      <c r="B558" s="110"/>
      <c r="C558" s="110"/>
      <c r="D558" s="110"/>
      <c r="E558" s="110"/>
      <c r="F558" s="110"/>
      <c r="G558" s="110"/>
      <c r="H558" s="110"/>
      <c r="I558" s="110"/>
      <c r="J558" s="110"/>
      <c r="K558" s="110"/>
      <c r="L558" s="110"/>
      <c r="M558" s="110"/>
      <c r="N558" s="110"/>
      <c r="O558" s="110"/>
      <c r="P558" s="110"/>
      <c r="Q558" s="110"/>
      <c r="R558" s="110"/>
      <c r="S558" s="110"/>
      <c r="T558" s="110"/>
    </row>
    <row r="559" spans="1:20" ht="15.75" customHeight="1" x14ac:dyDescent="0.25">
      <c r="A559" s="110"/>
      <c r="B559" s="110"/>
      <c r="C559" s="110"/>
      <c r="D559" s="110"/>
      <c r="E559" s="110"/>
      <c r="F559" s="110"/>
      <c r="G559" s="110"/>
      <c r="H559" s="110"/>
      <c r="I559" s="110"/>
      <c r="J559" s="110"/>
      <c r="K559" s="110"/>
      <c r="L559" s="110"/>
      <c r="M559" s="110"/>
      <c r="N559" s="110"/>
      <c r="O559" s="110"/>
      <c r="P559" s="110"/>
      <c r="Q559" s="110"/>
      <c r="R559" s="110"/>
      <c r="S559" s="110"/>
      <c r="T559" s="110"/>
    </row>
    <row r="560" spans="1:20" ht="15.75" customHeight="1" x14ac:dyDescent="0.25">
      <c r="A560" s="110"/>
      <c r="B560" s="110"/>
      <c r="C560" s="110"/>
      <c r="D560" s="110"/>
      <c r="E560" s="110"/>
      <c r="F560" s="110"/>
      <c r="G560" s="110"/>
      <c r="H560" s="110"/>
      <c r="I560" s="110"/>
      <c r="J560" s="110"/>
      <c r="K560" s="110"/>
      <c r="L560" s="110"/>
      <c r="M560" s="110"/>
      <c r="N560" s="110"/>
      <c r="O560" s="110"/>
      <c r="P560" s="110"/>
      <c r="Q560" s="110"/>
      <c r="R560" s="110"/>
      <c r="S560" s="110"/>
      <c r="T560" s="110"/>
    </row>
    <row r="561" spans="1:20" ht="15.75" customHeight="1" x14ac:dyDescent="0.25">
      <c r="A561" s="110"/>
      <c r="B561" s="110"/>
      <c r="C561" s="110"/>
      <c r="D561" s="110"/>
      <c r="E561" s="110"/>
      <c r="F561" s="110"/>
      <c r="G561" s="110"/>
      <c r="H561" s="110"/>
      <c r="I561" s="110"/>
      <c r="J561" s="110"/>
      <c r="K561" s="110"/>
      <c r="L561" s="110"/>
      <c r="M561" s="110"/>
      <c r="N561" s="110"/>
      <c r="O561" s="110"/>
      <c r="P561" s="110"/>
      <c r="Q561" s="110"/>
      <c r="R561" s="110"/>
      <c r="S561" s="110"/>
      <c r="T561" s="110"/>
    </row>
    <row r="562" spans="1:20" ht="15.75" customHeight="1" x14ac:dyDescent="0.25">
      <c r="A562" s="110"/>
      <c r="B562" s="110"/>
      <c r="C562" s="110"/>
      <c r="D562" s="110"/>
      <c r="E562" s="110"/>
      <c r="F562" s="110"/>
      <c r="G562" s="110"/>
      <c r="H562" s="110"/>
      <c r="I562" s="110"/>
      <c r="J562" s="110"/>
      <c r="K562" s="110"/>
      <c r="L562" s="110"/>
      <c r="M562" s="110"/>
      <c r="N562" s="110"/>
      <c r="O562" s="110"/>
      <c r="P562" s="110"/>
      <c r="Q562" s="110"/>
      <c r="R562" s="110"/>
      <c r="S562" s="110"/>
      <c r="T562" s="110"/>
    </row>
    <row r="563" spans="1:20" ht="15.75" customHeight="1" x14ac:dyDescent="0.25">
      <c r="A563" s="110"/>
      <c r="B563" s="110"/>
      <c r="C563" s="110"/>
      <c r="D563" s="110"/>
      <c r="E563" s="110"/>
      <c r="F563" s="110"/>
      <c r="G563" s="110"/>
      <c r="H563" s="110"/>
      <c r="I563" s="110"/>
      <c r="J563" s="110"/>
      <c r="K563" s="110"/>
      <c r="L563" s="110"/>
      <c r="M563" s="110"/>
      <c r="N563" s="110"/>
      <c r="O563" s="110"/>
      <c r="P563" s="110"/>
      <c r="Q563" s="110"/>
      <c r="R563" s="110"/>
      <c r="S563" s="110"/>
      <c r="T563" s="110"/>
    </row>
    <row r="564" spans="1:20" ht="15.75" customHeight="1" x14ac:dyDescent="0.25">
      <c r="A564" s="110"/>
      <c r="B564" s="110"/>
      <c r="C564" s="110"/>
      <c r="D564" s="110"/>
      <c r="E564" s="110"/>
      <c r="F564" s="110"/>
      <c r="G564" s="110"/>
      <c r="H564" s="110"/>
      <c r="I564" s="110"/>
      <c r="J564" s="110"/>
      <c r="K564" s="110"/>
      <c r="L564" s="110"/>
      <c r="M564" s="110"/>
      <c r="N564" s="110"/>
      <c r="O564" s="110"/>
      <c r="P564" s="110"/>
      <c r="Q564" s="110"/>
      <c r="R564" s="110"/>
      <c r="S564" s="110"/>
      <c r="T564" s="110"/>
    </row>
    <row r="565" spans="1:20" ht="15.75" customHeight="1" x14ac:dyDescent="0.25">
      <c r="A565" s="110"/>
      <c r="B565" s="110"/>
      <c r="C565" s="110"/>
      <c r="D565" s="110"/>
      <c r="E565" s="110"/>
      <c r="F565" s="110"/>
      <c r="G565" s="110"/>
      <c r="H565" s="110"/>
      <c r="I565" s="110"/>
      <c r="J565" s="110"/>
      <c r="K565" s="110"/>
      <c r="L565" s="110"/>
      <c r="M565" s="110"/>
      <c r="N565" s="110"/>
      <c r="O565" s="110"/>
      <c r="P565" s="110"/>
      <c r="Q565" s="110"/>
      <c r="R565" s="110"/>
      <c r="S565" s="110"/>
      <c r="T565" s="110"/>
    </row>
    <row r="566" spans="1:20" ht="15.75" customHeight="1" x14ac:dyDescent="0.25">
      <c r="A566" s="110"/>
      <c r="B566" s="110"/>
      <c r="C566" s="110"/>
      <c r="D566" s="110"/>
      <c r="E566" s="110"/>
      <c r="F566" s="110"/>
      <c r="G566" s="110"/>
      <c r="H566" s="110"/>
      <c r="I566" s="110"/>
      <c r="J566" s="110"/>
      <c r="K566" s="110"/>
      <c r="L566" s="110"/>
      <c r="M566" s="110"/>
      <c r="N566" s="110"/>
      <c r="O566" s="110"/>
      <c r="P566" s="110"/>
      <c r="Q566" s="110"/>
      <c r="R566" s="110"/>
      <c r="S566" s="110"/>
      <c r="T566" s="110"/>
    </row>
    <row r="567" spans="1:20" ht="15.75" customHeight="1" x14ac:dyDescent="0.25">
      <c r="A567" s="110"/>
      <c r="B567" s="110"/>
      <c r="C567" s="110"/>
      <c r="D567" s="110"/>
      <c r="E567" s="110"/>
      <c r="F567" s="110"/>
      <c r="G567" s="110"/>
      <c r="H567" s="110"/>
      <c r="I567" s="110"/>
      <c r="J567" s="110"/>
      <c r="K567" s="110"/>
      <c r="L567" s="110"/>
      <c r="M567" s="110"/>
      <c r="N567" s="110"/>
      <c r="O567" s="110"/>
      <c r="P567" s="110"/>
      <c r="Q567" s="110"/>
      <c r="R567" s="110"/>
      <c r="S567" s="110"/>
      <c r="T567" s="110"/>
    </row>
    <row r="568" spans="1:20" ht="15.75" customHeight="1" x14ac:dyDescent="0.25">
      <c r="A568" s="110"/>
      <c r="B568" s="110"/>
      <c r="C568" s="110"/>
      <c r="D568" s="110"/>
      <c r="E568" s="110"/>
      <c r="F568" s="110"/>
      <c r="G568" s="110"/>
      <c r="H568" s="110"/>
      <c r="I568" s="110"/>
      <c r="J568" s="110"/>
      <c r="K568" s="110"/>
      <c r="L568" s="110"/>
      <c r="M568" s="110"/>
      <c r="N568" s="110"/>
      <c r="O568" s="110"/>
      <c r="P568" s="110"/>
      <c r="Q568" s="110"/>
      <c r="R568" s="110"/>
      <c r="S568" s="110"/>
      <c r="T568" s="110"/>
    </row>
    <row r="569" spans="1:20" ht="15.75" customHeight="1" x14ac:dyDescent="0.25">
      <c r="A569" s="110"/>
      <c r="B569" s="110"/>
      <c r="C569" s="110"/>
      <c r="D569" s="110"/>
      <c r="E569" s="110"/>
      <c r="F569" s="110"/>
      <c r="G569" s="110"/>
      <c r="H569" s="110"/>
      <c r="I569" s="110"/>
      <c r="J569" s="110"/>
      <c r="K569" s="110"/>
      <c r="L569" s="110"/>
      <c r="M569" s="110"/>
      <c r="N569" s="110"/>
      <c r="O569" s="110"/>
      <c r="P569" s="110"/>
      <c r="Q569" s="110"/>
      <c r="R569" s="110"/>
      <c r="S569" s="110"/>
      <c r="T569" s="110"/>
    </row>
    <row r="570" spans="1:20" ht="15.75" customHeight="1" x14ac:dyDescent="0.25">
      <c r="A570" s="110"/>
      <c r="B570" s="110"/>
      <c r="C570" s="110"/>
      <c r="D570" s="110"/>
      <c r="E570" s="110"/>
      <c r="F570" s="110"/>
      <c r="G570" s="110"/>
      <c r="H570" s="110"/>
      <c r="I570" s="110"/>
      <c r="J570" s="110"/>
      <c r="K570" s="110"/>
      <c r="L570" s="110"/>
      <c r="M570" s="110"/>
      <c r="N570" s="110"/>
      <c r="O570" s="110"/>
      <c r="P570" s="110"/>
      <c r="Q570" s="110"/>
      <c r="R570" s="110"/>
      <c r="S570" s="110"/>
      <c r="T570" s="110"/>
    </row>
    <row r="571" spans="1:20" ht="15.75" customHeight="1" x14ac:dyDescent="0.25">
      <c r="A571" s="110"/>
      <c r="B571" s="110"/>
      <c r="C571" s="110"/>
      <c r="D571" s="110"/>
      <c r="E571" s="110"/>
      <c r="F571" s="110"/>
      <c r="G571" s="110"/>
      <c r="H571" s="110"/>
      <c r="I571" s="110"/>
      <c r="J571" s="110"/>
      <c r="K571" s="110"/>
      <c r="L571" s="110"/>
      <c r="M571" s="110"/>
      <c r="N571" s="110"/>
      <c r="O571" s="110"/>
      <c r="P571" s="110"/>
      <c r="Q571" s="110"/>
      <c r="R571" s="110"/>
      <c r="S571" s="110"/>
      <c r="T571" s="110"/>
    </row>
    <row r="572" spans="1:20" ht="15.75" customHeight="1" x14ac:dyDescent="0.25">
      <c r="A572" s="110"/>
      <c r="B572" s="110"/>
      <c r="C572" s="110"/>
      <c r="D572" s="110"/>
      <c r="E572" s="110"/>
      <c r="F572" s="110"/>
      <c r="G572" s="110"/>
      <c r="H572" s="110"/>
      <c r="I572" s="110"/>
      <c r="J572" s="110"/>
      <c r="K572" s="110"/>
      <c r="L572" s="110"/>
      <c r="M572" s="110"/>
      <c r="N572" s="110"/>
      <c r="O572" s="110"/>
      <c r="P572" s="110"/>
      <c r="Q572" s="110"/>
      <c r="R572" s="110"/>
      <c r="S572" s="110"/>
      <c r="T572" s="110"/>
    </row>
    <row r="573" spans="1:20" ht="15.75" customHeight="1" x14ac:dyDescent="0.25">
      <c r="A573" s="110"/>
      <c r="B573" s="110"/>
      <c r="C573" s="110"/>
      <c r="D573" s="110"/>
      <c r="E573" s="110"/>
      <c r="F573" s="110"/>
      <c r="G573" s="110"/>
      <c r="H573" s="110"/>
      <c r="I573" s="110"/>
      <c r="J573" s="110"/>
      <c r="K573" s="110"/>
      <c r="L573" s="110"/>
      <c r="M573" s="110"/>
      <c r="N573" s="110"/>
      <c r="O573" s="110"/>
      <c r="P573" s="110"/>
      <c r="Q573" s="110"/>
      <c r="R573" s="110"/>
      <c r="S573" s="110"/>
      <c r="T573" s="110"/>
    </row>
    <row r="574" spans="1:20" ht="15.75" customHeight="1" x14ac:dyDescent="0.25">
      <c r="A574" s="110"/>
      <c r="B574" s="110"/>
      <c r="C574" s="110"/>
      <c r="D574" s="110"/>
      <c r="E574" s="110"/>
      <c r="F574" s="110"/>
      <c r="G574" s="110"/>
      <c r="H574" s="110"/>
      <c r="I574" s="110"/>
      <c r="J574" s="110"/>
      <c r="K574" s="110"/>
      <c r="L574" s="110"/>
      <c r="M574" s="110"/>
      <c r="N574" s="110"/>
      <c r="O574" s="110"/>
      <c r="P574" s="110"/>
      <c r="Q574" s="110"/>
      <c r="R574" s="110"/>
      <c r="S574" s="110"/>
      <c r="T574" s="110"/>
    </row>
    <row r="575" spans="1:20" ht="15.75" customHeight="1" x14ac:dyDescent="0.25">
      <c r="A575" s="110"/>
      <c r="B575" s="110"/>
      <c r="C575" s="110"/>
      <c r="D575" s="110"/>
      <c r="E575" s="110"/>
      <c r="F575" s="110"/>
      <c r="G575" s="110"/>
      <c r="H575" s="110"/>
      <c r="I575" s="110"/>
      <c r="J575" s="110"/>
      <c r="K575" s="110"/>
      <c r="L575" s="110"/>
      <c r="M575" s="110"/>
      <c r="N575" s="110"/>
      <c r="O575" s="110"/>
      <c r="P575" s="110"/>
      <c r="Q575" s="110"/>
      <c r="R575" s="110"/>
      <c r="S575" s="110"/>
      <c r="T575" s="110"/>
    </row>
    <row r="576" spans="1:20" ht="15.75" customHeight="1" x14ac:dyDescent="0.25">
      <c r="A576" s="110"/>
      <c r="B576" s="110"/>
      <c r="C576" s="110"/>
      <c r="D576" s="110"/>
      <c r="E576" s="110"/>
      <c r="F576" s="110"/>
      <c r="G576" s="110"/>
      <c r="H576" s="110"/>
      <c r="I576" s="110"/>
      <c r="J576" s="110"/>
      <c r="K576" s="110"/>
      <c r="L576" s="110"/>
      <c r="M576" s="110"/>
      <c r="N576" s="110"/>
      <c r="O576" s="110"/>
      <c r="P576" s="110"/>
      <c r="Q576" s="110"/>
      <c r="R576" s="110"/>
      <c r="S576" s="110"/>
      <c r="T576" s="110"/>
    </row>
    <row r="577" spans="1:20" ht="15.75" customHeight="1" x14ac:dyDescent="0.25">
      <c r="A577" s="110"/>
      <c r="B577" s="110"/>
      <c r="C577" s="110"/>
      <c r="D577" s="110"/>
      <c r="E577" s="110"/>
      <c r="F577" s="110"/>
      <c r="G577" s="110"/>
      <c r="H577" s="110"/>
      <c r="I577" s="110"/>
      <c r="J577" s="110"/>
      <c r="K577" s="110"/>
      <c r="L577" s="110"/>
      <c r="M577" s="110"/>
      <c r="N577" s="110"/>
      <c r="O577" s="110"/>
      <c r="P577" s="110"/>
      <c r="Q577" s="110"/>
      <c r="R577" s="110"/>
      <c r="S577" s="110"/>
      <c r="T577" s="110"/>
    </row>
    <row r="578" spans="1:20" ht="15.75" customHeight="1" x14ac:dyDescent="0.25">
      <c r="A578" s="110"/>
      <c r="B578" s="110"/>
      <c r="C578" s="110"/>
      <c r="D578" s="110"/>
      <c r="E578" s="110"/>
      <c r="F578" s="110"/>
      <c r="G578" s="110"/>
      <c r="H578" s="110"/>
      <c r="I578" s="110"/>
      <c r="J578" s="110"/>
      <c r="K578" s="110"/>
      <c r="L578" s="110"/>
      <c r="M578" s="110"/>
      <c r="N578" s="110"/>
      <c r="O578" s="110"/>
      <c r="P578" s="110"/>
      <c r="Q578" s="110"/>
      <c r="R578" s="110"/>
      <c r="S578" s="110"/>
      <c r="T578" s="110"/>
    </row>
    <row r="579" spans="1:20" ht="15.75" customHeight="1" x14ac:dyDescent="0.25">
      <c r="A579" s="110"/>
      <c r="B579" s="110"/>
      <c r="C579" s="110"/>
      <c r="D579" s="110"/>
      <c r="E579" s="110"/>
      <c r="F579" s="110"/>
      <c r="G579" s="110"/>
      <c r="H579" s="110"/>
      <c r="I579" s="110"/>
      <c r="J579" s="110"/>
      <c r="K579" s="110"/>
      <c r="L579" s="110"/>
      <c r="M579" s="110"/>
      <c r="N579" s="110"/>
      <c r="O579" s="110"/>
      <c r="P579" s="110"/>
      <c r="Q579" s="110"/>
      <c r="R579" s="110"/>
      <c r="S579" s="110"/>
      <c r="T579" s="110"/>
    </row>
    <row r="580" spans="1:20" ht="15.75" customHeight="1" x14ac:dyDescent="0.25">
      <c r="A580" s="110"/>
      <c r="B580" s="110"/>
      <c r="C580" s="110"/>
      <c r="D580" s="110"/>
      <c r="E580" s="110"/>
      <c r="F580" s="110"/>
      <c r="G580" s="110"/>
      <c r="H580" s="110"/>
      <c r="I580" s="110"/>
      <c r="J580" s="110"/>
      <c r="K580" s="110"/>
      <c r="L580" s="110"/>
      <c r="M580" s="110"/>
      <c r="N580" s="110"/>
      <c r="O580" s="110"/>
      <c r="P580" s="110"/>
      <c r="Q580" s="110"/>
      <c r="R580" s="110"/>
      <c r="S580" s="110"/>
      <c r="T580" s="110"/>
    </row>
    <row r="581" spans="1:20" ht="15.75" customHeight="1" x14ac:dyDescent="0.25">
      <c r="A581" s="110"/>
      <c r="B581" s="110"/>
      <c r="C581" s="110"/>
      <c r="D581" s="110"/>
      <c r="E581" s="110"/>
      <c r="F581" s="110"/>
      <c r="G581" s="110"/>
      <c r="H581" s="110"/>
      <c r="I581" s="110"/>
      <c r="J581" s="110"/>
      <c r="K581" s="110"/>
      <c r="L581" s="110"/>
      <c r="M581" s="110"/>
      <c r="N581" s="110"/>
      <c r="O581" s="110"/>
      <c r="P581" s="110"/>
      <c r="Q581" s="110"/>
      <c r="R581" s="110"/>
      <c r="S581" s="110"/>
      <c r="T581" s="110"/>
    </row>
    <row r="582" spans="1:20" ht="15.75" customHeight="1" x14ac:dyDescent="0.25">
      <c r="A582" s="110"/>
      <c r="B582" s="110"/>
      <c r="C582" s="110"/>
      <c r="D582" s="110"/>
      <c r="E582" s="110"/>
      <c r="F582" s="110"/>
      <c r="G582" s="110"/>
      <c r="H582" s="110"/>
      <c r="I582" s="110"/>
      <c r="J582" s="110"/>
      <c r="K582" s="110"/>
      <c r="L582" s="110"/>
      <c r="M582" s="110"/>
      <c r="N582" s="110"/>
      <c r="O582" s="110"/>
      <c r="P582" s="110"/>
      <c r="Q582" s="110"/>
      <c r="R582" s="110"/>
      <c r="S582" s="110"/>
      <c r="T582" s="110"/>
    </row>
    <row r="583" spans="1:20" ht="15.75" customHeight="1" x14ac:dyDescent="0.25">
      <c r="A583" s="110"/>
      <c r="B583" s="110"/>
      <c r="C583" s="110"/>
      <c r="D583" s="110"/>
      <c r="E583" s="110"/>
      <c r="F583" s="110"/>
      <c r="G583" s="110"/>
      <c r="H583" s="110"/>
      <c r="I583" s="110"/>
      <c r="J583" s="110"/>
      <c r="K583" s="110"/>
      <c r="L583" s="110"/>
      <c r="M583" s="110"/>
      <c r="N583" s="110"/>
      <c r="O583" s="110"/>
      <c r="P583" s="110"/>
      <c r="Q583" s="110"/>
      <c r="R583" s="110"/>
      <c r="S583" s="110"/>
      <c r="T583" s="110"/>
    </row>
    <row r="584" spans="1:20" ht="15.75" customHeight="1" x14ac:dyDescent="0.25">
      <c r="A584" s="110"/>
      <c r="B584" s="110"/>
      <c r="C584" s="110"/>
      <c r="D584" s="110"/>
      <c r="E584" s="110"/>
      <c r="F584" s="110"/>
      <c r="G584" s="110"/>
      <c r="H584" s="110"/>
      <c r="I584" s="110"/>
      <c r="J584" s="110"/>
      <c r="K584" s="110"/>
      <c r="L584" s="110"/>
      <c r="M584" s="110"/>
      <c r="N584" s="110"/>
      <c r="O584" s="110"/>
      <c r="P584" s="110"/>
      <c r="Q584" s="110"/>
      <c r="R584" s="110"/>
      <c r="S584" s="110"/>
      <c r="T584" s="110"/>
    </row>
    <row r="585" spans="1:20" ht="15.75" customHeight="1" x14ac:dyDescent="0.25">
      <c r="A585" s="110"/>
      <c r="B585" s="110"/>
      <c r="C585" s="110"/>
      <c r="D585" s="110"/>
      <c r="E585" s="110"/>
      <c r="F585" s="110"/>
      <c r="G585" s="110"/>
      <c r="H585" s="110"/>
      <c r="I585" s="110"/>
      <c r="J585" s="110"/>
      <c r="K585" s="110"/>
      <c r="L585" s="110"/>
      <c r="M585" s="110"/>
      <c r="N585" s="110"/>
      <c r="O585" s="110"/>
      <c r="P585" s="110"/>
      <c r="Q585" s="110"/>
      <c r="R585" s="110"/>
      <c r="S585" s="110"/>
      <c r="T585" s="110"/>
    </row>
    <row r="586" spans="1:20" ht="15.75" customHeight="1" x14ac:dyDescent="0.25">
      <c r="A586" s="110"/>
      <c r="B586" s="110"/>
      <c r="C586" s="110"/>
      <c r="D586" s="110"/>
      <c r="E586" s="110"/>
      <c r="F586" s="110"/>
      <c r="G586" s="110"/>
      <c r="H586" s="110"/>
      <c r="I586" s="110"/>
      <c r="J586" s="110"/>
      <c r="K586" s="110"/>
      <c r="L586" s="110"/>
      <c r="M586" s="110"/>
      <c r="N586" s="110"/>
      <c r="O586" s="110"/>
      <c r="P586" s="110"/>
      <c r="Q586" s="110"/>
      <c r="R586" s="110"/>
      <c r="S586" s="110"/>
      <c r="T586" s="110"/>
    </row>
    <row r="587" spans="1:20" ht="15.75" customHeight="1" x14ac:dyDescent="0.25">
      <c r="A587" s="110"/>
      <c r="B587" s="110"/>
      <c r="C587" s="110"/>
      <c r="D587" s="110"/>
      <c r="E587" s="110"/>
      <c r="F587" s="110"/>
      <c r="G587" s="110"/>
      <c r="H587" s="110"/>
      <c r="I587" s="110"/>
      <c r="J587" s="110"/>
      <c r="K587" s="110"/>
      <c r="L587" s="110"/>
      <c r="M587" s="110"/>
      <c r="N587" s="110"/>
      <c r="O587" s="110"/>
      <c r="P587" s="110"/>
      <c r="Q587" s="110"/>
      <c r="R587" s="110"/>
      <c r="S587" s="110"/>
      <c r="T587" s="110"/>
    </row>
    <row r="588" spans="1:20" ht="15.75" customHeight="1" x14ac:dyDescent="0.25">
      <c r="A588" s="110"/>
      <c r="B588" s="110"/>
      <c r="C588" s="110"/>
      <c r="D588" s="110"/>
      <c r="E588" s="110"/>
      <c r="F588" s="110"/>
      <c r="G588" s="110"/>
      <c r="H588" s="110"/>
      <c r="I588" s="110"/>
      <c r="J588" s="110"/>
      <c r="K588" s="110"/>
      <c r="L588" s="110"/>
      <c r="M588" s="110"/>
      <c r="N588" s="110"/>
      <c r="O588" s="110"/>
      <c r="P588" s="110"/>
      <c r="Q588" s="110"/>
      <c r="R588" s="110"/>
      <c r="S588" s="110"/>
      <c r="T588" s="110"/>
    </row>
    <row r="589" spans="1:20" ht="15.75" customHeight="1" x14ac:dyDescent="0.25">
      <c r="A589" s="110"/>
      <c r="B589" s="110"/>
      <c r="C589" s="110"/>
      <c r="D589" s="110"/>
      <c r="E589" s="110"/>
      <c r="F589" s="110"/>
      <c r="G589" s="110"/>
      <c r="H589" s="110"/>
      <c r="I589" s="110"/>
      <c r="J589" s="110"/>
      <c r="K589" s="110"/>
      <c r="L589" s="110"/>
      <c r="M589" s="110"/>
      <c r="N589" s="110"/>
      <c r="O589" s="110"/>
      <c r="P589" s="110"/>
      <c r="Q589" s="110"/>
      <c r="R589" s="110"/>
      <c r="S589" s="110"/>
      <c r="T589" s="110"/>
    </row>
    <row r="590" spans="1:20" ht="15.75" customHeight="1" x14ac:dyDescent="0.25">
      <c r="A590" s="110"/>
      <c r="B590" s="110"/>
      <c r="C590" s="110"/>
      <c r="D590" s="110"/>
      <c r="E590" s="110"/>
      <c r="F590" s="110"/>
      <c r="G590" s="110"/>
      <c r="H590" s="110"/>
      <c r="I590" s="110"/>
      <c r="J590" s="110"/>
      <c r="K590" s="110"/>
      <c r="L590" s="110"/>
      <c r="M590" s="110"/>
      <c r="N590" s="110"/>
      <c r="O590" s="110"/>
      <c r="P590" s="110"/>
      <c r="Q590" s="110"/>
      <c r="R590" s="110"/>
      <c r="S590" s="110"/>
      <c r="T590" s="110"/>
    </row>
    <row r="591" spans="1:20" ht="15.75" customHeight="1" x14ac:dyDescent="0.25">
      <c r="A591" s="110"/>
      <c r="B591" s="110"/>
      <c r="C591" s="110"/>
      <c r="D591" s="110"/>
      <c r="E591" s="110"/>
      <c r="F591" s="110"/>
      <c r="G591" s="110"/>
      <c r="H591" s="110"/>
      <c r="I591" s="110"/>
      <c r="J591" s="110"/>
      <c r="K591" s="110"/>
      <c r="L591" s="110"/>
      <c r="M591" s="110"/>
      <c r="N591" s="110"/>
      <c r="O591" s="110"/>
      <c r="P591" s="110"/>
      <c r="Q591" s="110"/>
      <c r="R591" s="110"/>
      <c r="S591" s="110"/>
      <c r="T591" s="110"/>
    </row>
    <row r="592" spans="1:20" ht="15.75" customHeight="1" x14ac:dyDescent="0.25">
      <c r="A592" s="110"/>
      <c r="B592" s="110"/>
      <c r="C592" s="110"/>
      <c r="D592" s="110"/>
      <c r="E592" s="110"/>
      <c r="F592" s="110"/>
      <c r="G592" s="110"/>
      <c r="H592" s="110"/>
      <c r="I592" s="110"/>
      <c r="J592" s="110"/>
      <c r="K592" s="110"/>
      <c r="L592" s="110"/>
      <c r="M592" s="110"/>
      <c r="N592" s="110"/>
      <c r="O592" s="110"/>
      <c r="P592" s="110"/>
      <c r="Q592" s="110"/>
      <c r="R592" s="110"/>
      <c r="S592" s="110"/>
      <c r="T592" s="110"/>
    </row>
    <row r="593" spans="1:20" ht="15.75" customHeight="1" x14ac:dyDescent="0.25">
      <c r="A593" s="110"/>
      <c r="B593" s="110"/>
      <c r="C593" s="110"/>
      <c r="D593" s="110"/>
      <c r="E593" s="110"/>
      <c r="F593" s="110"/>
      <c r="G593" s="110"/>
      <c r="H593" s="110"/>
      <c r="I593" s="110"/>
      <c r="J593" s="110"/>
      <c r="K593" s="110"/>
      <c r="L593" s="110"/>
      <c r="M593" s="110"/>
      <c r="N593" s="110"/>
      <c r="O593" s="110"/>
      <c r="P593" s="110"/>
      <c r="Q593" s="110"/>
      <c r="R593" s="110"/>
      <c r="S593" s="110"/>
      <c r="T593" s="110"/>
    </row>
    <row r="594" spans="1:20" ht="15.75" customHeight="1" x14ac:dyDescent="0.25">
      <c r="A594" s="110"/>
      <c r="B594" s="110"/>
      <c r="C594" s="110"/>
      <c r="D594" s="110"/>
      <c r="E594" s="110"/>
      <c r="F594" s="110"/>
      <c r="G594" s="110"/>
      <c r="H594" s="110"/>
      <c r="I594" s="110"/>
      <c r="J594" s="110"/>
      <c r="K594" s="110"/>
      <c r="L594" s="110"/>
      <c r="M594" s="110"/>
      <c r="N594" s="110"/>
      <c r="O594" s="110"/>
      <c r="P594" s="110"/>
      <c r="Q594" s="110"/>
      <c r="R594" s="110"/>
      <c r="S594" s="110"/>
      <c r="T594" s="110"/>
    </row>
    <row r="595" spans="1:20" ht="15.75" customHeight="1" x14ac:dyDescent="0.25">
      <c r="A595" s="110"/>
      <c r="B595" s="110"/>
      <c r="C595" s="110"/>
      <c r="D595" s="110"/>
      <c r="E595" s="110"/>
      <c r="F595" s="110"/>
      <c r="G595" s="110"/>
      <c r="H595" s="110"/>
      <c r="I595" s="110"/>
      <c r="J595" s="110"/>
      <c r="K595" s="110"/>
      <c r="L595" s="110"/>
      <c r="M595" s="110"/>
      <c r="N595" s="110"/>
      <c r="O595" s="110"/>
      <c r="P595" s="110"/>
      <c r="Q595" s="110"/>
      <c r="R595" s="110"/>
      <c r="S595" s="110"/>
      <c r="T595" s="110"/>
    </row>
    <row r="596" spans="1:20" ht="15.75" customHeight="1" x14ac:dyDescent="0.25">
      <c r="A596" s="110"/>
      <c r="B596" s="110"/>
      <c r="C596" s="110"/>
      <c r="D596" s="110"/>
      <c r="E596" s="110"/>
      <c r="F596" s="110"/>
      <c r="G596" s="110"/>
      <c r="H596" s="110"/>
      <c r="I596" s="110"/>
      <c r="J596" s="110"/>
      <c r="K596" s="110"/>
      <c r="L596" s="110"/>
      <c r="M596" s="110"/>
      <c r="N596" s="110"/>
      <c r="O596" s="110"/>
      <c r="P596" s="110"/>
      <c r="Q596" s="110"/>
      <c r="R596" s="110"/>
      <c r="S596" s="110"/>
      <c r="T596" s="110"/>
    </row>
    <row r="597" spans="1:20" ht="15.75" customHeight="1" x14ac:dyDescent="0.25">
      <c r="A597" s="110"/>
      <c r="B597" s="110"/>
      <c r="C597" s="110"/>
      <c r="D597" s="110"/>
      <c r="E597" s="110"/>
      <c r="F597" s="110"/>
      <c r="G597" s="110"/>
      <c r="H597" s="110"/>
      <c r="I597" s="110"/>
      <c r="J597" s="110"/>
      <c r="K597" s="110"/>
      <c r="L597" s="110"/>
      <c r="M597" s="110"/>
      <c r="N597" s="110"/>
      <c r="O597" s="110"/>
      <c r="P597" s="110"/>
      <c r="Q597" s="110"/>
      <c r="R597" s="110"/>
      <c r="S597" s="110"/>
      <c r="T597" s="110"/>
    </row>
    <row r="598" spans="1:20" ht="15.75" customHeight="1" x14ac:dyDescent="0.25">
      <c r="A598" s="110"/>
      <c r="B598" s="110"/>
      <c r="C598" s="110"/>
      <c r="D598" s="110"/>
      <c r="E598" s="110"/>
      <c r="F598" s="110"/>
      <c r="G598" s="110"/>
      <c r="H598" s="110"/>
      <c r="I598" s="110"/>
      <c r="J598" s="110"/>
      <c r="K598" s="110"/>
      <c r="L598" s="110"/>
      <c r="M598" s="110"/>
      <c r="N598" s="110"/>
      <c r="O598" s="110"/>
      <c r="P598" s="110"/>
      <c r="Q598" s="110"/>
      <c r="R598" s="110"/>
      <c r="S598" s="110"/>
      <c r="T598" s="110"/>
    </row>
    <row r="599" spans="1:20" ht="15.75" customHeight="1" x14ac:dyDescent="0.25">
      <c r="A599" s="110"/>
      <c r="B599" s="110"/>
      <c r="C599" s="110"/>
      <c r="D599" s="110"/>
      <c r="E599" s="110"/>
      <c r="F599" s="110"/>
      <c r="G599" s="110"/>
      <c r="H599" s="110"/>
      <c r="I599" s="110"/>
      <c r="J599" s="110"/>
      <c r="K599" s="110"/>
      <c r="L599" s="110"/>
      <c r="M599" s="110"/>
      <c r="N599" s="110"/>
      <c r="O599" s="110"/>
      <c r="P599" s="110"/>
      <c r="Q599" s="110"/>
      <c r="R599" s="110"/>
      <c r="S599" s="110"/>
      <c r="T599" s="110"/>
    </row>
    <row r="600" spans="1:20" ht="15.75" customHeight="1" x14ac:dyDescent="0.25">
      <c r="A600" s="110"/>
      <c r="B600" s="110"/>
      <c r="C600" s="110"/>
      <c r="D600" s="110"/>
      <c r="E600" s="110"/>
      <c r="F600" s="110"/>
      <c r="G600" s="110"/>
      <c r="H600" s="110"/>
      <c r="I600" s="110"/>
      <c r="J600" s="110"/>
      <c r="K600" s="110"/>
      <c r="L600" s="110"/>
      <c r="M600" s="110"/>
      <c r="N600" s="110"/>
      <c r="O600" s="110"/>
      <c r="P600" s="110"/>
      <c r="Q600" s="110"/>
      <c r="R600" s="110"/>
      <c r="S600" s="110"/>
      <c r="T600" s="110"/>
    </row>
    <row r="601" spans="1:20" ht="15.75" customHeight="1" x14ac:dyDescent="0.25">
      <c r="A601" s="110"/>
      <c r="B601" s="110"/>
      <c r="C601" s="110"/>
      <c r="D601" s="110"/>
      <c r="E601" s="110"/>
      <c r="F601" s="110"/>
      <c r="G601" s="110"/>
      <c r="H601" s="110"/>
      <c r="I601" s="110"/>
      <c r="J601" s="110"/>
      <c r="K601" s="110"/>
      <c r="L601" s="110"/>
      <c r="M601" s="110"/>
      <c r="N601" s="110"/>
      <c r="O601" s="110"/>
      <c r="P601" s="110"/>
      <c r="Q601" s="110"/>
      <c r="R601" s="110"/>
      <c r="S601" s="110"/>
      <c r="T601" s="110"/>
    </row>
    <row r="602" spans="1:20" ht="15.75" customHeight="1" x14ac:dyDescent="0.25">
      <c r="A602" s="110"/>
      <c r="B602" s="110"/>
      <c r="C602" s="110"/>
      <c r="D602" s="110"/>
      <c r="E602" s="110"/>
      <c r="F602" s="110"/>
      <c r="G602" s="110"/>
      <c r="H602" s="110"/>
      <c r="I602" s="110"/>
      <c r="J602" s="110"/>
      <c r="K602" s="110"/>
      <c r="L602" s="110"/>
      <c r="M602" s="110"/>
      <c r="N602" s="110"/>
      <c r="O602" s="110"/>
      <c r="P602" s="110"/>
      <c r="Q602" s="110"/>
      <c r="R602" s="110"/>
      <c r="S602" s="110"/>
      <c r="T602" s="110"/>
    </row>
    <row r="603" spans="1:20" ht="15.75" customHeight="1" x14ac:dyDescent="0.25">
      <c r="A603" s="110"/>
      <c r="B603" s="110"/>
      <c r="C603" s="110"/>
      <c r="D603" s="110"/>
      <c r="E603" s="110"/>
      <c r="F603" s="110"/>
      <c r="G603" s="110"/>
      <c r="H603" s="110"/>
      <c r="I603" s="110"/>
      <c r="J603" s="110"/>
      <c r="K603" s="110"/>
      <c r="L603" s="110"/>
      <c r="M603" s="110"/>
      <c r="N603" s="110"/>
      <c r="O603" s="110"/>
      <c r="P603" s="110"/>
      <c r="Q603" s="110"/>
      <c r="R603" s="110"/>
      <c r="S603" s="110"/>
      <c r="T603" s="110"/>
    </row>
    <row r="604" spans="1:20" ht="15.75" customHeight="1" x14ac:dyDescent="0.25">
      <c r="A604" s="110"/>
      <c r="B604" s="110"/>
      <c r="C604" s="110"/>
      <c r="D604" s="110"/>
      <c r="E604" s="110"/>
      <c r="F604" s="110"/>
      <c r="G604" s="110"/>
      <c r="H604" s="110"/>
      <c r="I604" s="110"/>
      <c r="J604" s="110"/>
      <c r="K604" s="110"/>
      <c r="L604" s="110"/>
      <c r="M604" s="110"/>
      <c r="N604" s="110"/>
      <c r="O604" s="110"/>
      <c r="P604" s="110"/>
      <c r="Q604" s="110"/>
      <c r="R604" s="110"/>
      <c r="S604" s="110"/>
      <c r="T604" s="110"/>
    </row>
    <row r="605" spans="1:20" ht="15.75" customHeight="1" x14ac:dyDescent="0.25">
      <c r="A605" s="110"/>
      <c r="B605" s="110"/>
      <c r="C605" s="110"/>
      <c r="D605" s="110"/>
      <c r="E605" s="110"/>
      <c r="F605" s="110"/>
      <c r="G605" s="110"/>
      <c r="H605" s="110"/>
      <c r="I605" s="110"/>
      <c r="J605" s="110"/>
      <c r="K605" s="110"/>
      <c r="L605" s="110"/>
      <c r="M605" s="110"/>
      <c r="N605" s="110"/>
      <c r="O605" s="110"/>
      <c r="P605" s="110"/>
      <c r="Q605" s="110"/>
      <c r="R605" s="110"/>
      <c r="S605" s="110"/>
      <c r="T605" s="110"/>
    </row>
    <row r="606" spans="1:20" ht="15.75" customHeight="1" x14ac:dyDescent="0.25">
      <c r="A606" s="110"/>
      <c r="B606" s="110"/>
      <c r="C606" s="110"/>
      <c r="D606" s="110"/>
      <c r="E606" s="110"/>
      <c r="F606" s="110"/>
      <c r="G606" s="110"/>
      <c r="H606" s="110"/>
      <c r="I606" s="110"/>
      <c r="J606" s="110"/>
      <c r="K606" s="110"/>
      <c r="L606" s="110"/>
      <c r="M606" s="110"/>
      <c r="N606" s="110"/>
      <c r="O606" s="110"/>
      <c r="P606" s="110"/>
      <c r="Q606" s="110"/>
      <c r="R606" s="110"/>
      <c r="S606" s="110"/>
      <c r="T606" s="110"/>
    </row>
    <row r="607" spans="1:20" ht="15.75" customHeight="1" x14ac:dyDescent="0.25">
      <c r="A607" s="110"/>
      <c r="B607" s="110"/>
      <c r="C607" s="110"/>
      <c r="D607" s="110"/>
      <c r="E607" s="110"/>
      <c r="F607" s="110"/>
      <c r="G607" s="110"/>
      <c r="H607" s="110"/>
      <c r="I607" s="110"/>
      <c r="J607" s="110"/>
      <c r="K607" s="110"/>
      <c r="L607" s="110"/>
      <c r="M607" s="110"/>
      <c r="N607" s="110"/>
      <c r="O607" s="110"/>
      <c r="P607" s="110"/>
      <c r="Q607" s="110"/>
      <c r="R607" s="110"/>
      <c r="S607" s="110"/>
      <c r="T607" s="110"/>
    </row>
    <row r="608" spans="1:20" ht="15.75" customHeight="1" x14ac:dyDescent="0.25">
      <c r="A608" s="110"/>
      <c r="B608" s="110"/>
      <c r="C608" s="110"/>
      <c r="D608" s="110"/>
      <c r="E608" s="110"/>
      <c r="F608" s="110"/>
      <c r="G608" s="110"/>
      <c r="H608" s="110"/>
      <c r="I608" s="110"/>
      <c r="J608" s="110"/>
      <c r="K608" s="110"/>
      <c r="L608" s="110"/>
      <c r="M608" s="110"/>
      <c r="N608" s="110"/>
      <c r="O608" s="110"/>
      <c r="P608" s="110"/>
      <c r="Q608" s="110"/>
      <c r="R608" s="110"/>
      <c r="S608" s="110"/>
      <c r="T608" s="110"/>
    </row>
    <row r="609" spans="1:20" ht="15.75" customHeight="1" x14ac:dyDescent="0.25">
      <c r="A609" s="110"/>
      <c r="B609" s="110"/>
      <c r="C609" s="110"/>
      <c r="D609" s="110"/>
      <c r="E609" s="110"/>
      <c r="F609" s="110"/>
      <c r="G609" s="110"/>
      <c r="H609" s="110"/>
      <c r="I609" s="110"/>
      <c r="J609" s="110"/>
      <c r="K609" s="110"/>
      <c r="L609" s="110"/>
      <c r="M609" s="110"/>
      <c r="N609" s="110"/>
      <c r="O609" s="110"/>
      <c r="P609" s="110"/>
      <c r="Q609" s="110"/>
      <c r="R609" s="110"/>
      <c r="S609" s="110"/>
      <c r="T609" s="110"/>
    </row>
    <row r="610" spans="1:20" ht="15.75" customHeight="1" x14ac:dyDescent="0.25">
      <c r="A610" s="110"/>
      <c r="B610" s="110"/>
      <c r="C610" s="110"/>
      <c r="D610" s="110"/>
      <c r="E610" s="110"/>
      <c r="F610" s="110"/>
      <c r="G610" s="110"/>
      <c r="H610" s="110"/>
      <c r="I610" s="110"/>
      <c r="J610" s="110"/>
      <c r="K610" s="110"/>
      <c r="L610" s="110"/>
      <c r="M610" s="110"/>
      <c r="N610" s="110"/>
      <c r="O610" s="110"/>
      <c r="P610" s="110"/>
      <c r="Q610" s="110"/>
      <c r="R610" s="110"/>
      <c r="S610" s="110"/>
      <c r="T610" s="110"/>
    </row>
    <row r="611" spans="1:20" ht="15.75" customHeight="1" x14ac:dyDescent="0.25">
      <c r="A611" s="110"/>
      <c r="B611" s="110"/>
      <c r="C611" s="110"/>
      <c r="D611" s="110"/>
      <c r="E611" s="110"/>
      <c r="F611" s="110"/>
      <c r="G611" s="110"/>
      <c r="H611" s="110"/>
      <c r="I611" s="110"/>
      <c r="J611" s="110"/>
      <c r="K611" s="110"/>
      <c r="L611" s="110"/>
      <c r="M611" s="110"/>
      <c r="N611" s="110"/>
      <c r="O611" s="110"/>
      <c r="P611" s="110"/>
      <c r="Q611" s="110"/>
      <c r="R611" s="110"/>
      <c r="S611" s="110"/>
      <c r="T611" s="110"/>
    </row>
    <row r="612" spans="1:20" ht="15.75" customHeight="1" x14ac:dyDescent="0.25">
      <c r="A612" s="110"/>
      <c r="B612" s="110"/>
      <c r="C612" s="110"/>
      <c r="D612" s="110"/>
      <c r="E612" s="110"/>
      <c r="F612" s="110"/>
      <c r="G612" s="110"/>
      <c r="H612" s="110"/>
      <c r="I612" s="110"/>
      <c r="J612" s="110"/>
      <c r="K612" s="110"/>
      <c r="L612" s="110"/>
      <c r="M612" s="110"/>
      <c r="N612" s="110"/>
      <c r="O612" s="110"/>
      <c r="P612" s="110"/>
      <c r="Q612" s="110"/>
      <c r="R612" s="110"/>
      <c r="S612" s="110"/>
      <c r="T612" s="110"/>
    </row>
    <row r="613" spans="1:20" ht="15.75" customHeight="1" x14ac:dyDescent="0.25">
      <c r="A613" s="110"/>
      <c r="B613" s="110"/>
      <c r="C613" s="110"/>
      <c r="D613" s="110"/>
      <c r="E613" s="110"/>
      <c r="F613" s="110"/>
      <c r="G613" s="110"/>
      <c r="H613" s="110"/>
      <c r="I613" s="110"/>
      <c r="J613" s="110"/>
      <c r="K613" s="110"/>
      <c r="L613" s="110"/>
      <c r="M613" s="110"/>
      <c r="N613" s="110"/>
      <c r="O613" s="110"/>
      <c r="P613" s="110"/>
      <c r="Q613" s="110"/>
      <c r="R613" s="110"/>
      <c r="S613" s="110"/>
      <c r="T613" s="110"/>
    </row>
    <row r="614" spans="1:20" ht="15.75" customHeight="1" x14ac:dyDescent="0.25">
      <c r="A614" s="110"/>
      <c r="B614" s="110"/>
      <c r="C614" s="110"/>
      <c r="D614" s="110"/>
      <c r="E614" s="110"/>
      <c r="F614" s="110"/>
      <c r="G614" s="110"/>
      <c r="H614" s="110"/>
      <c r="I614" s="110"/>
      <c r="J614" s="110"/>
      <c r="K614" s="110"/>
      <c r="L614" s="110"/>
      <c r="M614" s="110"/>
      <c r="N614" s="110"/>
      <c r="O614" s="110"/>
      <c r="P614" s="110"/>
      <c r="Q614" s="110"/>
      <c r="R614" s="110"/>
      <c r="S614" s="110"/>
      <c r="T614" s="110"/>
    </row>
    <row r="615" spans="1:20" ht="15.75" customHeight="1" x14ac:dyDescent="0.25">
      <c r="A615" s="110"/>
      <c r="B615" s="110"/>
      <c r="C615" s="110"/>
      <c r="D615" s="110"/>
      <c r="E615" s="110"/>
      <c r="F615" s="110"/>
      <c r="G615" s="110"/>
      <c r="H615" s="110"/>
      <c r="I615" s="110"/>
      <c r="J615" s="110"/>
      <c r="K615" s="110"/>
      <c r="L615" s="110"/>
      <c r="M615" s="110"/>
      <c r="N615" s="110"/>
      <c r="O615" s="110"/>
      <c r="P615" s="110"/>
      <c r="Q615" s="110"/>
      <c r="R615" s="110"/>
      <c r="S615" s="110"/>
      <c r="T615" s="110"/>
    </row>
    <row r="616" spans="1:20" ht="15.75" customHeight="1" x14ac:dyDescent="0.25">
      <c r="A616" s="110"/>
      <c r="B616" s="110"/>
      <c r="C616" s="110"/>
      <c r="D616" s="110"/>
      <c r="E616" s="110"/>
      <c r="F616" s="110"/>
      <c r="G616" s="110"/>
      <c r="H616" s="110"/>
      <c r="I616" s="110"/>
      <c r="J616" s="110"/>
      <c r="K616" s="110"/>
      <c r="L616" s="110"/>
      <c r="M616" s="110"/>
      <c r="N616" s="110"/>
      <c r="O616" s="110"/>
      <c r="P616" s="110"/>
      <c r="Q616" s="110"/>
      <c r="R616" s="110"/>
      <c r="S616" s="110"/>
      <c r="T616" s="110"/>
    </row>
    <row r="617" spans="1:20" ht="15.75" customHeight="1" x14ac:dyDescent="0.25">
      <c r="A617" s="110"/>
      <c r="B617" s="110"/>
      <c r="C617" s="110"/>
      <c r="D617" s="110"/>
      <c r="E617" s="110"/>
      <c r="F617" s="110"/>
      <c r="G617" s="110"/>
      <c r="H617" s="110"/>
      <c r="I617" s="110"/>
      <c r="J617" s="110"/>
      <c r="K617" s="110"/>
      <c r="L617" s="110"/>
      <c r="M617" s="110"/>
      <c r="N617" s="110"/>
      <c r="O617" s="110"/>
      <c r="P617" s="110"/>
      <c r="Q617" s="110"/>
      <c r="R617" s="110"/>
      <c r="S617" s="110"/>
      <c r="T617" s="110"/>
    </row>
    <row r="618" spans="1:20" ht="15.75" customHeight="1" x14ac:dyDescent="0.25">
      <c r="A618" s="110"/>
      <c r="B618" s="110"/>
      <c r="C618" s="110"/>
      <c r="D618" s="110"/>
      <c r="E618" s="110"/>
      <c r="F618" s="110"/>
      <c r="G618" s="110"/>
      <c r="H618" s="110"/>
      <c r="I618" s="110"/>
      <c r="J618" s="110"/>
      <c r="K618" s="110"/>
      <c r="L618" s="110"/>
      <c r="M618" s="110"/>
      <c r="N618" s="110"/>
      <c r="O618" s="110"/>
      <c r="P618" s="110"/>
      <c r="Q618" s="110"/>
      <c r="R618" s="110"/>
      <c r="S618" s="110"/>
      <c r="T618" s="110"/>
    </row>
    <row r="619" spans="1:20" ht="15.75" customHeight="1" x14ac:dyDescent="0.25">
      <c r="A619" s="110"/>
      <c r="B619" s="110"/>
      <c r="C619" s="110"/>
      <c r="D619" s="110"/>
      <c r="E619" s="110"/>
      <c r="F619" s="110"/>
      <c r="G619" s="110"/>
      <c r="H619" s="110"/>
      <c r="I619" s="110"/>
      <c r="J619" s="110"/>
      <c r="K619" s="110"/>
      <c r="L619" s="110"/>
      <c r="M619" s="110"/>
      <c r="N619" s="110"/>
      <c r="O619" s="110"/>
      <c r="P619" s="110"/>
      <c r="Q619" s="110"/>
      <c r="R619" s="110"/>
      <c r="S619" s="110"/>
      <c r="T619" s="110"/>
    </row>
    <row r="620" spans="1:20" ht="15.75" customHeight="1" x14ac:dyDescent="0.25">
      <c r="A620" s="110"/>
      <c r="B620" s="110"/>
      <c r="C620" s="110"/>
      <c r="D620" s="110"/>
      <c r="E620" s="110"/>
      <c r="F620" s="110"/>
      <c r="G620" s="110"/>
      <c r="H620" s="110"/>
      <c r="I620" s="110"/>
      <c r="J620" s="110"/>
      <c r="K620" s="110"/>
      <c r="L620" s="110"/>
      <c r="M620" s="110"/>
      <c r="N620" s="110"/>
      <c r="O620" s="110"/>
      <c r="P620" s="110"/>
      <c r="Q620" s="110"/>
      <c r="R620" s="110"/>
      <c r="S620" s="110"/>
      <c r="T620" s="110"/>
    </row>
    <row r="621" spans="1:20" ht="15.75" customHeight="1" x14ac:dyDescent="0.25">
      <c r="A621" s="110"/>
      <c r="B621" s="110"/>
      <c r="C621" s="110"/>
      <c r="D621" s="110"/>
      <c r="E621" s="110"/>
      <c r="F621" s="110"/>
      <c r="G621" s="110"/>
      <c r="H621" s="110"/>
      <c r="I621" s="110"/>
      <c r="J621" s="110"/>
      <c r="K621" s="110"/>
      <c r="L621" s="110"/>
      <c r="M621" s="110"/>
      <c r="N621" s="110"/>
      <c r="O621" s="110"/>
      <c r="P621" s="110"/>
      <c r="Q621" s="110"/>
      <c r="R621" s="110"/>
      <c r="S621" s="110"/>
      <c r="T621" s="110"/>
    </row>
    <row r="622" spans="1:20" ht="15.75" customHeight="1" x14ac:dyDescent="0.25">
      <c r="A622" s="110"/>
      <c r="B622" s="110"/>
      <c r="C622" s="110"/>
      <c r="D622" s="110"/>
      <c r="E622" s="110"/>
      <c r="F622" s="110"/>
      <c r="G622" s="110"/>
      <c r="H622" s="110"/>
      <c r="I622" s="110"/>
      <c r="J622" s="110"/>
      <c r="K622" s="110"/>
      <c r="L622" s="110"/>
      <c r="M622" s="110"/>
      <c r="N622" s="110"/>
      <c r="O622" s="110"/>
      <c r="P622" s="110"/>
      <c r="Q622" s="110"/>
      <c r="R622" s="110"/>
      <c r="S622" s="110"/>
      <c r="T622" s="110"/>
    </row>
    <row r="623" spans="1:20" ht="15.75" customHeight="1" x14ac:dyDescent="0.25">
      <c r="A623" s="110"/>
      <c r="B623" s="110"/>
      <c r="C623" s="110"/>
      <c r="D623" s="110"/>
      <c r="E623" s="110"/>
      <c r="F623" s="110"/>
      <c r="G623" s="110"/>
      <c r="H623" s="110"/>
      <c r="I623" s="110"/>
      <c r="J623" s="110"/>
      <c r="K623" s="110"/>
      <c r="L623" s="110"/>
      <c r="M623" s="110"/>
      <c r="N623" s="110"/>
      <c r="O623" s="110"/>
      <c r="P623" s="110"/>
      <c r="Q623" s="110"/>
      <c r="R623" s="110"/>
      <c r="S623" s="110"/>
      <c r="T623" s="110"/>
    </row>
    <row r="624" spans="1:20" ht="15.75" customHeight="1" x14ac:dyDescent="0.25">
      <c r="A624" s="110"/>
      <c r="B624" s="110"/>
      <c r="C624" s="110"/>
      <c r="D624" s="110"/>
      <c r="E624" s="110"/>
      <c r="F624" s="110"/>
      <c r="G624" s="110"/>
      <c r="H624" s="110"/>
      <c r="I624" s="110"/>
      <c r="J624" s="110"/>
      <c r="K624" s="110"/>
      <c r="L624" s="110"/>
      <c r="M624" s="110"/>
      <c r="N624" s="110"/>
      <c r="O624" s="110"/>
      <c r="P624" s="110"/>
      <c r="Q624" s="110"/>
      <c r="R624" s="110"/>
      <c r="S624" s="110"/>
      <c r="T624" s="110"/>
    </row>
    <row r="625" spans="1:20" ht="15.75" customHeight="1" x14ac:dyDescent="0.25">
      <c r="A625" s="110"/>
      <c r="B625" s="110"/>
      <c r="C625" s="110"/>
      <c r="D625" s="110"/>
      <c r="E625" s="110"/>
      <c r="F625" s="110"/>
      <c r="G625" s="110"/>
      <c r="H625" s="110"/>
      <c r="I625" s="110"/>
      <c r="J625" s="110"/>
      <c r="K625" s="110"/>
      <c r="L625" s="110"/>
      <c r="M625" s="110"/>
      <c r="N625" s="110"/>
      <c r="O625" s="110"/>
      <c r="P625" s="110"/>
      <c r="Q625" s="110"/>
      <c r="R625" s="110"/>
      <c r="S625" s="110"/>
      <c r="T625" s="110"/>
    </row>
    <row r="626" spans="1:20" ht="15.75" customHeight="1" x14ac:dyDescent="0.25">
      <c r="A626" s="110"/>
      <c r="B626" s="110"/>
      <c r="C626" s="110"/>
      <c r="D626" s="110"/>
      <c r="E626" s="110"/>
      <c r="F626" s="110"/>
      <c r="G626" s="110"/>
      <c r="H626" s="110"/>
      <c r="I626" s="110"/>
      <c r="J626" s="110"/>
      <c r="K626" s="110"/>
      <c r="L626" s="110"/>
      <c r="M626" s="110"/>
      <c r="N626" s="110"/>
      <c r="O626" s="110"/>
      <c r="P626" s="110"/>
      <c r="Q626" s="110"/>
      <c r="R626" s="110"/>
      <c r="S626" s="110"/>
      <c r="T626" s="110"/>
    </row>
    <row r="627" spans="1:20" ht="15.75" customHeight="1" x14ac:dyDescent="0.25">
      <c r="A627" s="110"/>
      <c r="B627" s="110"/>
      <c r="C627" s="110"/>
      <c r="D627" s="110"/>
      <c r="E627" s="110"/>
      <c r="F627" s="110"/>
      <c r="G627" s="110"/>
      <c r="H627" s="110"/>
      <c r="I627" s="110"/>
      <c r="J627" s="110"/>
      <c r="K627" s="110"/>
      <c r="L627" s="110"/>
      <c r="M627" s="110"/>
      <c r="N627" s="110"/>
      <c r="O627" s="110"/>
      <c r="P627" s="110"/>
      <c r="Q627" s="110"/>
      <c r="R627" s="110"/>
      <c r="S627" s="110"/>
      <c r="T627" s="110"/>
    </row>
    <row r="628" spans="1:20" ht="15.75" customHeight="1" x14ac:dyDescent="0.25">
      <c r="A628" s="110"/>
      <c r="B628" s="110"/>
      <c r="C628" s="110"/>
      <c r="D628" s="110"/>
      <c r="E628" s="110"/>
      <c r="F628" s="110"/>
      <c r="G628" s="110"/>
      <c r="H628" s="110"/>
      <c r="I628" s="110"/>
      <c r="J628" s="110"/>
      <c r="K628" s="110"/>
      <c r="L628" s="110"/>
      <c r="M628" s="110"/>
      <c r="N628" s="110"/>
      <c r="O628" s="110"/>
      <c r="P628" s="110"/>
      <c r="Q628" s="110"/>
      <c r="R628" s="110"/>
      <c r="S628" s="110"/>
      <c r="T628" s="110"/>
    </row>
    <row r="629" spans="1:20" ht="15.75" customHeight="1" x14ac:dyDescent="0.25">
      <c r="A629" s="110"/>
      <c r="B629" s="110"/>
      <c r="C629" s="110"/>
      <c r="D629" s="110"/>
      <c r="E629" s="110"/>
      <c r="F629" s="110"/>
      <c r="G629" s="110"/>
      <c r="H629" s="110"/>
      <c r="I629" s="110"/>
      <c r="J629" s="110"/>
      <c r="K629" s="110"/>
      <c r="L629" s="110"/>
      <c r="M629" s="110"/>
      <c r="N629" s="110"/>
      <c r="O629" s="110"/>
      <c r="P629" s="110"/>
      <c r="Q629" s="110"/>
      <c r="R629" s="110"/>
      <c r="S629" s="110"/>
      <c r="T629" s="110"/>
    </row>
    <row r="630" spans="1:20" ht="15.75" customHeight="1" x14ac:dyDescent="0.25">
      <c r="A630" s="110"/>
      <c r="B630" s="110"/>
      <c r="C630" s="110"/>
      <c r="D630" s="110"/>
      <c r="E630" s="110"/>
      <c r="F630" s="110"/>
      <c r="G630" s="110"/>
      <c r="H630" s="110"/>
      <c r="I630" s="110"/>
      <c r="J630" s="110"/>
      <c r="K630" s="110"/>
      <c r="L630" s="110"/>
      <c r="M630" s="110"/>
      <c r="N630" s="110"/>
      <c r="O630" s="110"/>
      <c r="P630" s="110"/>
      <c r="Q630" s="110"/>
      <c r="R630" s="110"/>
      <c r="S630" s="110"/>
      <c r="T630" s="110"/>
    </row>
    <row r="631" spans="1:20" ht="15.75" customHeight="1" x14ac:dyDescent="0.25">
      <c r="A631" s="110"/>
      <c r="B631" s="110"/>
      <c r="C631" s="110"/>
      <c r="D631" s="110"/>
      <c r="E631" s="110"/>
      <c r="F631" s="110"/>
      <c r="G631" s="110"/>
      <c r="H631" s="110"/>
      <c r="I631" s="110"/>
      <c r="J631" s="110"/>
      <c r="K631" s="110"/>
      <c r="L631" s="110"/>
      <c r="M631" s="110"/>
      <c r="N631" s="110"/>
      <c r="O631" s="110"/>
      <c r="P631" s="110"/>
      <c r="Q631" s="110"/>
      <c r="R631" s="110"/>
      <c r="S631" s="110"/>
      <c r="T631" s="110"/>
    </row>
    <row r="632" spans="1:20" ht="15.75" customHeight="1" x14ac:dyDescent="0.25">
      <c r="A632" s="110"/>
      <c r="B632" s="110"/>
      <c r="C632" s="110"/>
      <c r="D632" s="110"/>
      <c r="E632" s="110"/>
      <c r="F632" s="110"/>
      <c r="G632" s="110"/>
      <c r="H632" s="110"/>
      <c r="I632" s="110"/>
      <c r="J632" s="110"/>
      <c r="K632" s="110"/>
      <c r="L632" s="110"/>
      <c r="M632" s="110"/>
      <c r="N632" s="110"/>
      <c r="O632" s="110"/>
      <c r="P632" s="110"/>
      <c r="Q632" s="110"/>
      <c r="R632" s="110"/>
      <c r="S632" s="110"/>
      <c r="T632" s="110"/>
    </row>
    <row r="633" spans="1:20" ht="15.75" customHeight="1" x14ac:dyDescent="0.25">
      <c r="A633" s="110"/>
      <c r="B633" s="110"/>
      <c r="C633" s="110"/>
      <c r="D633" s="110"/>
      <c r="E633" s="110"/>
      <c r="F633" s="110"/>
      <c r="G633" s="110"/>
      <c r="H633" s="110"/>
      <c r="I633" s="110"/>
      <c r="J633" s="110"/>
      <c r="K633" s="110"/>
      <c r="L633" s="110"/>
      <c r="M633" s="110"/>
      <c r="N633" s="110"/>
      <c r="O633" s="110"/>
      <c r="P633" s="110"/>
      <c r="Q633" s="110"/>
      <c r="R633" s="110"/>
      <c r="S633" s="110"/>
      <c r="T633" s="110"/>
    </row>
    <row r="634" spans="1:20" ht="15.75" customHeight="1" x14ac:dyDescent="0.25">
      <c r="A634" s="110"/>
      <c r="B634" s="110"/>
      <c r="C634" s="110"/>
      <c r="D634" s="110"/>
      <c r="E634" s="110"/>
      <c r="F634" s="110"/>
      <c r="G634" s="110"/>
      <c r="H634" s="110"/>
      <c r="I634" s="110"/>
      <c r="J634" s="110"/>
      <c r="K634" s="110"/>
      <c r="L634" s="110"/>
      <c r="M634" s="110"/>
      <c r="N634" s="110"/>
      <c r="O634" s="110"/>
      <c r="P634" s="110"/>
      <c r="Q634" s="110"/>
      <c r="R634" s="110"/>
      <c r="S634" s="110"/>
      <c r="T634" s="110"/>
    </row>
    <row r="635" spans="1:20" ht="15.75" customHeight="1" x14ac:dyDescent="0.25">
      <c r="A635" s="110"/>
      <c r="B635" s="110"/>
      <c r="C635" s="110"/>
      <c r="D635" s="110"/>
      <c r="E635" s="110"/>
      <c r="F635" s="110"/>
      <c r="G635" s="110"/>
      <c r="H635" s="110"/>
      <c r="I635" s="110"/>
      <c r="J635" s="110"/>
      <c r="K635" s="110"/>
      <c r="L635" s="110"/>
      <c r="M635" s="110"/>
      <c r="N635" s="110"/>
      <c r="O635" s="110"/>
      <c r="P635" s="110"/>
      <c r="Q635" s="110"/>
      <c r="R635" s="110"/>
      <c r="S635" s="110"/>
      <c r="T635" s="110"/>
    </row>
    <row r="636" spans="1:20" ht="15.75" customHeight="1" x14ac:dyDescent="0.25">
      <c r="A636" s="110"/>
      <c r="B636" s="110"/>
      <c r="C636" s="110"/>
      <c r="D636" s="110"/>
      <c r="E636" s="110"/>
      <c r="F636" s="110"/>
      <c r="G636" s="110"/>
      <c r="H636" s="110"/>
      <c r="I636" s="110"/>
      <c r="J636" s="110"/>
      <c r="K636" s="110"/>
      <c r="L636" s="110"/>
      <c r="M636" s="110"/>
      <c r="N636" s="110"/>
      <c r="O636" s="110"/>
      <c r="P636" s="110"/>
      <c r="Q636" s="110"/>
      <c r="R636" s="110"/>
      <c r="S636" s="110"/>
      <c r="T636" s="110"/>
    </row>
    <row r="637" spans="1:20" ht="15.75" customHeight="1" x14ac:dyDescent="0.25">
      <c r="A637" s="110"/>
      <c r="B637" s="110"/>
      <c r="C637" s="110"/>
      <c r="D637" s="110"/>
      <c r="E637" s="110"/>
      <c r="F637" s="110"/>
      <c r="G637" s="110"/>
      <c r="H637" s="110"/>
      <c r="I637" s="110"/>
      <c r="J637" s="110"/>
      <c r="K637" s="110"/>
      <c r="L637" s="110"/>
      <c r="M637" s="110"/>
      <c r="N637" s="110"/>
      <c r="O637" s="110"/>
      <c r="P637" s="110"/>
      <c r="Q637" s="110"/>
      <c r="R637" s="110"/>
      <c r="S637" s="110"/>
      <c r="T637" s="110"/>
    </row>
    <row r="638" spans="1:20" ht="15.75" customHeight="1" x14ac:dyDescent="0.25">
      <c r="A638" s="110"/>
      <c r="B638" s="110"/>
      <c r="C638" s="110"/>
      <c r="D638" s="110"/>
      <c r="E638" s="110"/>
      <c r="F638" s="110"/>
      <c r="G638" s="110"/>
      <c r="H638" s="110"/>
      <c r="I638" s="110"/>
      <c r="J638" s="110"/>
      <c r="K638" s="110"/>
      <c r="L638" s="110"/>
      <c r="M638" s="110"/>
      <c r="N638" s="110"/>
      <c r="O638" s="110"/>
      <c r="P638" s="110"/>
      <c r="Q638" s="110"/>
      <c r="R638" s="110"/>
      <c r="S638" s="110"/>
      <c r="T638" s="110"/>
    </row>
    <row r="639" spans="1:20" ht="15.75" customHeight="1" x14ac:dyDescent="0.25">
      <c r="A639" s="110"/>
      <c r="B639" s="110"/>
      <c r="C639" s="110"/>
      <c r="D639" s="110"/>
      <c r="E639" s="110"/>
      <c r="F639" s="110"/>
      <c r="G639" s="110"/>
      <c r="H639" s="110"/>
      <c r="I639" s="110"/>
      <c r="J639" s="110"/>
      <c r="K639" s="110"/>
      <c r="L639" s="110"/>
      <c r="M639" s="110"/>
      <c r="N639" s="110"/>
      <c r="O639" s="110"/>
      <c r="P639" s="110"/>
      <c r="Q639" s="110"/>
      <c r="R639" s="110"/>
      <c r="S639" s="110"/>
      <c r="T639" s="110"/>
    </row>
    <row r="640" spans="1:20" ht="15.75" customHeight="1" x14ac:dyDescent="0.25">
      <c r="A640" s="110"/>
      <c r="B640" s="110"/>
      <c r="C640" s="110"/>
      <c r="D640" s="110"/>
      <c r="E640" s="110"/>
      <c r="F640" s="110"/>
      <c r="G640" s="110"/>
      <c r="H640" s="110"/>
      <c r="I640" s="110"/>
      <c r="J640" s="110"/>
      <c r="K640" s="110"/>
      <c r="L640" s="110"/>
      <c r="M640" s="110"/>
      <c r="N640" s="110"/>
      <c r="O640" s="110"/>
      <c r="P640" s="110"/>
      <c r="Q640" s="110"/>
      <c r="R640" s="110"/>
      <c r="S640" s="110"/>
      <c r="T640" s="110"/>
    </row>
    <row r="641" spans="1:20" ht="15.75" customHeight="1" x14ac:dyDescent="0.25">
      <c r="A641" s="110"/>
      <c r="B641" s="110"/>
      <c r="C641" s="110"/>
      <c r="D641" s="110"/>
      <c r="E641" s="110"/>
      <c r="F641" s="110"/>
      <c r="G641" s="110"/>
      <c r="H641" s="110"/>
      <c r="I641" s="110"/>
      <c r="J641" s="110"/>
      <c r="K641" s="110"/>
      <c r="L641" s="110"/>
      <c r="M641" s="110"/>
      <c r="N641" s="110"/>
      <c r="O641" s="110"/>
      <c r="P641" s="110"/>
      <c r="Q641" s="110"/>
      <c r="R641" s="110"/>
      <c r="S641" s="110"/>
      <c r="T641" s="110"/>
    </row>
    <row r="642" spans="1:20" ht="15.75" customHeight="1" x14ac:dyDescent="0.25">
      <c r="A642" s="110"/>
      <c r="B642" s="110"/>
      <c r="C642" s="110"/>
      <c r="D642" s="110"/>
      <c r="E642" s="110"/>
      <c r="F642" s="110"/>
      <c r="G642" s="110"/>
      <c r="H642" s="110"/>
      <c r="I642" s="110"/>
      <c r="J642" s="110"/>
      <c r="K642" s="110"/>
      <c r="L642" s="110"/>
      <c r="M642" s="110"/>
      <c r="N642" s="110"/>
      <c r="O642" s="110"/>
      <c r="P642" s="110"/>
      <c r="Q642" s="110"/>
      <c r="R642" s="110"/>
      <c r="S642" s="110"/>
      <c r="T642" s="110"/>
    </row>
    <row r="643" spans="1:20" ht="15.75" customHeight="1" x14ac:dyDescent="0.25">
      <c r="A643" s="110"/>
      <c r="B643" s="110"/>
      <c r="C643" s="110"/>
      <c r="D643" s="110"/>
      <c r="E643" s="110"/>
      <c r="F643" s="110"/>
      <c r="G643" s="110"/>
      <c r="H643" s="110"/>
      <c r="I643" s="110"/>
      <c r="J643" s="110"/>
      <c r="K643" s="110"/>
      <c r="L643" s="110"/>
      <c r="M643" s="110"/>
      <c r="N643" s="110"/>
      <c r="O643" s="110"/>
      <c r="P643" s="110"/>
      <c r="Q643" s="110"/>
      <c r="R643" s="110"/>
      <c r="S643" s="110"/>
      <c r="T643" s="110"/>
    </row>
    <row r="644" spans="1:20" ht="15.75" customHeight="1" x14ac:dyDescent="0.25">
      <c r="A644" s="110"/>
      <c r="B644" s="110"/>
      <c r="C644" s="110"/>
      <c r="D644" s="110"/>
      <c r="E644" s="110"/>
      <c r="F644" s="110"/>
      <c r="G644" s="110"/>
      <c r="H644" s="110"/>
      <c r="I644" s="110"/>
      <c r="J644" s="110"/>
      <c r="K644" s="110"/>
      <c r="L644" s="110"/>
      <c r="M644" s="110"/>
      <c r="N644" s="110"/>
      <c r="O644" s="110"/>
      <c r="P644" s="110"/>
      <c r="Q644" s="110"/>
      <c r="R644" s="110"/>
      <c r="S644" s="110"/>
      <c r="T644" s="110"/>
    </row>
    <row r="645" spans="1:20" ht="15.75" customHeight="1" x14ac:dyDescent="0.25">
      <c r="A645" s="110"/>
      <c r="B645" s="110"/>
      <c r="C645" s="110"/>
      <c r="D645" s="110"/>
      <c r="E645" s="110"/>
      <c r="F645" s="110"/>
      <c r="G645" s="110"/>
      <c r="H645" s="110"/>
      <c r="I645" s="110"/>
      <c r="J645" s="110"/>
      <c r="K645" s="110"/>
      <c r="L645" s="110"/>
      <c r="M645" s="110"/>
      <c r="N645" s="110"/>
      <c r="O645" s="110"/>
      <c r="P645" s="110"/>
      <c r="Q645" s="110"/>
      <c r="R645" s="110"/>
      <c r="S645" s="110"/>
      <c r="T645" s="110"/>
    </row>
    <row r="646" spans="1:20" ht="15.75" customHeight="1" x14ac:dyDescent="0.25">
      <c r="A646" s="110"/>
      <c r="B646" s="110"/>
      <c r="C646" s="110"/>
      <c r="D646" s="110"/>
      <c r="E646" s="110"/>
      <c r="F646" s="110"/>
      <c r="G646" s="110"/>
      <c r="H646" s="110"/>
      <c r="I646" s="110"/>
      <c r="J646" s="110"/>
      <c r="K646" s="110"/>
      <c r="L646" s="110"/>
      <c r="M646" s="110"/>
      <c r="N646" s="110"/>
      <c r="O646" s="110"/>
      <c r="P646" s="110"/>
      <c r="Q646" s="110"/>
      <c r="R646" s="110"/>
      <c r="S646" s="110"/>
      <c r="T646" s="110"/>
    </row>
    <row r="647" spans="1:20" ht="15.75" customHeight="1" x14ac:dyDescent="0.25">
      <c r="A647" s="110"/>
      <c r="B647" s="110"/>
      <c r="C647" s="110"/>
      <c r="D647" s="110"/>
      <c r="E647" s="110"/>
      <c r="F647" s="110"/>
      <c r="G647" s="110"/>
      <c r="H647" s="110"/>
      <c r="I647" s="110"/>
      <c r="J647" s="110"/>
      <c r="K647" s="110"/>
      <c r="L647" s="110"/>
      <c r="M647" s="110"/>
      <c r="N647" s="110"/>
      <c r="O647" s="110"/>
      <c r="P647" s="110"/>
      <c r="Q647" s="110"/>
      <c r="R647" s="110"/>
      <c r="S647" s="110"/>
      <c r="T647" s="110"/>
    </row>
    <row r="648" spans="1:20" ht="15.75" customHeight="1" x14ac:dyDescent="0.25">
      <c r="A648" s="110"/>
      <c r="B648" s="110"/>
      <c r="C648" s="110"/>
      <c r="D648" s="110"/>
      <c r="E648" s="110"/>
      <c r="F648" s="110"/>
      <c r="G648" s="110"/>
      <c r="H648" s="110"/>
      <c r="I648" s="110"/>
      <c r="J648" s="110"/>
      <c r="K648" s="110"/>
      <c r="L648" s="110"/>
      <c r="M648" s="110"/>
      <c r="N648" s="110"/>
      <c r="O648" s="110"/>
      <c r="P648" s="110"/>
      <c r="Q648" s="110"/>
      <c r="R648" s="110"/>
      <c r="S648" s="110"/>
      <c r="T648" s="110"/>
    </row>
    <row r="649" spans="1:20" ht="15.75" customHeight="1" x14ac:dyDescent="0.25">
      <c r="A649" s="110"/>
      <c r="B649" s="110"/>
      <c r="C649" s="110"/>
      <c r="D649" s="110"/>
      <c r="E649" s="110"/>
      <c r="F649" s="110"/>
      <c r="G649" s="110"/>
      <c r="H649" s="110"/>
      <c r="I649" s="110"/>
      <c r="J649" s="110"/>
      <c r="K649" s="110"/>
      <c r="L649" s="110"/>
      <c r="M649" s="110"/>
      <c r="N649" s="110"/>
      <c r="O649" s="110"/>
      <c r="P649" s="110"/>
      <c r="Q649" s="110"/>
      <c r="R649" s="110"/>
      <c r="S649" s="110"/>
      <c r="T649" s="110"/>
    </row>
    <row r="650" spans="1:20" ht="15.75" customHeight="1" x14ac:dyDescent="0.25">
      <c r="A650" s="110"/>
      <c r="B650" s="110"/>
      <c r="C650" s="110"/>
      <c r="D650" s="110"/>
      <c r="E650" s="110"/>
      <c r="F650" s="110"/>
      <c r="G650" s="110"/>
      <c r="H650" s="110"/>
      <c r="I650" s="110"/>
      <c r="J650" s="110"/>
      <c r="K650" s="110"/>
      <c r="L650" s="110"/>
      <c r="M650" s="110"/>
      <c r="N650" s="110"/>
      <c r="O650" s="110"/>
      <c r="P650" s="110"/>
      <c r="Q650" s="110"/>
      <c r="R650" s="110"/>
      <c r="S650" s="110"/>
      <c r="T650" s="110"/>
    </row>
    <row r="651" spans="1:20" ht="15.75" customHeight="1" x14ac:dyDescent="0.25">
      <c r="A651" s="110"/>
      <c r="B651" s="110"/>
      <c r="C651" s="110"/>
      <c r="D651" s="110"/>
      <c r="E651" s="110"/>
      <c r="F651" s="110"/>
      <c r="G651" s="110"/>
      <c r="H651" s="110"/>
      <c r="I651" s="110"/>
      <c r="J651" s="110"/>
      <c r="K651" s="110"/>
      <c r="L651" s="110"/>
      <c r="M651" s="110"/>
      <c r="N651" s="110"/>
      <c r="O651" s="110"/>
      <c r="P651" s="110"/>
      <c r="Q651" s="110"/>
      <c r="R651" s="110"/>
      <c r="S651" s="110"/>
      <c r="T651" s="110"/>
    </row>
    <row r="652" spans="1:20" ht="15.75" customHeight="1" x14ac:dyDescent="0.25">
      <c r="A652" s="110"/>
      <c r="B652" s="110"/>
      <c r="C652" s="110"/>
      <c r="D652" s="110"/>
      <c r="E652" s="110"/>
      <c r="F652" s="110"/>
      <c r="G652" s="110"/>
      <c r="H652" s="110"/>
      <c r="I652" s="110"/>
      <c r="J652" s="110"/>
      <c r="K652" s="110"/>
      <c r="L652" s="110"/>
      <c r="M652" s="110"/>
      <c r="N652" s="110"/>
      <c r="O652" s="110"/>
      <c r="P652" s="110"/>
      <c r="Q652" s="110"/>
      <c r="R652" s="110"/>
      <c r="S652" s="110"/>
      <c r="T652" s="110"/>
    </row>
    <row r="653" spans="1:20" ht="15.75" customHeight="1" x14ac:dyDescent="0.25">
      <c r="A653" s="110"/>
      <c r="B653" s="110"/>
      <c r="C653" s="110"/>
      <c r="D653" s="110"/>
      <c r="E653" s="110"/>
      <c r="F653" s="110"/>
      <c r="G653" s="110"/>
      <c r="H653" s="110"/>
      <c r="I653" s="110"/>
      <c r="J653" s="110"/>
      <c r="K653" s="110"/>
      <c r="L653" s="110"/>
      <c r="M653" s="110"/>
      <c r="N653" s="110"/>
      <c r="O653" s="110"/>
      <c r="P653" s="110"/>
      <c r="Q653" s="110"/>
      <c r="R653" s="110"/>
      <c r="S653" s="110"/>
      <c r="T653" s="110"/>
    </row>
    <row r="654" spans="1:20" ht="15.75" customHeight="1" x14ac:dyDescent="0.25">
      <c r="A654" s="110"/>
      <c r="B654" s="110"/>
      <c r="C654" s="110"/>
      <c r="D654" s="110"/>
      <c r="E654" s="110"/>
      <c r="F654" s="110"/>
      <c r="G654" s="110"/>
      <c r="H654" s="110"/>
      <c r="I654" s="110"/>
      <c r="J654" s="110"/>
      <c r="K654" s="110"/>
      <c r="L654" s="110"/>
      <c r="M654" s="110"/>
      <c r="N654" s="110"/>
      <c r="O654" s="110"/>
      <c r="P654" s="110"/>
      <c r="Q654" s="110"/>
      <c r="R654" s="110"/>
      <c r="S654" s="110"/>
      <c r="T654" s="110"/>
    </row>
    <row r="655" spans="1:20" ht="15.75" customHeight="1" x14ac:dyDescent="0.25">
      <c r="A655" s="110"/>
      <c r="B655" s="110"/>
      <c r="C655" s="110"/>
      <c r="D655" s="110"/>
      <c r="E655" s="110"/>
      <c r="F655" s="110"/>
      <c r="G655" s="110"/>
      <c r="H655" s="110"/>
      <c r="I655" s="110"/>
      <c r="J655" s="110"/>
      <c r="K655" s="110"/>
      <c r="L655" s="110"/>
      <c r="M655" s="110"/>
      <c r="N655" s="110"/>
      <c r="O655" s="110"/>
      <c r="P655" s="110"/>
      <c r="Q655" s="110"/>
      <c r="R655" s="110"/>
      <c r="S655" s="110"/>
      <c r="T655" s="110"/>
    </row>
    <row r="656" spans="1:20" ht="15.75" customHeight="1" x14ac:dyDescent="0.25">
      <c r="A656" s="110"/>
      <c r="B656" s="110"/>
      <c r="C656" s="110"/>
      <c r="D656" s="110"/>
      <c r="E656" s="110"/>
      <c r="F656" s="110"/>
      <c r="G656" s="110"/>
      <c r="H656" s="110"/>
      <c r="I656" s="110"/>
      <c r="J656" s="110"/>
      <c r="K656" s="110"/>
      <c r="L656" s="110"/>
      <c r="M656" s="110"/>
      <c r="N656" s="110"/>
      <c r="O656" s="110"/>
      <c r="P656" s="110"/>
      <c r="Q656" s="110"/>
      <c r="R656" s="110"/>
      <c r="S656" s="110"/>
      <c r="T656" s="110"/>
    </row>
    <row r="657" spans="1:20" ht="15.75" customHeight="1" x14ac:dyDescent="0.25">
      <c r="A657" s="110"/>
      <c r="B657" s="110"/>
      <c r="C657" s="110"/>
      <c r="D657" s="110"/>
      <c r="E657" s="110"/>
      <c r="F657" s="110"/>
      <c r="G657" s="110"/>
      <c r="H657" s="110"/>
      <c r="I657" s="110"/>
      <c r="J657" s="110"/>
      <c r="K657" s="110"/>
      <c r="L657" s="110"/>
      <c r="M657" s="110"/>
      <c r="N657" s="110"/>
      <c r="O657" s="110"/>
      <c r="P657" s="110"/>
      <c r="Q657" s="110"/>
      <c r="R657" s="110"/>
      <c r="S657" s="110"/>
      <c r="T657" s="110"/>
    </row>
    <row r="658" spans="1:20" ht="15.75" customHeight="1" x14ac:dyDescent="0.25">
      <c r="A658" s="110"/>
      <c r="B658" s="110"/>
      <c r="C658" s="110"/>
      <c r="D658" s="110"/>
      <c r="E658" s="110"/>
      <c r="F658" s="110"/>
      <c r="G658" s="110"/>
      <c r="H658" s="110"/>
      <c r="I658" s="110"/>
      <c r="J658" s="110"/>
      <c r="K658" s="110"/>
      <c r="L658" s="110"/>
      <c r="M658" s="110"/>
      <c r="N658" s="110"/>
      <c r="O658" s="110"/>
      <c r="P658" s="110"/>
      <c r="Q658" s="110"/>
      <c r="R658" s="110"/>
      <c r="S658" s="110"/>
      <c r="T658" s="110"/>
    </row>
    <row r="659" spans="1:20" ht="15.75" customHeight="1" x14ac:dyDescent="0.25">
      <c r="A659" s="110"/>
      <c r="B659" s="110"/>
      <c r="C659" s="110"/>
      <c r="D659" s="110"/>
      <c r="E659" s="110"/>
      <c r="F659" s="110"/>
      <c r="G659" s="110"/>
      <c r="H659" s="110"/>
      <c r="I659" s="110"/>
      <c r="J659" s="110"/>
      <c r="K659" s="110"/>
      <c r="L659" s="110"/>
      <c r="M659" s="110"/>
      <c r="N659" s="110"/>
      <c r="O659" s="110"/>
      <c r="P659" s="110"/>
      <c r="Q659" s="110"/>
      <c r="R659" s="110"/>
      <c r="S659" s="110"/>
      <c r="T659" s="110"/>
    </row>
    <row r="660" spans="1:20" ht="15.75" customHeight="1" x14ac:dyDescent="0.25">
      <c r="A660" s="110"/>
      <c r="B660" s="110"/>
      <c r="C660" s="110"/>
      <c r="D660" s="110"/>
      <c r="E660" s="110"/>
      <c r="F660" s="110"/>
      <c r="G660" s="110"/>
      <c r="H660" s="110"/>
      <c r="I660" s="110"/>
      <c r="J660" s="110"/>
      <c r="K660" s="110"/>
      <c r="L660" s="110"/>
      <c r="M660" s="110"/>
      <c r="N660" s="110"/>
      <c r="O660" s="110"/>
      <c r="P660" s="110"/>
      <c r="Q660" s="110"/>
      <c r="R660" s="110"/>
      <c r="S660" s="110"/>
      <c r="T660" s="110"/>
    </row>
    <row r="661" spans="1:20" ht="15.75" customHeight="1" x14ac:dyDescent="0.25">
      <c r="A661" s="110"/>
      <c r="B661" s="110"/>
      <c r="C661" s="110"/>
      <c r="D661" s="110"/>
      <c r="E661" s="110"/>
      <c r="F661" s="110"/>
      <c r="G661" s="110"/>
      <c r="H661" s="110"/>
      <c r="I661" s="110"/>
      <c r="J661" s="110"/>
      <c r="K661" s="110"/>
      <c r="L661" s="110"/>
      <c r="M661" s="110"/>
      <c r="N661" s="110"/>
      <c r="O661" s="110"/>
      <c r="P661" s="110"/>
      <c r="Q661" s="110"/>
      <c r="R661" s="110"/>
      <c r="S661" s="110"/>
      <c r="T661" s="110"/>
    </row>
    <row r="662" spans="1:20" ht="15.75" customHeight="1" x14ac:dyDescent="0.25">
      <c r="A662" s="110"/>
      <c r="B662" s="110"/>
      <c r="C662" s="110"/>
      <c r="D662" s="110"/>
      <c r="E662" s="110"/>
      <c r="F662" s="110"/>
      <c r="G662" s="110"/>
      <c r="H662" s="110"/>
      <c r="I662" s="110"/>
      <c r="J662" s="110"/>
      <c r="K662" s="110"/>
      <c r="L662" s="110"/>
      <c r="M662" s="110"/>
      <c r="N662" s="110"/>
      <c r="O662" s="110"/>
      <c r="P662" s="110"/>
      <c r="Q662" s="110"/>
      <c r="R662" s="110"/>
      <c r="S662" s="110"/>
      <c r="T662" s="110"/>
    </row>
    <row r="663" spans="1:20" ht="15.75" customHeight="1" x14ac:dyDescent="0.25">
      <c r="A663" s="110"/>
      <c r="B663" s="110"/>
      <c r="C663" s="110"/>
      <c r="D663" s="110"/>
      <c r="E663" s="110"/>
      <c r="F663" s="110"/>
      <c r="G663" s="110"/>
      <c r="H663" s="110"/>
      <c r="I663" s="110"/>
      <c r="J663" s="110"/>
      <c r="K663" s="110"/>
      <c r="L663" s="110"/>
      <c r="M663" s="110"/>
      <c r="N663" s="110"/>
      <c r="O663" s="110"/>
      <c r="P663" s="110"/>
      <c r="Q663" s="110"/>
      <c r="R663" s="110"/>
      <c r="S663" s="110"/>
      <c r="T663" s="110"/>
    </row>
    <row r="664" spans="1:20" ht="15.75" customHeight="1" x14ac:dyDescent="0.25">
      <c r="A664" s="110"/>
      <c r="B664" s="110"/>
      <c r="C664" s="110"/>
      <c r="D664" s="110"/>
      <c r="E664" s="110"/>
      <c r="F664" s="110"/>
      <c r="G664" s="110"/>
      <c r="H664" s="110"/>
      <c r="I664" s="110"/>
      <c r="J664" s="110"/>
      <c r="K664" s="110"/>
      <c r="L664" s="110"/>
      <c r="M664" s="110"/>
      <c r="N664" s="110"/>
      <c r="O664" s="110"/>
      <c r="P664" s="110"/>
      <c r="Q664" s="110"/>
      <c r="R664" s="110"/>
      <c r="S664" s="110"/>
      <c r="T664" s="110"/>
    </row>
    <row r="665" spans="1:20" ht="15.75" customHeight="1" x14ac:dyDescent="0.25">
      <c r="A665" s="110"/>
      <c r="B665" s="110"/>
      <c r="C665" s="110"/>
      <c r="D665" s="110"/>
      <c r="E665" s="110"/>
      <c r="F665" s="110"/>
      <c r="G665" s="110"/>
      <c r="H665" s="110"/>
      <c r="I665" s="110"/>
      <c r="J665" s="110"/>
      <c r="K665" s="110"/>
      <c r="L665" s="110"/>
      <c r="M665" s="110"/>
      <c r="N665" s="110"/>
      <c r="O665" s="110"/>
      <c r="P665" s="110"/>
      <c r="Q665" s="110"/>
      <c r="R665" s="110"/>
      <c r="S665" s="110"/>
      <c r="T665" s="110"/>
    </row>
    <row r="666" spans="1:20" ht="15.75" customHeight="1" x14ac:dyDescent="0.25">
      <c r="A666" s="110"/>
      <c r="B666" s="110"/>
      <c r="C666" s="110"/>
      <c r="D666" s="110"/>
      <c r="E666" s="110"/>
      <c r="F666" s="110"/>
      <c r="G666" s="110"/>
      <c r="H666" s="110"/>
      <c r="I666" s="110"/>
      <c r="J666" s="110"/>
      <c r="K666" s="110"/>
      <c r="L666" s="110"/>
      <c r="M666" s="110"/>
      <c r="N666" s="110"/>
      <c r="O666" s="110"/>
      <c r="P666" s="110"/>
      <c r="Q666" s="110"/>
      <c r="R666" s="110"/>
      <c r="S666" s="110"/>
      <c r="T666" s="110"/>
    </row>
    <row r="667" spans="1:20" ht="15.75" customHeight="1" x14ac:dyDescent="0.25">
      <c r="A667" s="110"/>
      <c r="B667" s="110"/>
      <c r="C667" s="110"/>
      <c r="D667" s="110"/>
      <c r="E667" s="110"/>
      <c r="F667" s="110"/>
      <c r="G667" s="110"/>
      <c r="H667" s="110"/>
      <c r="I667" s="110"/>
      <c r="J667" s="110"/>
      <c r="K667" s="110"/>
      <c r="L667" s="110"/>
      <c r="M667" s="110"/>
      <c r="N667" s="110"/>
      <c r="O667" s="110"/>
      <c r="P667" s="110"/>
      <c r="Q667" s="110"/>
      <c r="R667" s="110"/>
      <c r="S667" s="110"/>
      <c r="T667" s="110"/>
    </row>
    <row r="668" spans="1:20" ht="15.75" customHeight="1" x14ac:dyDescent="0.25">
      <c r="A668" s="110"/>
      <c r="B668" s="110"/>
      <c r="C668" s="110"/>
      <c r="D668" s="110"/>
      <c r="E668" s="110"/>
      <c r="F668" s="110"/>
      <c r="G668" s="110"/>
      <c r="H668" s="110"/>
      <c r="I668" s="110"/>
      <c r="J668" s="110"/>
      <c r="K668" s="110"/>
      <c r="L668" s="110"/>
      <c r="M668" s="110"/>
      <c r="N668" s="110"/>
      <c r="O668" s="110"/>
      <c r="P668" s="110"/>
      <c r="Q668" s="110"/>
      <c r="R668" s="110"/>
      <c r="S668" s="110"/>
      <c r="T668" s="110"/>
    </row>
    <row r="669" spans="1:20" ht="15.75" customHeight="1" x14ac:dyDescent="0.25">
      <c r="A669" s="110"/>
      <c r="B669" s="110"/>
      <c r="C669" s="110"/>
      <c r="D669" s="110"/>
      <c r="E669" s="110"/>
      <c r="F669" s="110"/>
      <c r="G669" s="110"/>
      <c r="H669" s="110"/>
      <c r="I669" s="110"/>
      <c r="J669" s="110"/>
      <c r="K669" s="110"/>
      <c r="L669" s="110"/>
      <c r="M669" s="110"/>
      <c r="N669" s="110"/>
      <c r="O669" s="110"/>
      <c r="P669" s="110"/>
      <c r="Q669" s="110"/>
      <c r="R669" s="110"/>
      <c r="S669" s="110"/>
      <c r="T669" s="110"/>
    </row>
    <row r="670" spans="1:20" ht="15.75" customHeight="1" x14ac:dyDescent="0.25">
      <c r="A670" s="110"/>
      <c r="B670" s="110"/>
      <c r="C670" s="110"/>
      <c r="D670" s="110"/>
      <c r="E670" s="110"/>
      <c r="F670" s="110"/>
      <c r="G670" s="110"/>
      <c r="H670" s="110"/>
      <c r="I670" s="110"/>
      <c r="J670" s="110"/>
      <c r="K670" s="110"/>
      <c r="L670" s="110"/>
      <c r="M670" s="110"/>
      <c r="N670" s="110"/>
      <c r="O670" s="110"/>
      <c r="P670" s="110"/>
      <c r="Q670" s="110"/>
      <c r="R670" s="110"/>
      <c r="S670" s="110"/>
      <c r="T670" s="110"/>
    </row>
    <row r="671" spans="1:20" ht="15.75" customHeight="1" x14ac:dyDescent="0.25">
      <c r="A671" s="110"/>
      <c r="B671" s="110"/>
      <c r="C671" s="110"/>
      <c r="D671" s="110"/>
      <c r="E671" s="110"/>
      <c r="F671" s="110"/>
      <c r="G671" s="110"/>
      <c r="H671" s="110"/>
      <c r="I671" s="110"/>
      <c r="J671" s="110"/>
      <c r="K671" s="110"/>
      <c r="L671" s="110"/>
      <c r="M671" s="110"/>
      <c r="N671" s="110"/>
      <c r="O671" s="110"/>
      <c r="P671" s="110"/>
      <c r="Q671" s="110"/>
      <c r="R671" s="110"/>
      <c r="S671" s="110"/>
      <c r="T671" s="110"/>
    </row>
    <row r="672" spans="1:20" ht="15.75" customHeight="1" x14ac:dyDescent="0.25">
      <c r="A672" s="110"/>
      <c r="B672" s="110"/>
      <c r="C672" s="110"/>
      <c r="D672" s="110"/>
      <c r="E672" s="110"/>
      <c r="F672" s="110"/>
      <c r="G672" s="110"/>
      <c r="H672" s="110"/>
      <c r="I672" s="110"/>
      <c r="J672" s="110"/>
      <c r="K672" s="110"/>
      <c r="L672" s="110"/>
      <c r="M672" s="110"/>
      <c r="N672" s="110"/>
      <c r="O672" s="110"/>
      <c r="P672" s="110"/>
      <c r="Q672" s="110"/>
      <c r="R672" s="110"/>
      <c r="S672" s="110"/>
      <c r="T672" s="110"/>
    </row>
    <row r="673" spans="1:20" ht="15.75" customHeight="1" x14ac:dyDescent="0.25">
      <c r="A673" s="110"/>
      <c r="B673" s="110"/>
      <c r="C673" s="110"/>
      <c r="D673" s="110"/>
      <c r="E673" s="110"/>
      <c r="F673" s="110"/>
      <c r="G673" s="110"/>
      <c r="H673" s="110"/>
      <c r="I673" s="110"/>
      <c r="J673" s="110"/>
      <c r="K673" s="110"/>
      <c r="L673" s="110"/>
      <c r="M673" s="110"/>
      <c r="N673" s="110"/>
      <c r="O673" s="110"/>
      <c r="P673" s="110"/>
      <c r="Q673" s="110"/>
      <c r="R673" s="110"/>
      <c r="S673" s="110"/>
      <c r="T673" s="110"/>
    </row>
    <row r="674" spans="1:20" ht="15.75" customHeight="1" x14ac:dyDescent="0.25">
      <c r="A674" s="110"/>
      <c r="B674" s="110"/>
      <c r="C674" s="110"/>
      <c r="D674" s="110"/>
      <c r="E674" s="110"/>
      <c r="F674" s="110"/>
      <c r="G674" s="110"/>
      <c r="H674" s="110"/>
      <c r="I674" s="110"/>
      <c r="J674" s="110"/>
      <c r="K674" s="110"/>
      <c r="L674" s="110"/>
      <c r="M674" s="110"/>
      <c r="N674" s="110"/>
      <c r="O674" s="110"/>
      <c r="P674" s="110"/>
      <c r="Q674" s="110"/>
      <c r="R674" s="110"/>
      <c r="S674" s="110"/>
      <c r="T674" s="110"/>
    </row>
    <row r="675" spans="1:20" ht="15.75" customHeight="1" x14ac:dyDescent="0.25">
      <c r="A675" s="110"/>
      <c r="B675" s="110"/>
      <c r="C675" s="110"/>
      <c r="D675" s="110"/>
      <c r="E675" s="110"/>
      <c r="F675" s="110"/>
      <c r="G675" s="110"/>
      <c r="H675" s="110"/>
      <c r="I675" s="110"/>
      <c r="J675" s="110"/>
      <c r="K675" s="110"/>
      <c r="L675" s="110"/>
      <c r="M675" s="110"/>
      <c r="N675" s="110"/>
      <c r="O675" s="110"/>
      <c r="P675" s="110"/>
      <c r="Q675" s="110"/>
      <c r="R675" s="110"/>
      <c r="S675" s="110"/>
      <c r="T675" s="110"/>
    </row>
    <row r="676" spans="1:20" ht="15.75" customHeight="1" x14ac:dyDescent="0.25">
      <c r="A676" s="110"/>
      <c r="B676" s="110"/>
      <c r="C676" s="110"/>
      <c r="D676" s="110"/>
      <c r="E676" s="110"/>
      <c r="F676" s="110"/>
      <c r="G676" s="110"/>
      <c r="H676" s="110"/>
      <c r="I676" s="110"/>
      <c r="J676" s="110"/>
      <c r="K676" s="110"/>
      <c r="L676" s="110"/>
      <c r="M676" s="110"/>
      <c r="N676" s="110"/>
      <c r="O676" s="110"/>
      <c r="P676" s="110"/>
      <c r="Q676" s="110"/>
      <c r="R676" s="110"/>
      <c r="S676" s="110"/>
      <c r="T676" s="110"/>
    </row>
    <row r="677" spans="1:20" ht="15.75" customHeight="1" x14ac:dyDescent="0.25">
      <c r="A677" s="110"/>
      <c r="B677" s="110"/>
      <c r="C677" s="110"/>
      <c r="D677" s="110"/>
      <c r="E677" s="110"/>
      <c r="F677" s="110"/>
      <c r="G677" s="110"/>
      <c r="H677" s="110"/>
      <c r="I677" s="110"/>
      <c r="J677" s="110"/>
      <c r="K677" s="110"/>
      <c r="L677" s="110"/>
      <c r="M677" s="110"/>
      <c r="N677" s="110"/>
      <c r="O677" s="110"/>
      <c r="P677" s="110"/>
      <c r="Q677" s="110"/>
      <c r="R677" s="110"/>
      <c r="S677" s="110"/>
      <c r="T677" s="110"/>
    </row>
    <row r="678" spans="1:20" ht="15.75" customHeight="1" x14ac:dyDescent="0.25">
      <c r="A678" s="110"/>
      <c r="B678" s="110"/>
      <c r="C678" s="110"/>
      <c r="D678" s="110"/>
      <c r="E678" s="110"/>
      <c r="F678" s="110"/>
      <c r="G678" s="110"/>
      <c r="H678" s="110"/>
      <c r="I678" s="110"/>
      <c r="J678" s="110"/>
      <c r="K678" s="110"/>
      <c r="L678" s="110"/>
      <c r="M678" s="110"/>
      <c r="N678" s="110"/>
      <c r="O678" s="110"/>
      <c r="P678" s="110"/>
      <c r="Q678" s="110"/>
      <c r="R678" s="110"/>
      <c r="S678" s="110"/>
      <c r="T678" s="110"/>
    </row>
    <row r="679" spans="1:20" ht="15.75" customHeight="1" x14ac:dyDescent="0.25">
      <c r="A679" s="110"/>
      <c r="B679" s="110"/>
      <c r="C679" s="110"/>
      <c r="D679" s="110"/>
      <c r="E679" s="110"/>
      <c r="F679" s="110"/>
      <c r="G679" s="110"/>
      <c r="H679" s="110"/>
      <c r="I679" s="110"/>
      <c r="J679" s="110"/>
      <c r="K679" s="110"/>
      <c r="L679" s="110"/>
      <c r="M679" s="110"/>
      <c r="N679" s="110"/>
      <c r="O679" s="110"/>
      <c r="P679" s="110"/>
      <c r="Q679" s="110"/>
      <c r="R679" s="110"/>
      <c r="S679" s="110"/>
      <c r="T679" s="110"/>
    </row>
    <row r="680" spans="1:20" ht="15.75" customHeight="1" x14ac:dyDescent="0.25">
      <c r="A680" s="110"/>
      <c r="B680" s="110"/>
      <c r="C680" s="110"/>
      <c r="D680" s="110"/>
      <c r="E680" s="110"/>
      <c r="F680" s="110"/>
      <c r="G680" s="110"/>
      <c r="H680" s="110"/>
      <c r="I680" s="110"/>
      <c r="J680" s="110"/>
      <c r="K680" s="110"/>
      <c r="L680" s="110"/>
      <c r="M680" s="110"/>
      <c r="N680" s="110"/>
      <c r="O680" s="110"/>
      <c r="P680" s="110"/>
      <c r="Q680" s="110"/>
      <c r="R680" s="110"/>
      <c r="S680" s="110"/>
      <c r="T680" s="110"/>
    </row>
    <row r="681" spans="1:20" ht="15.75" customHeight="1" x14ac:dyDescent="0.25">
      <c r="A681" s="110"/>
      <c r="B681" s="110"/>
      <c r="C681" s="110"/>
      <c r="D681" s="110"/>
      <c r="E681" s="110"/>
      <c r="F681" s="110"/>
      <c r="G681" s="110"/>
      <c r="H681" s="110"/>
      <c r="I681" s="110"/>
      <c r="J681" s="110"/>
      <c r="K681" s="110"/>
      <c r="L681" s="110"/>
      <c r="M681" s="110"/>
      <c r="N681" s="110"/>
      <c r="O681" s="110"/>
      <c r="P681" s="110"/>
      <c r="Q681" s="110"/>
      <c r="R681" s="110"/>
      <c r="S681" s="110"/>
      <c r="T681" s="110"/>
    </row>
    <row r="682" spans="1:20" ht="15.75" customHeight="1" x14ac:dyDescent="0.25">
      <c r="A682" s="110"/>
      <c r="B682" s="110"/>
      <c r="C682" s="110"/>
      <c r="D682" s="110"/>
      <c r="E682" s="110"/>
      <c r="F682" s="110"/>
      <c r="G682" s="110"/>
      <c r="H682" s="110"/>
      <c r="I682" s="110"/>
      <c r="J682" s="110"/>
      <c r="K682" s="110"/>
      <c r="L682" s="110"/>
      <c r="M682" s="110"/>
      <c r="N682" s="110"/>
      <c r="O682" s="110"/>
      <c r="P682" s="110"/>
      <c r="Q682" s="110"/>
      <c r="R682" s="110"/>
      <c r="S682" s="110"/>
      <c r="T682" s="110"/>
    </row>
    <row r="683" spans="1:20" ht="15.75" customHeight="1" x14ac:dyDescent="0.25">
      <c r="A683" s="110"/>
      <c r="B683" s="110"/>
      <c r="C683" s="110"/>
      <c r="D683" s="110"/>
      <c r="E683" s="110"/>
      <c r="F683" s="110"/>
      <c r="G683" s="110"/>
      <c r="H683" s="110"/>
      <c r="I683" s="110"/>
      <c r="J683" s="110"/>
      <c r="K683" s="110"/>
      <c r="L683" s="110"/>
      <c r="M683" s="110"/>
      <c r="N683" s="110"/>
      <c r="O683" s="110"/>
      <c r="P683" s="110"/>
      <c r="Q683" s="110"/>
      <c r="R683" s="110"/>
      <c r="S683" s="110"/>
      <c r="T683" s="110"/>
    </row>
    <row r="684" spans="1:20" ht="15.75" customHeight="1" x14ac:dyDescent="0.25">
      <c r="A684" s="110"/>
      <c r="B684" s="110"/>
      <c r="C684" s="110"/>
      <c r="D684" s="110"/>
      <c r="E684" s="110"/>
      <c r="F684" s="110"/>
      <c r="G684" s="110"/>
      <c r="H684" s="110"/>
      <c r="I684" s="110"/>
      <c r="J684" s="110"/>
      <c r="K684" s="110"/>
      <c r="L684" s="110"/>
      <c r="M684" s="110"/>
      <c r="N684" s="110"/>
      <c r="O684" s="110"/>
      <c r="P684" s="110"/>
      <c r="Q684" s="110"/>
      <c r="R684" s="110"/>
      <c r="S684" s="110"/>
      <c r="T684" s="110"/>
    </row>
    <row r="685" spans="1:20" ht="15.75" customHeight="1" x14ac:dyDescent="0.25">
      <c r="A685" s="110"/>
      <c r="B685" s="110"/>
      <c r="C685" s="110"/>
      <c r="D685" s="110"/>
      <c r="E685" s="110"/>
      <c r="F685" s="110"/>
      <c r="G685" s="110"/>
      <c r="H685" s="110"/>
      <c r="I685" s="110"/>
      <c r="J685" s="110"/>
      <c r="K685" s="110"/>
      <c r="L685" s="110"/>
      <c r="M685" s="110"/>
      <c r="N685" s="110"/>
      <c r="O685" s="110"/>
      <c r="P685" s="110"/>
      <c r="Q685" s="110"/>
      <c r="R685" s="110"/>
      <c r="S685" s="110"/>
      <c r="T685" s="110"/>
    </row>
    <row r="686" spans="1:20" ht="15.75" customHeight="1" x14ac:dyDescent="0.25">
      <c r="A686" s="110"/>
      <c r="B686" s="110"/>
      <c r="C686" s="110"/>
      <c r="D686" s="110"/>
      <c r="E686" s="110"/>
      <c r="F686" s="110"/>
      <c r="G686" s="110"/>
      <c r="H686" s="110"/>
      <c r="I686" s="110"/>
      <c r="J686" s="110"/>
      <c r="K686" s="110"/>
      <c r="L686" s="110"/>
      <c r="M686" s="110"/>
      <c r="N686" s="110"/>
      <c r="O686" s="110"/>
      <c r="P686" s="110"/>
      <c r="Q686" s="110"/>
      <c r="R686" s="110"/>
      <c r="S686" s="110"/>
      <c r="T686" s="110"/>
    </row>
    <row r="687" spans="1:20" ht="15.75" customHeight="1" x14ac:dyDescent="0.25">
      <c r="A687" s="110"/>
      <c r="B687" s="110"/>
      <c r="C687" s="110"/>
      <c r="D687" s="110"/>
      <c r="E687" s="110"/>
      <c r="F687" s="110"/>
      <c r="G687" s="110"/>
      <c r="H687" s="110"/>
      <c r="I687" s="110"/>
      <c r="J687" s="110"/>
      <c r="K687" s="110"/>
      <c r="L687" s="110"/>
      <c r="M687" s="110"/>
      <c r="N687" s="110"/>
      <c r="O687" s="110"/>
      <c r="P687" s="110"/>
      <c r="Q687" s="110"/>
      <c r="R687" s="110"/>
      <c r="S687" s="110"/>
      <c r="T687" s="110"/>
    </row>
    <row r="688" spans="1:20" ht="15.75" customHeight="1" x14ac:dyDescent="0.25">
      <c r="A688" s="110"/>
      <c r="B688" s="110"/>
      <c r="C688" s="110"/>
      <c r="D688" s="110"/>
      <c r="E688" s="110"/>
      <c r="F688" s="110"/>
      <c r="G688" s="110"/>
      <c r="H688" s="110"/>
      <c r="I688" s="110"/>
      <c r="J688" s="110"/>
      <c r="K688" s="110"/>
      <c r="L688" s="110"/>
      <c r="M688" s="110"/>
      <c r="N688" s="110"/>
      <c r="O688" s="110"/>
      <c r="P688" s="110"/>
      <c r="Q688" s="110"/>
      <c r="R688" s="110"/>
      <c r="S688" s="110"/>
      <c r="T688" s="110"/>
    </row>
    <row r="689" spans="1:20" ht="15.75" customHeight="1" x14ac:dyDescent="0.25">
      <c r="A689" s="110"/>
      <c r="B689" s="110"/>
      <c r="C689" s="110"/>
      <c r="D689" s="110"/>
      <c r="E689" s="110"/>
      <c r="F689" s="110"/>
      <c r="G689" s="110"/>
      <c r="H689" s="110"/>
      <c r="I689" s="110"/>
      <c r="J689" s="110"/>
      <c r="K689" s="110"/>
      <c r="L689" s="110"/>
      <c r="M689" s="110"/>
      <c r="N689" s="110"/>
      <c r="O689" s="110"/>
      <c r="P689" s="110"/>
      <c r="Q689" s="110"/>
      <c r="R689" s="110"/>
      <c r="S689" s="110"/>
      <c r="T689" s="110"/>
    </row>
    <row r="690" spans="1:20" ht="15.75" customHeight="1" x14ac:dyDescent="0.25">
      <c r="A690" s="110"/>
      <c r="B690" s="110"/>
      <c r="C690" s="110"/>
      <c r="D690" s="110"/>
      <c r="E690" s="110"/>
      <c r="F690" s="110"/>
      <c r="G690" s="110"/>
      <c r="H690" s="110"/>
      <c r="I690" s="110"/>
      <c r="J690" s="110"/>
      <c r="K690" s="110"/>
      <c r="L690" s="110"/>
      <c r="M690" s="110"/>
      <c r="N690" s="110"/>
      <c r="O690" s="110"/>
      <c r="P690" s="110"/>
      <c r="Q690" s="110"/>
      <c r="R690" s="110"/>
      <c r="S690" s="110"/>
      <c r="T690" s="110"/>
    </row>
    <row r="691" spans="1:20" ht="15.75" customHeight="1" x14ac:dyDescent="0.25">
      <c r="A691" s="110"/>
      <c r="B691" s="110"/>
      <c r="C691" s="110"/>
      <c r="D691" s="110"/>
      <c r="E691" s="110"/>
      <c r="F691" s="110"/>
      <c r="G691" s="110"/>
      <c r="H691" s="110"/>
      <c r="I691" s="110"/>
      <c r="J691" s="110"/>
      <c r="K691" s="110"/>
      <c r="L691" s="110"/>
      <c r="M691" s="110"/>
      <c r="N691" s="110"/>
      <c r="O691" s="110"/>
      <c r="P691" s="110"/>
      <c r="Q691" s="110"/>
      <c r="R691" s="110"/>
      <c r="S691" s="110"/>
      <c r="T691" s="110"/>
    </row>
    <row r="692" spans="1:20" ht="15.75" customHeight="1" x14ac:dyDescent="0.25">
      <c r="A692" s="110"/>
      <c r="B692" s="110"/>
      <c r="C692" s="110"/>
      <c r="D692" s="110"/>
      <c r="E692" s="110"/>
      <c r="F692" s="110"/>
      <c r="G692" s="110"/>
      <c r="H692" s="110"/>
      <c r="I692" s="110"/>
      <c r="J692" s="110"/>
      <c r="K692" s="110"/>
      <c r="L692" s="110"/>
      <c r="M692" s="110"/>
      <c r="N692" s="110"/>
      <c r="O692" s="110"/>
      <c r="P692" s="110"/>
      <c r="Q692" s="110"/>
      <c r="R692" s="110"/>
      <c r="S692" s="110"/>
      <c r="T692" s="110"/>
    </row>
    <row r="693" spans="1:20" ht="15.75" customHeight="1" x14ac:dyDescent="0.25">
      <c r="A693" s="110"/>
      <c r="B693" s="110"/>
      <c r="C693" s="110"/>
      <c r="D693" s="110"/>
      <c r="E693" s="110"/>
      <c r="F693" s="110"/>
      <c r="G693" s="110"/>
      <c r="H693" s="110"/>
      <c r="I693" s="110"/>
      <c r="J693" s="110"/>
      <c r="K693" s="110"/>
      <c r="L693" s="110"/>
      <c r="M693" s="110"/>
      <c r="N693" s="110"/>
      <c r="O693" s="110"/>
      <c r="P693" s="110"/>
      <c r="Q693" s="110"/>
      <c r="R693" s="110"/>
      <c r="S693" s="110"/>
      <c r="T693" s="110"/>
    </row>
    <row r="694" spans="1:20" ht="15.75" customHeight="1" x14ac:dyDescent="0.25">
      <c r="A694" s="110"/>
      <c r="B694" s="110"/>
      <c r="C694" s="110"/>
      <c r="D694" s="110"/>
      <c r="E694" s="110"/>
      <c r="F694" s="110"/>
      <c r="G694" s="110"/>
      <c r="H694" s="110"/>
      <c r="I694" s="110"/>
      <c r="J694" s="110"/>
      <c r="K694" s="110"/>
      <c r="L694" s="110"/>
      <c r="M694" s="110"/>
      <c r="N694" s="110"/>
      <c r="O694" s="110"/>
      <c r="P694" s="110"/>
      <c r="Q694" s="110"/>
      <c r="R694" s="110"/>
      <c r="S694" s="110"/>
      <c r="T694" s="110"/>
    </row>
    <row r="695" spans="1:20" ht="15.75" customHeight="1" x14ac:dyDescent="0.25">
      <c r="A695" s="110"/>
      <c r="B695" s="110"/>
      <c r="C695" s="110"/>
      <c r="D695" s="110"/>
      <c r="E695" s="110"/>
      <c r="F695" s="110"/>
      <c r="G695" s="110"/>
      <c r="H695" s="110"/>
      <c r="I695" s="110"/>
      <c r="J695" s="110"/>
      <c r="K695" s="110"/>
      <c r="L695" s="110"/>
      <c r="M695" s="110"/>
      <c r="N695" s="110"/>
      <c r="O695" s="110"/>
      <c r="P695" s="110"/>
      <c r="Q695" s="110"/>
      <c r="R695" s="110"/>
      <c r="S695" s="110"/>
      <c r="T695" s="110"/>
    </row>
    <row r="696" spans="1:20" ht="15.75" customHeight="1" x14ac:dyDescent="0.25">
      <c r="A696" s="110"/>
      <c r="B696" s="110"/>
      <c r="C696" s="110"/>
      <c r="D696" s="110"/>
      <c r="E696" s="110"/>
      <c r="F696" s="110"/>
      <c r="G696" s="110"/>
      <c r="H696" s="110"/>
      <c r="I696" s="110"/>
      <c r="J696" s="110"/>
      <c r="K696" s="110"/>
      <c r="L696" s="110"/>
      <c r="M696" s="110"/>
      <c r="N696" s="110"/>
      <c r="O696" s="110"/>
      <c r="P696" s="110"/>
      <c r="Q696" s="110"/>
      <c r="R696" s="110"/>
      <c r="S696" s="110"/>
      <c r="T696" s="110"/>
    </row>
    <row r="697" spans="1:20" ht="15.75" customHeight="1" x14ac:dyDescent="0.25">
      <c r="A697" s="110"/>
      <c r="B697" s="110"/>
      <c r="C697" s="110"/>
      <c r="D697" s="110"/>
      <c r="E697" s="110"/>
      <c r="F697" s="110"/>
      <c r="G697" s="110"/>
      <c r="H697" s="110"/>
      <c r="I697" s="110"/>
      <c r="J697" s="110"/>
      <c r="K697" s="110"/>
      <c r="L697" s="110"/>
      <c r="M697" s="110"/>
      <c r="N697" s="110"/>
      <c r="O697" s="110"/>
      <c r="P697" s="110"/>
      <c r="Q697" s="110"/>
      <c r="R697" s="110"/>
      <c r="S697" s="110"/>
      <c r="T697" s="110"/>
    </row>
    <row r="698" spans="1:20" ht="15.75" customHeight="1" x14ac:dyDescent="0.25">
      <c r="A698" s="110"/>
      <c r="B698" s="110"/>
      <c r="C698" s="110"/>
      <c r="D698" s="110"/>
      <c r="E698" s="110"/>
      <c r="F698" s="110"/>
      <c r="G698" s="110"/>
      <c r="H698" s="110"/>
      <c r="I698" s="110"/>
      <c r="J698" s="110"/>
      <c r="K698" s="110"/>
      <c r="L698" s="110"/>
      <c r="M698" s="110"/>
      <c r="N698" s="110"/>
      <c r="O698" s="110"/>
      <c r="P698" s="110"/>
      <c r="Q698" s="110"/>
      <c r="R698" s="110"/>
      <c r="S698" s="110"/>
      <c r="T698" s="110"/>
    </row>
    <row r="699" spans="1:20" ht="15.75" customHeight="1" x14ac:dyDescent="0.25">
      <c r="A699" s="110"/>
      <c r="B699" s="110"/>
      <c r="C699" s="110"/>
      <c r="D699" s="110"/>
      <c r="E699" s="110"/>
      <c r="F699" s="110"/>
      <c r="G699" s="110"/>
      <c r="H699" s="110"/>
      <c r="I699" s="110"/>
      <c r="J699" s="110"/>
      <c r="K699" s="110"/>
      <c r="L699" s="110"/>
      <c r="M699" s="110"/>
      <c r="N699" s="110"/>
      <c r="O699" s="110"/>
      <c r="P699" s="110"/>
      <c r="Q699" s="110"/>
      <c r="R699" s="110"/>
      <c r="S699" s="110"/>
      <c r="T699" s="110"/>
    </row>
    <row r="700" spans="1:20" ht="15.75" customHeight="1" x14ac:dyDescent="0.25">
      <c r="A700" s="110"/>
      <c r="B700" s="110"/>
      <c r="C700" s="110"/>
      <c r="D700" s="110"/>
      <c r="E700" s="110"/>
      <c r="F700" s="110"/>
      <c r="G700" s="110"/>
      <c r="H700" s="110"/>
      <c r="I700" s="110"/>
      <c r="J700" s="110"/>
      <c r="K700" s="110"/>
      <c r="L700" s="110"/>
      <c r="M700" s="110"/>
      <c r="N700" s="110"/>
      <c r="O700" s="110"/>
      <c r="P700" s="110"/>
      <c r="Q700" s="110"/>
      <c r="R700" s="110"/>
      <c r="S700" s="110"/>
      <c r="T700" s="110"/>
    </row>
    <row r="701" spans="1:20" ht="15.75" customHeight="1" x14ac:dyDescent="0.25">
      <c r="A701" s="110"/>
      <c r="B701" s="110"/>
      <c r="C701" s="110"/>
      <c r="D701" s="110"/>
      <c r="E701" s="110"/>
      <c r="F701" s="110"/>
      <c r="G701" s="110"/>
      <c r="H701" s="110"/>
      <c r="I701" s="110"/>
      <c r="J701" s="110"/>
      <c r="K701" s="110"/>
      <c r="L701" s="110"/>
      <c r="M701" s="110"/>
      <c r="N701" s="110"/>
      <c r="O701" s="110"/>
      <c r="P701" s="110"/>
      <c r="Q701" s="110"/>
      <c r="R701" s="110"/>
      <c r="S701" s="110"/>
      <c r="T701" s="110"/>
    </row>
    <row r="702" spans="1:20" ht="15.75" customHeight="1" x14ac:dyDescent="0.25">
      <c r="A702" s="110"/>
      <c r="B702" s="110"/>
      <c r="C702" s="110"/>
      <c r="D702" s="110"/>
      <c r="E702" s="110"/>
      <c r="F702" s="110"/>
      <c r="G702" s="110"/>
      <c r="H702" s="110"/>
      <c r="I702" s="110"/>
      <c r="J702" s="110"/>
      <c r="K702" s="110"/>
      <c r="L702" s="110"/>
      <c r="M702" s="110"/>
      <c r="N702" s="110"/>
      <c r="O702" s="110"/>
      <c r="P702" s="110"/>
      <c r="Q702" s="110"/>
      <c r="R702" s="110"/>
      <c r="S702" s="110"/>
      <c r="T702" s="110"/>
    </row>
    <row r="703" spans="1:20" ht="15.75" customHeight="1" x14ac:dyDescent="0.25">
      <c r="A703" s="110"/>
      <c r="B703" s="110"/>
      <c r="C703" s="110"/>
      <c r="D703" s="110"/>
      <c r="E703" s="110"/>
      <c r="F703" s="110"/>
      <c r="G703" s="110"/>
      <c r="H703" s="110"/>
      <c r="I703" s="110"/>
      <c r="J703" s="110"/>
      <c r="K703" s="110"/>
      <c r="L703" s="110"/>
      <c r="M703" s="110"/>
      <c r="N703" s="110"/>
      <c r="O703" s="110"/>
      <c r="P703" s="110"/>
      <c r="Q703" s="110"/>
      <c r="R703" s="110"/>
      <c r="S703" s="110"/>
      <c r="T703" s="110"/>
    </row>
    <row r="704" spans="1:20" ht="15.75" customHeight="1" x14ac:dyDescent="0.25">
      <c r="A704" s="110"/>
      <c r="B704" s="110"/>
      <c r="C704" s="110"/>
      <c r="D704" s="110"/>
      <c r="E704" s="110"/>
      <c r="F704" s="110"/>
      <c r="G704" s="110"/>
      <c r="H704" s="110"/>
      <c r="I704" s="110"/>
      <c r="J704" s="110"/>
      <c r="K704" s="110"/>
      <c r="L704" s="110"/>
      <c r="M704" s="110"/>
      <c r="N704" s="110"/>
      <c r="O704" s="110"/>
      <c r="P704" s="110"/>
      <c r="Q704" s="110"/>
      <c r="R704" s="110"/>
      <c r="S704" s="110"/>
      <c r="T704" s="110"/>
    </row>
    <row r="705" spans="1:20" ht="15.75" customHeight="1" x14ac:dyDescent="0.25">
      <c r="A705" s="110"/>
      <c r="B705" s="110"/>
      <c r="C705" s="110"/>
      <c r="D705" s="110"/>
      <c r="E705" s="110"/>
      <c r="F705" s="110"/>
      <c r="G705" s="110"/>
      <c r="H705" s="110"/>
      <c r="I705" s="110"/>
      <c r="J705" s="110"/>
      <c r="K705" s="110"/>
      <c r="L705" s="110"/>
      <c r="M705" s="110"/>
      <c r="N705" s="110"/>
      <c r="O705" s="110"/>
      <c r="P705" s="110"/>
      <c r="Q705" s="110"/>
      <c r="R705" s="110"/>
      <c r="S705" s="110"/>
      <c r="T705" s="110"/>
    </row>
    <row r="706" spans="1:20" ht="15.75" customHeight="1" x14ac:dyDescent="0.25">
      <c r="A706" s="110"/>
      <c r="B706" s="110"/>
      <c r="C706" s="110"/>
      <c r="D706" s="110"/>
      <c r="E706" s="110"/>
      <c r="F706" s="110"/>
      <c r="G706" s="110"/>
      <c r="H706" s="110"/>
      <c r="I706" s="110"/>
      <c r="J706" s="110"/>
      <c r="K706" s="110"/>
      <c r="L706" s="110"/>
      <c r="M706" s="110"/>
      <c r="N706" s="110"/>
      <c r="O706" s="110"/>
      <c r="P706" s="110"/>
      <c r="Q706" s="110"/>
      <c r="R706" s="110"/>
      <c r="S706" s="110"/>
      <c r="T706" s="110"/>
    </row>
    <row r="707" spans="1:20" ht="15.75" customHeight="1" x14ac:dyDescent="0.25">
      <c r="A707" s="110"/>
      <c r="B707" s="110"/>
      <c r="C707" s="110"/>
      <c r="D707" s="110"/>
      <c r="E707" s="110"/>
      <c r="F707" s="110"/>
      <c r="G707" s="110"/>
      <c r="H707" s="110"/>
      <c r="I707" s="110"/>
      <c r="J707" s="110"/>
      <c r="K707" s="110"/>
      <c r="L707" s="110"/>
      <c r="M707" s="110"/>
      <c r="N707" s="110"/>
      <c r="O707" s="110"/>
      <c r="P707" s="110"/>
      <c r="Q707" s="110"/>
      <c r="R707" s="110"/>
      <c r="S707" s="110"/>
      <c r="T707" s="110"/>
    </row>
    <row r="708" spans="1:20" ht="15.75" customHeight="1" x14ac:dyDescent="0.25">
      <c r="A708" s="110"/>
      <c r="B708" s="110"/>
      <c r="C708" s="110"/>
      <c r="D708" s="110"/>
      <c r="E708" s="110"/>
      <c r="F708" s="110"/>
      <c r="G708" s="110"/>
      <c r="H708" s="110"/>
      <c r="I708" s="110"/>
      <c r="J708" s="110"/>
      <c r="K708" s="110"/>
      <c r="L708" s="110"/>
      <c r="M708" s="110"/>
      <c r="N708" s="110"/>
      <c r="O708" s="110"/>
      <c r="P708" s="110"/>
      <c r="Q708" s="110"/>
      <c r="R708" s="110"/>
      <c r="S708" s="110"/>
      <c r="T708" s="110"/>
    </row>
    <row r="709" spans="1:20" ht="15.75" customHeight="1" x14ac:dyDescent="0.25">
      <c r="A709" s="110"/>
      <c r="B709" s="110"/>
      <c r="C709" s="110"/>
      <c r="D709" s="110"/>
      <c r="E709" s="110"/>
      <c r="F709" s="110"/>
      <c r="G709" s="110"/>
      <c r="H709" s="110"/>
      <c r="I709" s="110"/>
      <c r="J709" s="110"/>
      <c r="K709" s="110"/>
      <c r="L709" s="110"/>
      <c r="M709" s="110"/>
      <c r="N709" s="110"/>
      <c r="O709" s="110"/>
      <c r="P709" s="110"/>
      <c r="Q709" s="110"/>
      <c r="R709" s="110"/>
      <c r="S709" s="110"/>
      <c r="T709" s="110"/>
    </row>
    <row r="710" spans="1:20" ht="15.75" customHeight="1" x14ac:dyDescent="0.25">
      <c r="A710" s="110"/>
      <c r="B710" s="110"/>
      <c r="C710" s="110"/>
      <c r="D710" s="110"/>
      <c r="E710" s="110"/>
      <c r="F710" s="110"/>
      <c r="G710" s="110"/>
      <c r="H710" s="110"/>
      <c r="I710" s="110"/>
      <c r="J710" s="110"/>
      <c r="K710" s="110"/>
      <c r="L710" s="110"/>
      <c r="M710" s="110"/>
      <c r="N710" s="110"/>
      <c r="O710" s="110"/>
      <c r="P710" s="110"/>
      <c r="Q710" s="110"/>
      <c r="R710" s="110"/>
      <c r="S710" s="110"/>
      <c r="T710" s="110"/>
    </row>
    <row r="711" spans="1:20" ht="15.75" customHeight="1" x14ac:dyDescent="0.25">
      <c r="A711" s="110"/>
      <c r="B711" s="110"/>
      <c r="C711" s="110"/>
      <c r="D711" s="110"/>
      <c r="E711" s="110"/>
      <c r="F711" s="110"/>
      <c r="G711" s="110"/>
      <c r="H711" s="110"/>
      <c r="I711" s="110"/>
      <c r="J711" s="110"/>
      <c r="K711" s="110"/>
      <c r="L711" s="110"/>
      <c r="M711" s="110"/>
      <c r="N711" s="110"/>
      <c r="O711" s="110"/>
      <c r="P711" s="110"/>
      <c r="Q711" s="110"/>
      <c r="R711" s="110"/>
      <c r="S711" s="110"/>
      <c r="T711" s="110"/>
    </row>
    <row r="712" spans="1:20" ht="15.75" customHeight="1" x14ac:dyDescent="0.25">
      <c r="A712" s="110"/>
      <c r="B712" s="110"/>
      <c r="C712" s="110"/>
      <c r="D712" s="110"/>
      <c r="E712" s="110"/>
      <c r="F712" s="110"/>
      <c r="G712" s="110"/>
      <c r="H712" s="110"/>
      <c r="I712" s="110"/>
      <c r="J712" s="110"/>
      <c r="K712" s="110"/>
      <c r="L712" s="110"/>
      <c r="M712" s="110"/>
      <c r="N712" s="110"/>
      <c r="O712" s="110"/>
      <c r="P712" s="110"/>
      <c r="Q712" s="110"/>
      <c r="R712" s="110"/>
      <c r="S712" s="110"/>
      <c r="T712" s="110"/>
    </row>
    <row r="713" spans="1:20" ht="15.75" customHeight="1" x14ac:dyDescent="0.25">
      <c r="A713" s="110"/>
      <c r="B713" s="110"/>
      <c r="C713" s="110"/>
      <c r="D713" s="110"/>
      <c r="E713" s="110"/>
      <c r="F713" s="110"/>
      <c r="G713" s="110"/>
      <c r="H713" s="110"/>
      <c r="I713" s="110"/>
      <c r="J713" s="110"/>
      <c r="K713" s="110"/>
      <c r="L713" s="110"/>
      <c r="M713" s="110"/>
      <c r="N713" s="110"/>
      <c r="O713" s="110"/>
      <c r="P713" s="110"/>
      <c r="Q713" s="110"/>
      <c r="R713" s="110"/>
      <c r="S713" s="110"/>
      <c r="T713" s="110"/>
    </row>
    <row r="714" spans="1:20" ht="15.75" customHeight="1" x14ac:dyDescent="0.25">
      <c r="A714" s="110"/>
      <c r="B714" s="110"/>
      <c r="C714" s="110"/>
      <c r="D714" s="110"/>
      <c r="E714" s="110"/>
      <c r="F714" s="110"/>
      <c r="G714" s="110"/>
      <c r="H714" s="110"/>
      <c r="I714" s="110"/>
      <c r="J714" s="110"/>
      <c r="K714" s="110"/>
      <c r="L714" s="110"/>
      <c r="M714" s="110"/>
      <c r="N714" s="110"/>
      <c r="O714" s="110"/>
      <c r="P714" s="110"/>
      <c r="Q714" s="110"/>
      <c r="R714" s="110"/>
      <c r="S714" s="110"/>
      <c r="T714" s="110"/>
    </row>
    <row r="715" spans="1:20" ht="15.75" customHeight="1" x14ac:dyDescent="0.25">
      <c r="A715" s="110"/>
      <c r="B715" s="110"/>
      <c r="C715" s="110"/>
      <c r="D715" s="110"/>
      <c r="E715" s="110"/>
      <c r="F715" s="110"/>
      <c r="G715" s="110"/>
      <c r="H715" s="110"/>
      <c r="I715" s="110"/>
      <c r="J715" s="110"/>
      <c r="K715" s="110"/>
      <c r="L715" s="110"/>
      <c r="M715" s="110"/>
      <c r="N715" s="110"/>
      <c r="O715" s="110"/>
      <c r="P715" s="110"/>
      <c r="Q715" s="110"/>
      <c r="R715" s="110"/>
      <c r="S715" s="110"/>
      <c r="T715" s="110"/>
    </row>
    <row r="716" spans="1:20" ht="15.75" customHeight="1" x14ac:dyDescent="0.25">
      <c r="A716" s="110"/>
      <c r="B716" s="110"/>
      <c r="C716" s="110"/>
      <c r="D716" s="110"/>
      <c r="E716" s="110"/>
      <c r="F716" s="110"/>
      <c r="G716" s="110"/>
      <c r="H716" s="110"/>
      <c r="I716" s="110"/>
      <c r="J716" s="110"/>
      <c r="K716" s="110"/>
      <c r="L716" s="110"/>
      <c r="M716" s="110"/>
      <c r="N716" s="110"/>
      <c r="O716" s="110"/>
      <c r="P716" s="110"/>
      <c r="Q716" s="110"/>
      <c r="R716" s="110"/>
      <c r="S716" s="110"/>
      <c r="T716" s="110"/>
    </row>
    <row r="717" spans="1:20" ht="15.75" customHeight="1" x14ac:dyDescent="0.25">
      <c r="A717" s="110"/>
      <c r="B717" s="110"/>
      <c r="C717" s="110"/>
      <c r="D717" s="110"/>
      <c r="E717" s="110"/>
      <c r="F717" s="110"/>
      <c r="G717" s="110"/>
      <c r="H717" s="110"/>
      <c r="I717" s="110"/>
      <c r="J717" s="110"/>
      <c r="K717" s="110"/>
      <c r="L717" s="110"/>
      <c r="M717" s="110"/>
      <c r="N717" s="110"/>
      <c r="O717" s="110"/>
      <c r="P717" s="110"/>
      <c r="Q717" s="110"/>
      <c r="R717" s="110"/>
      <c r="S717" s="110"/>
      <c r="T717" s="110"/>
    </row>
    <row r="718" spans="1:20" ht="15.75" customHeight="1" x14ac:dyDescent="0.25">
      <c r="A718" s="110"/>
      <c r="B718" s="110"/>
      <c r="C718" s="110"/>
      <c r="D718" s="110"/>
      <c r="E718" s="110"/>
      <c r="F718" s="110"/>
      <c r="G718" s="110"/>
      <c r="H718" s="110"/>
      <c r="I718" s="110"/>
      <c r="J718" s="110"/>
      <c r="K718" s="110"/>
      <c r="L718" s="110"/>
      <c r="M718" s="110"/>
      <c r="N718" s="110"/>
      <c r="O718" s="110"/>
      <c r="P718" s="110"/>
      <c r="Q718" s="110"/>
      <c r="R718" s="110"/>
      <c r="S718" s="110"/>
      <c r="T718" s="110"/>
    </row>
    <row r="719" spans="1:20" ht="15.75" customHeight="1" x14ac:dyDescent="0.25">
      <c r="A719" s="110"/>
      <c r="B719" s="110"/>
      <c r="C719" s="110"/>
      <c r="D719" s="110"/>
      <c r="E719" s="110"/>
      <c r="F719" s="110"/>
      <c r="G719" s="110"/>
      <c r="H719" s="110"/>
      <c r="I719" s="110"/>
      <c r="J719" s="110"/>
      <c r="K719" s="110"/>
      <c r="L719" s="110"/>
      <c r="M719" s="110"/>
      <c r="N719" s="110"/>
      <c r="O719" s="110"/>
      <c r="P719" s="110"/>
      <c r="Q719" s="110"/>
      <c r="R719" s="110"/>
      <c r="S719" s="110"/>
      <c r="T719" s="110"/>
    </row>
    <row r="720" spans="1:20" ht="15.75" customHeight="1" x14ac:dyDescent="0.25">
      <c r="A720" s="110"/>
      <c r="B720" s="110"/>
      <c r="C720" s="110"/>
      <c r="D720" s="110"/>
      <c r="E720" s="110"/>
      <c r="F720" s="110"/>
      <c r="G720" s="110"/>
      <c r="H720" s="110"/>
      <c r="I720" s="110"/>
      <c r="J720" s="110"/>
      <c r="K720" s="110"/>
      <c r="L720" s="110"/>
      <c r="M720" s="110"/>
      <c r="N720" s="110"/>
      <c r="O720" s="110"/>
      <c r="P720" s="110"/>
      <c r="Q720" s="110"/>
      <c r="R720" s="110"/>
      <c r="S720" s="110"/>
      <c r="T720" s="110"/>
    </row>
    <row r="721" spans="1:20" ht="15.75" customHeight="1" x14ac:dyDescent="0.25">
      <c r="A721" s="110"/>
      <c r="B721" s="110"/>
      <c r="C721" s="110"/>
      <c r="D721" s="110"/>
      <c r="E721" s="110"/>
      <c r="F721" s="110"/>
      <c r="G721" s="110"/>
      <c r="H721" s="110"/>
      <c r="I721" s="110"/>
      <c r="J721" s="110"/>
      <c r="K721" s="110"/>
      <c r="L721" s="110"/>
      <c r="M721" s="110"/>
      <c r="N721" s="110"/>
      <c r="O721" s="110"/>
      <c r="P721" s="110"/>
      <c r="Q721" s="110"/>
      <c r="R721" s="110"/>
      <c r="S721" s="110"/>
      <c r="T721" s="110"/>
    </row>
    <row r="722" spans="1:20" ht="15.75" customHeight="1" x14ac:dyDescent="0.25">
      <c r="A722" s="110"/>
      <c r="B722" s="110"/>
      <c r="C722" s="110"/>
      <c r="D722" s="110"/>
      <c r="E722" s="110"/>
      <c r="F722" s="110"/>
      <c r="G722" s="110"/>
      <c r="H722" s="110"/>
      <c r="I722" s="110"/>
      <c r="J722" s="110"/>
      <c r="K722" s="110"/>
      <c r="L722" s="110"/>
      <c r="M722" s="110"/>
      <c r="N722" s="110"/>
      <c r="O722" s="110"/>
      <c r="P722" s="110"/>
      <c r="Q722" s="110"/>
      <c r="R722" s="110"/>
      <c r="S722" s="110"/>
      <c r="T722" s="110"/>
    </row>
    <row r="723" spans="1:20" ht="15.75" customHeight="1" x14ac:dyDescent="0.25">
      <c r="A723" s="110"/>
      <c r="B723" s="110"/>
      <c r="C723" s="110"/>
      <c r="D723" s="110"/>
      <c r="E723" s="110"/>
      <c r="F723" s="110"/>
      <c r="G723" s="110"/>
      <c r="H723" s="110"/>
      <c r="I723" s="110"/>
      <c r="J723" s="110"/>
      <c r="K723" s="110"/>
      <c r="L723" s="110"/>
      <c r="M723" s="110"/>
      <c r="N723" s="110"/>
      <c r="O723" s="110"/>
      <c r="P723" s="110"/>
      <c r="Q723" s="110"/>
      <c r="R723" s="110"/>
      <c r="S723" s="110"/>
      <c r="T723" s="110"/>
    </row>
    <row r="724" spans="1:20" ht="15.75" customHeight="1" x14ac:dyDescent="0.25">
      <c r="A724" s="110"/>
      <c r="B724" s="110"/>
      <c r="C724" s="110"/>
      <c r="D724" s="110"/>
      <c r="E724" s="110"/>
      <c r="F724" s="110"/>
      <c r="G724" s="110"/>
      <c r="H724" s="110"/>
      <c r="I724" s="110"/>
      <c r="J724" s="110"/>
      <c r="K724" s="110"/>
      <c r="L724" s="110"/>
      <c r="M724" s="110"/>
      <c r="N724" s="110"/>
      <c r="O724" s="110"/>
      <c r="P724" s="110"/>
      <c r="Q724" s="110"/>
      <c r="R724" s="110"/>
      <c r="S724" s="110"/>
      <c r="T724" s="110"/>
    </row>
    <row r="725" spans="1:20" ht="15.75" customHeight="1" x14ac:dyDescent="0.25">
      <c r="A725" s="110"/>
      <c r="B725" s="110"/>
      <c r="C725" s="110"/>
      <c r="D725" s="110"/>
      <c r="E725" s="110"/>
      <c r="F725" s="110"/>
      <c r="G725" s="110"/>
      <c r="H725" s="110"/>
      <c r="I725" s="110"/>
      <c r="J725" s="110"/>
      <c r="K725" s="110"/>
      <c r="L725" s="110"/>
      <c r="M725" s="110"/>
      <c r="N725" s="110"/>
      <c r="O725" s="110"/>
      <c r="P725" s="110"/>
      <c r="Q725" s="110"/>
      <c r="R725" s="110"/>
      <c r="S725" s="110"/>
      <c r="T725" s="110"/>
    </row>
    <row r="726" spans="1:20" ht="15.75" customHeight="1" x14ac:dyDescent="0.25">
      <c r="A726" s="110"/>
      <c r="B726" s="110"/>
      <c r="C726" s="110"/>
      <c r="D726" s="110"/>
      <c r="E726" s="110"/>
      <c r="F726" s="110"/>
      <c r="G726" s="110"/>
      <c r="H726" s="110"/>
      <c r="I726" s="110"/>
      <c r="J726" s="110"/>
      <c r="K726" s="110"/>
      <c r="L726" s="110"/>
      <c r="M726" s="110"/>
      <c r="N726" s="110"/>
      <c r="O726" s="110"/>
      <c r="P726" s="110"/>
      <c r="Q726" s="110"/>
      <c r="R726" s="110"/>
      <c r="S726" s="110"/>
      <c r="T726" s="110"/>
    </row>
    <row r="727" spans="1:20" ht="15.75" customHeight="1" x14ac:dyDescent="0.25">
      <c r="A727" s="110"/>
      <c r="B727" s="110"/>
      <c r="C727" s="110"/>
      <c r="D727" s="110"/>
      <c r="E727" s="110"/>
      <c r="F727" s="110"/>
      <c r="G727" s="110"/>
      <c r="H727" s="110"/>
      <c r="I727" s="110"/>
      <c r="J727" s="110"/>
      <c r="K727" s="110"/>
      <c r="L727" s="110"/>
      <c r="M727" s="110"/>
      <c r="N727" s="110"/>
      <c r="O727" s="110"/>
      <c r="P727" s="110"/>
      <c r="Q727" s="110"/>
      <c r="R727" s="110"/>
      <c r="S727" s="110"/>
      <c r="T727" s="110"/>
    </row>
    <row r="728" spans="1:20" ht="15.75" customHeight="1" x14ac:dyDescent="0.25">
      <c r="A728" s="110"/>
      <c r="B728" s="110"/>
      <c r="C728" s="110"/>
      <c r="D728" s="110"/>
      <c r="E728" s="110"/>
      <c r="F728" s="110"/>
      <c r="G728" s="110"/>
      <c r="H728" s="110"/>
      <c r="I728" s="110"/>
      <c r="J728" s="110"/>
      <c r="K728" s="110"/>
      <c r="L728" s="110"/>
      <c r="M728" s="110"/>
      <c r="N728" s="110"/>
      <c r="O728" s="110"/>
      <c r="P728" s="110"/>
      <c r="Q728" s="110"/>
      <c r="R728" s="110"/>
      <c r="S728" s="110"/>
      <c r="T728" s="110"/>
    </row>
    <row r="729" spans="1:20" ht="15.75" customHeight="1" x14ac:dyDescent="0.25">
      <c r="A729" s="110"/>
      <c r="B729" s="110"/>
      <c r="C729" s="110"/>
      <c r="D729" s="110"/>
      <c r="E729" s="110"/>
      <c r="F729" s="110"/>
      <c r="G729" s="110"/>
      <c r="H729" s="110"/>
      <c r="I729" s="110"/>
      <c r="J729" s="110"/>
      <c r="K729" s="110"/>
      <c r="L729" s="110"/>
      <c r="M729" s="110"/>
      <c r="N729" s="110"/>
      <c r="O729" s="110"/>
      <c r="P729" s="110"/>
      <c r="Q729" s="110"/>
      <c r="R729" s="110"/>
      <c r="S729" s="110"/>
      <c r="T729" s="110"/>
    </row>
    <row r="730" spans="1:20" ht="15.75" customHeight="1" x14ac:dyDescent="0.25">
      <c r="A730" s="110"/>
      <c r="B730" s="110"/>
      <c r="C730" s="110"/>
      <c r="D730" s="110"/>
      <c r="E730" s="110"/>
      <c r="F730" s="110"/>
      <c r="G730" s="110"/>
      <c r="H730" s="110"/>
      <c r="I730" s="110"/>
      <c r="J730" s="110"/>
      <c r="K730" s="110"/>
      <c r="L730" s="110"/>
      <c r="M730" s="110"/>
      <c r="N730" s="110"/>
      <c r="O730" s="110"/>
      <c r="P730" s="110"/>
      <c r="Q730" s="110"/>
      <c r="R730" s="110"/>
      <c r="S730" s="110"/>
      <c r="T730" s="110"/>
    </row>
    <row r="731" spans="1:20" ht="15.75" customHeight="1" x14ac:dyDescent="0.25">
      <c r="A731" s="110"/>
      <c r="B731" s="110"/>
      <c r="C731" s="110"/>
      <c r="D731" s="110"/>
      <c r="E731" s="110"/>
      <c r="F731" s="110"/>
      <c r="G731" s="110"/>
      <c r="H731" s="110"/>
      <c r="I731" s="110"/>
      <c r="J731" s="110"/>
      <c r="K731" s="110"/>
      <c r="L731" s="110"/>
      <c r="M731" s="110"/>
      <c r="N731" s="110"/>
      <c r="O731" s="110"/>
      <c r="P731" s="110"/>
      <c r="Q731" s="110"/>
      <c r="R731" s="110"/>
      <c r="S731" s="110"/>
      <c r="T731" s="110"/>
    </row>
    <row r="732" spans="1:20" ht="15.75" customHeight="1" x14ac:dyDescent="0.25">
      <c r="A732" s="110"/>
      <c r="B732" s="110"/>
      <c r="C732" s="110"/>
      <c r="D732" s="110"/>
      <c r="E732" s="110"/>
      <c r="F732" s="110"/>
      <c r="G732" s="110"/>
      <c r="H732" s="110"/>
      <c r="I732" s="110"/>
      <c r="J732" s="110"/>
      <c r="K732" s="110"/>
      <c r="L732" s="110"/>
      <c r="M732" s="110"/>
      <c r="N732" s="110"/>
      <c r="O732" s="110"/>
      <c r="P732" s="110"/>
      <c r="Q732" s="110"/>
      <c r="R732" s="110"/>
      <c r="S732" s="110"/>
      <c r="T732" s="110"/>
    </row>
    <row r="733" spans="1:20" ht="15.75" customHeight="1" x14ac:dyDescent="0.25">
      <c r="A733" s="110"/>
      <c r="B733" s="110"/>
      <c r="C733" s="110"/>
      <c r="D733" s="110"/>
      <c r="E733" s="110"/>
      <c r="F733" s="110"/>
      <c r="G733" s="110"/>
      <c r="H733" s="110"/>
      <c r="I733" s="110"/>
      <c r="J733" s="110"/>
      <c r="K733" s="110"/>
      <c r="L733" s="110"/>
      <c r="M733" s="110"/>
      <c r="N733" s="110"/>
      <c r="O733" s="110"/>
      <c r="P733" s="110"/>
      <c r="Q733" s="110"/>
      <c r="R733" s="110"/>
      <c r="S733" s="110"/>
      <c r="T733" s="110"/>
    </row>
    <row r="734" spans="1:20" ht="15.75" customHeight="1" x14ac:dyDescent="0.25">
      <c r="A734" s="110"/>
      <c r="B734" s="110"/>
      <c r="C734" s="110"/>
      <c r="D734" s="110"/>
      <c r="E734" s="110"/>
      <c r="F734" s="110"/>
      <c r="G734" s="110"/>
      <c r="H734" s="110"/>
      <c r="I734" s="110"/>
      <c r="J734" s="110"/>
      <c r="K734" s="110"/>
      <c r="L734" s="110"/>
      <c r="M734" s="110"/>
      <c r="N734" s="110"/>
      <c r="O734" s="110"/>
      <c r="P734" s="110"/>
      <c r="Q734" s="110"/>
      <c r="R734" s="110"/>
      <c r="S734" s="110"/>
      <c r="T734" s="110"/>
    </row>
    <row r="735" spans="1:20" ht="15.75" customHeight="1" x14ac:dyDescent="0.25">
      <c r="A735" s="110"/>
      <c r="B735" s="110"/>
      <c r="C735" s="110"/>
      <c r="D735" s="110"/>
      <c r="E735" s="110"/>
      <c r="F735" s="110"/>
      <c r="G735" s="110"/>
      <c r="H735" s="110"/>
      <c r="I735" s="110"/>
      <c r="J735" s="110"/>
      <c r="K735" s="110"/>
      <c r="L735" s="110"/>
      <c r="M735" s="110"/>
      <c r="N735" s="110"/>
      <c r="O735" s="110"/>
      <c r="P735" s="110"/>
      <c r="Q735" s="110"/>
      <c r="R735" s="110"/>
      <c r="S735" s="110"/>
      <c r="T735" s="110"/>
    </row>
    <row r="736" spans="1:20" ht="15.75" customHeight="1" x14ac:dyDescent="0.25">
      <c r="A736" s="110"/>
      <c r="B736" s="110"/>
      <c r="C736" s="110"/>
      <c r="D736" s="110"/>
      <c r="E736" s="110"/>
      <c r="F736" s="110"/>
      <c r="G736" s="110"/>
      <c r="H736" s="110"/>
      <c r="I736" s="110"/>
      <c r="J736" s="110"/>
      <c r="K736" s="110"/>
      <c r="L736" s="110"/>
      <c r="M736" s="110"/>
      <c r="N736" s="110"/>
      <c r="O736" s="110"/>
      <c r="P736" s="110"/>
      <c r="Q736" s="110"/>
      <c r="R736" s="110"/>
      <c r="S736" s="110"/>
      <c r="T736" s="110"/>
    </row>
    <row r="737" spans="1:20" ht="15.75" customHeight="1" x14ac:dyDescent="0.25">
      <c r="A737" s="110"/>
      <c r="B737" s="110"/>
      <c r="C737" s="110"/>
      <c r="D737" s="110"/>
      <c r="E737" s="110"/>
      <c r="F737" s="110"/>
      <c r="G737" s="110"/>
      <c r="H737" s="110"/>
      <c r="I737" s="110"/>
      <c r="J737" s="110"/>
      <c r="K737" s="110"/>
      <c r="L737" s="110"/>
      <c r="M737" s="110"/>
      <c r="N737" s="110"/>
      <c r="O737" s="110"/>
      <c r="P737" s="110"/>
      <c r="Q737" s="110"/>
      <c r="R737" s="110"/>
      <c r="S737" s="110"/>
      <c r="T737" s="110"/>
    </row>
    <row r="738" spans="1:20" ht="15.75" customHeight="1" x14ac:dyDescent="0.25">
      <c r="A738" s="110"/>
      <c r="B738" s="110"/>
      <c r="C738" s="110"/>
      <c r="D738" s="110"/>
      <c r="E738" s="110"/>
      <c r="F738" s="110"/>
      <c r="G738" s="110"/>
      <c r="H738" s="110"/>
      <c r="I738" s="110"/>
      <c r="J738" s="110"/>
      <c r="K738" s="110"/>
      <c r="L738" s="110"/>
      <c r="M738" s="110"/>
      <c r="N738" s="110"/>
      <c r="O738" s="110"/>
      <c r="P738" s="110"/>
      <c r="Q738" s="110"/>
      <c r="R738" s="110"/>
      <c r="S738" s="110"/>
      <c r="T738" s="110"/>
    </row>
    <row r="739" spans="1:20" ht="15.75" customHeight="1" x14ac:dyDescent="0.25">
      <c r="A739" s="110"/>
      <c r="B739" s="110"/>
      <c r="C739" s="110"/>
      <c r="D739" s="110"/>
      <c r="E739" s="110"/>
      <c r="F739" s="110"/>
      <c r="G739" s="110"/>
      <c r="H739" s="110"/>
      <c r="I739" s="110"/>
      <c r="J739" s="110"/>
      <c r="K739" s="110"/>
      <c r="L739" s="110"/>
      <c r="M739" s="110"/>
      <c r="N739" s="110"/>
      <c r="O739" s="110"/>
      <c r="P739" s="110"/>
      <c r="Q739" s="110"/>
      <c r="R739" s="110"/>
      <c r="S739" s="110"/>
      <c r="T739" s="110"/>
    </row>
    <row r="740" spans="1:20" ht="15.75" customHeight="1" x14ac:dyDescent="0.25">
      <c r="A740" s="110"/>
      <c r="B740" s="110"/>
      <c r="C740" s="110"/>
      <c r="D740" s="110"/>
      <c r="E740" s="110"/>
      <c r="F740" s="110"/>
      <c r="G740" s="110"/>
      <c r="H740" s="110"/>
      <c r="I740" s="110"/>
      <c r="J740" s="110"/>
      <c r="K740" s="110"/>
      <c r="L740" s="110"/>
      <c r="M740" s="110"/>
      <c r="N740" s="110"/>
      <c r="O740" s="110"/>
      <c r="P740" s="110"/>
      <c r="Q740" s="110"/>
      <c r="R740" s="110"/>
      <c r="S740" s="110"/>
      <c r="T740" s="110"/>
    </row>
    <row r="741" spans="1:20" ht="15.75" customHeight="1" x14ac:dyDescent="0.25">
      <c r="A741" s="110"/>
      <c r="B741" s="110"/>
      <c r="C741" s="110"/>
      <c r="D741" s="110"/>
      <c r="E741" s="110"/>
      <c r="F741" s="110"/>
      <c r="G741" s="110"/>
      <c r="H741" s="110"/>
      <c r="I741" s="110"/>
      <c r="J741" s="110"/>
      <c r="K741" s="110"/>
      <c r="L741" s="110"/>
      <c r="M741" s="110"/>
      <c r="N741" s="110"/>
      <c r="O741" s="110"/>
      <c r="P741" s="110"/>
      <c r="Q741" s="110"/>
      <c r="R741" s="110"/>
      <c r="S741" s="110"/>
      <c r="T741" s="110"/>
    </row>
    <row r="742" spans="1:20" ht="15.75" customHeight="1" x14ac:dyDescent="0.25">
      <c r="A742" s="110"/>
      <c r="B742" s="110"/>
      <c r="C742" s="110"/>
      <c r="D742" s="110"/>
      <c r="E742" s="110"/>
      <c r="F742" s="110"/>
      <c r="G742" s="110"/>
      <c r="H742" s="110"/>
      <c r="I742" s="110"/>
      <c r="J742" s="110"/>
      <c r="K742" s="110"/>
      <c r="L742" s="110"/>
      <c r="M742" s="110"/>
      <c r="N742" s="110"/>
      <c r="O742" s="110"/>
      <c r="P742" s="110"/>
      <c r="Q742" s="110"/>
      <c r="R742" s="110"/>
      <c r="S742" s="110"/>
      <c r="T742" s="110"/>
    </row>
    <row r="743" spans="1:20" ht="15.75" customHeight="1" x14ac:dyDescent="0.25">
      <c r="A743" s="110"/>
      <c r="B743" s="110"/>
      <c r="C743" s="110"/>
      <c r="D743" s="110"/>
      <c r="E743" s="110"/>
      <c r="F743" s="110"/>
      <c r="G743" s="110"/>
      <c r="H743" s="110"/>
      <c r="I743" s="110"/>
      <c r="J743" s="110"/>
      <c r="K743" s="110"/>
      <c r="L743" s="110"/>
      <c r="M743" s="110"/>
      <c r="N743" s="110"/>
      <c r="O743" s="110"/>
      <c r="P743" s="110"/>
      <c r="Q743" s="110"/>
      <c r="R743" s="110"/>
      <c r="S743" s="110"/>
      <c r="T743" s="110"/>
    </row>
    <row r="744" spans="1:20" ht="15.75" customHeight="1" x14ac:dyDescent="0.25">
      <c r="A744" s="110"/>
      <c r="B744" s="110"/>
      <c r="C744" s="110"/>
      <c r="D744" s="110"/>
      <c r="E744" s="110"/>
      <c r="F744" s="110"/>
      <c r="G744" s="110"/>
      <c r="H744" s="110"/>
      <c r="I744" s="110"/>
      <c r="J744" s="110"/>
      <c r="K744" s="110"/>
      <c r="L744" s="110"/>
      <c r="M744" s="110"/>
      <c r="N744" s="110"/>
      <c r="O744" s="110"/>
      <c r="P744" s="110"/>
      <c r="Q744" s="110"/>
      <c r="R744" s="110"/>
      <c r="S744" s="110"/>
      <c r="T744" s="110"/>
    </row>
    <row r="745" spans="1:20" ht="15.75" customHeight="1" x14ac:dyDescent="0.25">
      <c r="A745" s="110"/>
      <c r="B745" s="110"/>
      <c r="C745" s="110"/>
      <c r="D745" s="110"/>
      <c r="E745" s="110"/>
      <c r="F745" s="110"/>
      <c r="G745" s="110"/>
      <c r="H745" s="110"/>
      <c r="I745" s="110"/>
      <c r="J745" s="110"/>
      <c r="K745" s="110"/>
      <c r="L745" s="110"/>
      <c r="M745" s="110"/>
      <c r="N745" s="110"/>
      <c r="O745" s="110"/>
      <c r="P745" s="110"/>
      <c r="Q745" s="110"/>
      <c r="R745" s="110"/>
      <c r="S745" s="110"/>
      <c r="T745" s="110"/>
    </row>
    <row r="746" spans="1:20" ht="15.75" customHeight="1" x14ac:dyDescent="0.25">
      <c r="A746" s="110"/>
      <c r="B746" s="110"/>
      <c r="C746" s="110"/>
      <c r="D746" s="110"/>
      <c r="E746" s="110"/>
      <c r="F746" s="110"/>
      <c r="G746" s="110"/>
      <c r="H746" s="110"/>
      <c r="I746" s="110"/>
      <c r="J746" s="110"/>
      <c r="K746" s="110"/>
      <c r="L746" s="110"/>
      <c r="M746" s="110"/>
      <c r="N746" s="110"/>
      <c r="O746" s="110"/>
      <c r="P746" s="110"/>
      <c r="Q746" s="110"/>
      <c r="R746" s="110"/>
      <c r="S746" s="110"/>
      <c r="T746" s="110"/>
    </row>
    <row r="747" spans="1:20" ht="15.75" customHeight="1" x14ac:dyDescent="0.25">
      <c r="A747" s="110"/>
      <c r="B747" s="110"/>
      <c r="C747" s="110"/>
      <c r="D747" s="110"/>
      <c r="E747" s="110"/>
      <c r="F747" s="110"/>
      <c r="G747" s="110"/>
      <c r="H747" s="110"/>
      <c r="I747" s="110"/>
      <c r="J747" s="110"/>
      <c r="K747" s="110"/>
      <c r="L747" s="110"/>
      <c r="M747" s="110"/>
      <c r="N747" s="110"/>
      <c r="O747" s="110"/>
      <c r="P747" s="110"/>
      <c r="Q747" s="110"/>
      <c r="R747" s="110"/>
      <c r="S747" s="110"/>
      <c r="T747" s="110"/>
    </row>
    <row r="748" spans="1:20" ht="15.75" customHeight="1" x14ac:dyDescent="0.25">
      <c r="A748" s="110"/>
      <c r="B748" s="110"/>
      <c r="C748" s="110"/>
      <c r="D748" s="110"/>
      <c r="E748" s="110"/>
      <c r="F748" s="110"/>
      <c r="G748" s="110"/>
      <c r="H748" s="110"/>
      <c r="I748" s="110"/>
      <c r="J748" s="110"/>
      <c r="K748" s="110"/>
      <c r="L748" s="110"/>
      <c r="M748" s="110"/>
      <c r="N748" s="110"/>
      <c r="O748" s="110"/>
      <c r="P748" s="110"/>
      <c r="Q748" s="110"/>
      <c r="R748" s="110"/>
      <c r="S748" s="110"/>
      <c r="T748" s="110"/>
    </row>
    <row r="749" spans="1:20" ht="15.75" customHeight="1" x14ac:dyDescent="0.25">
      <c r="A749" s="110"/>
      <c r="B749" s="110"/>
      <c r="C749" s="110"/>
      <c r="D749" s="110"/>
      <c r="E749" s="110"/>
      <c r="F749" s="110"/>
      <c r="G749" s="110"/>
      <c r="H749" s="110"/>
      <c r="I749" s="110"/>
      <c r="J749" s="110"/>
      <c r="K749" s="110"/>
      <c r="L749" s="110"/>
      <c r="M749" s="110"/>
      <c r="N749" s="110"/>
      <c r="O749" s="110"/>
      <c r="P749" s="110"/>
      <c r="Q749" s="110"/>
      <c r="R749" s="110"/>
      <c r="S749" s="110"/>
      <c r="T749" s="110"/>
    </row>
    <row r="750" spans="1:20" ht="15.75" customHeight="1" x14ac:dyDescent="0.25">
      <c r="A750" s="110"/>
      <c r="B750" s="110"/>
      <c r="C750" s="110"/>
      <c r="D750" s="110"/>
      <c r="E750" s="110"/>
      <c r="F750" s="110"/>
      <c r="G750" s="110"/>
      <c r="H750" s="110"/>
      <c r="I750" s="110"/>
      <c r="J750" s="110"/>
      <c r="K750" s="110"/>
      <c r="L750" s="110"/>
      <c r="M750" s="110"/>
      <c r="N750" s="110"/>
      <c r="O750" s="110"/>
      <c r="P750" s="110"/>
      <c r="Q750" s="110"/>
      <c r="R750" s="110"/>
      <c r="S750" s="110"/>
      <c r="T750" s="110"/>
    </row>
    <row r="751" spans="1:20" ht="15.75" customHeight="1" x14ac:dyDescent="0.25">
      <c r="A751" s="110"/>
      <c r="B751" s="110"/>
      <c r="C751" s="110"/>
      <c r="D751" s="110"/>
      <c r="E751" s="110"/>
      <c r="F751" s="110"/>
      <c r="G751" s="110"/>
      <c r="H751" s="110"/>
      <c r="I751" s="110"/>
      <c r="J751" s="110"/>
      <c r="K751" s="110"/>
      <c r="L751" s="110"/>
      <c r="M751" s="110"/>
      <c r="N751" s="110"/>
      <c r="O751" s="110"/>
      <c r="P751" s="110"/>
      <c r="Q751" s="110"/>
      <c r="R751" s="110"/>
      <c r="S751" s="110"/>
      <c r="T751" s="110"/>
    </row>
    <row r="752" spans="1:20" ht="15.75" customHeight="1" x14ac:dyDescent="0.25">
      <c r="A752" s="110"/>
      <c r="B752" s="110"/>
      <c r="C752" s="110"/>
      <c r="D752" s="110"/>
      <c r="E752" s="110"/>
      <c r="F752" s="110"/>
      <c r="G752" s="110"/>
      <c r="H752" s="110"/>
      <c r="I752" s="110"/>
      <c r="J752" s="110"/>
      <c r="K752" s="110"/>
      <c r="L752" s="110"/>
      <c r="M752" s="110"/>
      <c r="N752" s="110"/>
      <c r="O752" s="110"/>
      <c r="P752" s="110"/>
      <c r="Q752" s="110"/>
      <c r="R752" s="110"/>
      <c r="S752" s="110"/>
      <c r="T752" s="110"/>
    </row>
    <row r="753" spans="1:20" ht="15.75" customHeight="1" x14ac:dyDescent="0.25">
      <c r="A753" s="110"/>
      <c r="B753" s="110"/>
      <c r="C753" s="110"/>
      <c r="D753" s="110"/>
      <c r="E753" s="110"/>
      <c r="F753" s="110"/>
      <c r="G753" s="110"/>
      <c r="H753" s="110"/>
      <c r="I753" s="110"/>
      <c r="J753" s="110"/>
      <c r="K753" s="110"/>
      <c r="L753" s="110"/>
      <c r="M753" s="110"/>
      <c r="N753" s="110"/>
      <c r="O753" s="110"/>
      <c r="P753" s="110"/>
      <c r="Q753" s="110"/>
      <c r="R753" s="110"/>
      <c r="S753" s="110"/>
      <c r="T753" s="110"/>
    </row>
    <row r="754" spans="1:20" ht="15.75" customHeight="1" x14ac:dyDescent="0.25">
      <c r="A754" s="110"/>
      <c r="B754" s="110"/>
      <c r="C754" s="110"/>
      <c r="D754" s="110"/>
      <c r="E754" s="110"/>
      <c r="F754" s="110"/>
      <c r="G754" s="110"/>
      <c r="H754" s="110"/>
      <c r="I754" s="110"/>
      <c r="J754" s="110"/>
      <c r="K754" s="110"/>
      <c r="L754" s="110"/>
      <c r="M754" s="110"/>
      <c r="N754" s="110"/>
      <c r="O754" s="110"/>
      <c r="P754" s="110"/>
      <c r="Q754" s="110"/>
      <c r="R754" s="110"/>
      <c r="S754" s="110"/>
      <c r="T754" s="110"/>
    </row>
    <row r="755" spans="1:20" ht="15.75" customHeight="1" x14ac:dyDescent="0.25">
      <c r="A755" s="110"/>
      <c r="B755" s="110"/>
      <c r="C755" s="110"/>
      <c r="D755" s="110"/>
      <c r="E755" s="110"/>
      <c r="F755" s="110"/>
      <c r="G755" s="110"/>
      <c r="H755" s="110"/>
      <c r="I755" s="110"/>
      <c r="J755" s="110"/>
      <c r="K755" s="110"/>
      <c r="L755" s="110"/>
      <c r="M755" s="110"/>
      <c r="N755" s="110"/>
      <c r="O755" s="110"/>
      <c r="P755" s="110"/>
      <c r="Q755" s="110"/>
      <c r="R755" s="110"/>
      <c r="S755" s="110"/>
      <c r="T755" s="110"/>
    </row>
    <row r="756" spans="1:20" ht="15.75" customHeight="1" x14ac:dyDescent="0.25">
      <c r="A756" s="110"/>
      <c r="B756" s="110"/>
      <c r="C756" s="110"/>
      <c r="D756" s="110"/>
      <c r="E756" s="110"/>
      <c r="F756" s="110"/>
      <c r="G756" s="110"/>
      <c r="H756" s="110"/>
      <c r="I756" s="110"/>
      <c r="J756" s="110"/>
      <c r="K756" s="110"/>
      <c r="L756" s="110"/>
      <c r="M756" s="110"/>
      <c r="N756" s="110"/>
      <c r="O756" s="110"/>
      <c r="P756" s="110"/>
      <c r="Q756" s="110"/>
      <c r="R756" s="110"/>
      <c r="S756" s="110"/>
      <c r="T756" s="110"/>
    </row>
    <row r="757" spans="1:20" ht="15.75" customHeight="1" x14ac:dyDescent="0.25">
      <c r="A757" s="110"/>
      <c r="B757" s="110"/>
      <c r="C757" s="110"/>
      <c r="D757" s="110"/>
      <c r="E757" s="110"/>
      <c r="F757" s="110"/>
      <c r="G757" s="110"/>
      <c r="H757" s="110"/>
      <c r="I757" s="110"/>
      <c r="J757" s="110"/>
      <c r="K757" s="110"/>
      <c r="L757" s="110"/>
      <c r="M757" s="110"/>
      <c r="N757" s="110"/>
      <c r="O757" s="110"/>
      <c r="P757" s="110"/>
      <c r="Q757" s="110"/>
      <c r="R757" s="110"/>
      <c r="S757" s="110"/>
      <c r="T757" s="110"/>
    </row>
    <row r="758" spans="1:20" ht="15.75" customHeight="1" x14ac:dyDescent="0.25">
      <c r="A758" s="110"/>
      <c r="B758" s="110"/>
      <c r="C758" s="110"/>
      <c r="D758" s="110"/>
      <c r="E758" s="110"/>
      <c r="F758" s="110"/>
      <c r="G758" s="110"/>
      <c r="H758" s="110"/>
      <c r="I758" s="110"/>
      <c r="J758" s="110"/>
      <c r="K758" s="110"/>
      <c r="L758" s="110"/>
      <c r="M758" s="110"/>
      <c r="N758" s="110"/>
      <c r="O758" s="110"/>
      <c r="P758" s="110"/>
      <c r="Q758" s="110"/>
      <c r="R758" s="110"/>
      <c r="S758" s="110"/>
      <c r="T758" s="110"/>
    </row>
    <row r="759" spans="1:20" ht="15.75" customHeight="1" x14ac:dyDescent="0.25">
      <c r="A759" s="110"/>
      <c r="B759" s="110"/>
      <c r="C759" s="110"/>
      <c r="D759" s="110"/>
      <c r="E759" s="110"/>
      <c r="F759" s="110"/>
      <c r="G759" s="110"/>
      <c r="H759" s="110"/>
      <c r="I759" s="110"/>
      <c r="J759" s="110"/>
      <c r="K759" s="110"/>
      <c r="L759" s="110"/>
      <c r="M759" s="110"/>
      <c r="N759" s="110"/>
      <c r="O759" s="110"/>
      <c r="P759" s="110"/>
      <c r="Q759" s="110"/>
      <c r="R759" s="110"/>
      <c r="S759" s="110"/>
      <c r="T759" s="110"/>
    </row>
    <row r="760" spans="1:20" ht="15.75" customHeight="1" x14ac:dyDescent="0.25">
      <c r="A760" s="110"/>
      <c r="B760" s="110"/>
      <c r="C760" s="110"/>
      <c r="D760" s="110"/>
      <c r="E760" s="110"/>
      <c r="F760" s="110"/>
      <c r="G760" s="110"/>
      <c r="H760" s="110"/>
      <c r="I760" s="110"/>
      <c r="J760" s="110"/>
      <c r="K760" s="110"/>
      <c r="L760" s="110"/>
      <c r="M760" s="110"/>
      <c r="N760" s="110"/>
      <c r="O760" s="110"/>
      <c r="P760" s="110"/>
      <c r="Q760" s="110"/>
      <c r="R760" s="110"/>
      <c r="S760" s="110"/>
      <c r="T760" s="110"/>
    </row>
    <row r="761" spans="1:20" ht="15.75" customHeight="1" x14ac:dyDescent="0.25">
      <c r="A761" s="110"/>
      <c r="B761" s="110"/>
      <c r="C761" s="110"/>
      <c r="D761" s="110"/>
      <c r="E761" s="110"/>
      <c r="F761" s="110"/>
      <c r="G761" s="110"/>
      <c r="H761" s="110"/>
      <c r="I761" s="110"/>
      <c r="J761" s="110"/>
      <c r="K761" s="110"/>
      <c r="L761" s="110"/>
      <c r="M761" s="110"/>
      <c r="N761" s="110"/>
      <c r="O761" s="110"/>
      <c r="P761" s="110"/>
      <c r="Q761" s="110"/>
      <c r="R761" s="110"/>
      <c r="S761" s="110"/>
      <c r="T761" s="110"/>
    </row>
    <row r="762" spans="1:20" ht="15.75" customHeight="1" x14ac:dyDescent="0.25">
      <c r="A762" s="110"/>
      <c r="B762" s="110"/>
      <c r="C762" s="110"/>
      <c r="D762" s="110"/>
      <c r="E762" s="110"/>
      <c r="F762" s="110"/>
      <c r="G762" s="110"/>
      <c r="H762" s="110"/>
      <c r="I762" s="110"/>
      <c r="J762" s="110"/>
      <c r="K762" s="110"/>
      <c r="L762" s="110"/>
      <c r="M762" s="110"/>
      <c r="N762" s="110"/>
      <c r="O762" s="110"/>
      <c r="P762" s="110"/>
      <c r="Q762" s="110"/>
      <c r="R762" s="110"/>
      <c r="S762" s="110"/>
      <c r="T762" s="110"/>
    </row>
    <row r="763" spans="1:20" ht="15.75" customHeight="1" x14ac:dyDescent="0.25">
      <c r="A763" s="110"/>
      <c r="B763" s="110"/>
      <c r="C763" s="110"/>
      <c r="D763" s="110"/>
      <c r="E763" s="110"/>
      <c r="F763" s="110"/>
      <c r="G763" s="110"/>
      <c r="H763" s="110"/>
      <c r="I763" s="110"/>
      <c r="J763" s="110"/>
      <c r="K763" s="110"/>
      <c r="L763" s="110"/>
      <c r="M763" s="110"/>
      <c r="N763" s="110"/>
      <c r="O763" s="110"/>
      <c r="P763" s="110"/>
      <c r="Q763" s="110"/>
      <c r="R763" s="110"/>
      <c r="S763" s="110"/>
      <c r="T763" s="110"/>
    </row>
    <row r="764" spans="1:20" ht="15.75" customHeight="1" x14ac:dyDescent="0.25">
      <c r="A764" s="110"/>
      <c r="B764" s="110"/>
      <c r="C764" s="110"/>
      <c r="D764" s="110"/>
      <c r="E764" s="110"/>
      <c r="F764" s="110"/>
      <c r="G764" s="110"/>
      <c r="H764" s="110"/>
      <c r="I764" s="110"/>
      <c r="J764" s="110"/>
      <c r="K764" s="110"/>
      <c r="L764" s="110"/>
      <c r="M764" s="110"/>
      <c r="N764" s="110"/>
      <c r="O764" s="110"/>
      <c r="P764" s="110"/>
      <c r="Q764" s="110"/>
      <c r="R764" s="110"/>
      <c r="S764" s="110"/>
      <c r="T764" s="110"/>
    </row>
    <row r="765" spans="1:20" ht="15.75" customHeight="1" x14ac:dyDescent="0.25">
      <c r="A765" s="110"/>
      <c r="B765" s="110"/>
      <c r="C765" s="110"/>
      <c r="D765" s="110"/>
      <c r="E765" s="110"/>
      <c r="F765" s="110"/>
      <c r="G765" s="110"/>
      <c r="H765" s="110"/>
      <c r="I765" s="110"/>
      <c r="J765" s="110"/>
      <c r="K765" s="110"/>
      <c r="L765" s="110"/>
      <c r="M765" s="110"/>
      <c r="N765" s="110"/>
      <c r="O765" s="110"/>
      <c r="P765" s="110"/>
      <c r="Q765" s="110"/>
      <c r="R765" s="110"/>
      <c r="S765" s="110"/>
      <c r="T765" s="110"/>
    </row>
    <row r="766" spans="1:20" ht="15.75" customHeight="1" x14ac:dyDescent="0.25">
      <c r="A766" s="110"/>
      <c r="B766" s="110"/>
      <c r="C766" s="110"/>
      <c r="D766" s="110"/>
      <c r="E766" s="110"/>
      <c r="F766" s="110"/>
      <c r="G766" s="110"/>
      <c r="H766" s="110"/>
      <c r="I766" s="110"/>
      <c r="J766" s="110"/>
      <c r="K766" s="110"/>
      <c r="L766" s="110"/>
      <c r="M766" s="110"/>
      <c r="N766" s="110"/>
      <c r="O766" s="110"/>
      <c r="P766" s="110"/>
      <c r="Q766" s="110"/>
      <c r="R766" s="110"/>
      <c r="S766" s="110"/>
      <c r="T766" s="110"/>
    </row>
    <row r="767" spans="1:20" ht="15.75" customHeight="1" x14ac:dyDescent="0.25">
      <c r="A767" s="110"/>
      <c r="B767" s="110"/>
      <c r="C767" s="110"/>
      <c r="D767" s="110"/>
      <c r="E767" s="110"/>
      <c r="F767" s="110"/>
      <c r="G767" s="110"/>
      <c r="H767" s="110"/>
      <c r="I767" s="110"/>
      <c r="J767" s="110"/>
      <c r="K767" s="110"/>
      <c r="L767" s="110"/>
      <c r="M767" s="110"/>
      <c r="N767" s="110"/>
      <c r="O767" s="110"/>
      <c r="P767" s="110"/>
      <c r="Q767" s="110"/>
      <c r="R767" s="110"/>
      <c r="S767" s="110"/>
      <c r="T767" s="110"/>
    </row>
    <row r="768" spans="1:20" ht="15.75" customHeight="1" x14ac:dyDescent="0.25">
      <c r="A768" s="110"/>
      <c r="B768" s="110"/>
      <c r="C768" s="110"/>
      <c r="D768" s="110"/>
      <c r="E768" s="110"/>
      <c r="F768" s="110"/>
      <c r="G768" s="110"/>
      <c r="H768" s="110"/>
      <c r="I768" s="110"/>
      <c r="J768" s="110"/>
      <c r="K768" s="110"/>
      <c r="L768" s="110"/>
      <c r="M768" s="110"/>
      <c r="N768" s="110"/>
      <c r="O768" s="110"/>
      <c r="P768" s="110"/>
      <c r="Q768" s="110"/>
      <c r="R768" s="110"/>
      <c r="S768" s="110"/>
      <c r="T768" s="110"/>
    </row>
    <row r="769" spans="1:20" ht="15.75" customHeight="1" x14ac:dyDescent="0.25">
      <c r="A769" s="110"/>
      <c r="B769" s="110"/>
      <c r="C769" s="110"/>
      <c r="D769" s="110"/>
      <c r="E769" s="110"/>
      <c r="F769" s="110"/>
      <c r="G769" s="110"/>
      <c r="H769" s="110"/>
      <c r="I769" s="110"/>
      <c r="J769" s="110"/>
      <c r="K769" s="110"/>
      <c r="L769" s="110"/>
      <c r="M769" s="110"/>
      <c r="N769" s="110"/>
      <c r="O769" s="110"/>
      <c r="P769" s="110"/>
      <c r="Q769" s="110"/>
      <c r="R769" s="110"/>
      <c r="S769" s="110"/>
      <c r="T769" s="110"/>
    </row>
    <row r="770" spans="1:20" ht="15.75" customHeight="1" x14ac:dyDescent="0.25">
      <c r="A770" s="110"/>
      <c r="B770" s="110"/>
      <c r="C770" s="110"/>
      <c r="D770" s="110"/>
      <c r="E770" s="110"/>
      <c r="F770" s="110"/>
      <c r="G770" s="110"/>
      <c r="H770" s="110"/>
      <c r="I770" s="110"/>
      <c r="J770" s="110"/>
      <c r="K770" s="110"/>
      <c r="L770" s="110"/>
      <c r="M770" s="110"/>
      <c r="N770" s="110"/>
      <c r="O770" s="110"/>
      <c r="P770" s="110"/>
      <c r="Q770" s="110"/>
      <c r="R770" s="110"/>
      <c r="S770" s="110"/>
      <c r="T770" s="110"/>
    </row>
    <row r="771" spans="1:20" ht="15.75" customHeight="1" x14ac:dyDescent="0.25">
      <c r="A771" s="110"/>
      <c r="B771" s="110"/>
      <c r="C771" s="110"/>
      <c r="D771" s="110"/>
      <c r="E771" s="110"/>
      <c r="F771" s="110"/>
      <c r="G771" s="110"/>
      <c r="H771" s="110"/>
      <c r="I771" s="110"/>
      <c r="J771" s="110"/>
      <c r="K771" s="110"/>
      <c r="L771" s="110"/>
      <c r="M771" s="110"/>
      <c r="N771" s="110"/>
      <c r="O771" s="110"/>
      <c r="P771" s="110"/>
      <c r="Q771" s="110"/>
      <c r="R771" s="110"/>
      <c r="S771" s="110"/>
      <c r="T771" s="110"/>
    </row>
    <row r="772" spans="1:20" ht="15.75" customHeight="1" x14ac:dyDescent="0.25">
      <c r="A772" s="110"/>
      <c r="B772" s="110"/>
      <c r="C772" s="110"/>
      <c r="D772" s="110"/>
      <c r="E772" s="110"/>
      <c r="F772" s="110"/>
      <c r="G772" s="110"/>
      <c r="H772" s="110"/>
      <c r="I772" s="110"/>
      <c r="J772" s="110"/>
      <c r="K772" s="110"/>
      <c r="L772" s="110"/>
      <c r="M772" s="110"/>
      <c r="N772" s="110"/>
      <c r="O772" s="110"/>
      <c r="P772" s="110"/>
      <c r="Q772" s="110"/>
      <c r="R772" s="110"/>
      <c r="S772" s="110"/>
      <c r="T772" s="110"/>
    </row>
    <row r="773" spans="1:20" ht="15.75" customHeight="1" x14ac:dyDescent="0.25">
      <c r="A773" s="110"/>
      <c r="B773" s="110"/>
      <c r="C773" s="110"/>
      <c r="D773" s="110"/>
      <c r="E773" s="110"/>
      <c r="F773" s="110"/>
      <c r="G773" s="110"/>
      <c r="H773" s="110"/>
      <c r="I773" s="110"/>
      <c r="J773" s="110"/>
      <c r="K773" s="110"/>
      <c r="L773" s="110"/>
      <c r="M773" s="110"/>
      <c r="N773" s="110"/>
      <c r="O773" s="110"/>
      <c r="P773" s="110"/>
      <c r="Q773" s="110"/>
      <c r="R773" s="110"/>
      <c r="S773" s="110"/>
      <c r="T773" s="110"/>
    </row>
    <row r="774" spans="1:20" ht="15.75" customHeight="1" x14ac:dyDescent="0.25">
      <c r="A774" s="110"/>
      <c r="B774" s="110"/>
      <c r="C774" s="110"/>
      <c r="D774" s="110"/>
      <c r="E774" s="110"/>
      <c r="F774" s="110"/>
      <c r="G774" s="110"/>
      <c r="H774" s="110"/>
      <c r="I774" s="110"/>
      <c r="J774" s="110"/>
      <c r="K774" s="110"/>
      <c r="L774" s="110"/>
      <c r="M774" s="110"/>
      <c r="N774" s="110"/>
      <c r="O774" s="110"/>
      <c r="P774" s="110"/>
      <c r="Q774" s="110"/>
      <c r="R774" s="110"/>
      <c r="S774" s="110"/>
      <c r="T774" s="110"/>
    </row>
    <row r="775" spans="1:20" ht="15.75" customHeight="1" x14ac:dyDescent="0.25">
      <c r="A775" s="110"/>
      <c r="B775" s="110"/>
      <c r="C775" s="110"/>
      <c r="D775" s="110"/>
      <c r="E775" s="110"/>
      <c r="F775" s="110"/>
      <c r="G775" s="110"/>
      <c r="H775" s="110"/>
      <c r="I775" s="110"/>
      <c r="J775" s="110"/>
      <c r="K775" s="110"/>
      <c r="L775" s="110"/>
      <c r="M775" s="110"/>
      <c r="N775" s="110"/>
      <c r="O775" s="110"/>
      <c r="P775" s="110"/>
      <c r="Q775" s="110"/>
      <c r="R775" s="110"/>
      <c r="S775" s="110"/>
      <c r="T775" s="110"/>
    </row>
    <row r="776" spans="1:20" ht="15.75" customHeight="1" x14ac:dyDescent="0.25">
      <c r="A776" s="110"/>
      <c r="B776" s="110"/>
      <c r="C776" s="110"/>
      <c r="D776" s="110"/>
      <c r="E776" s="110"/>
      <c r="F776" s="110"/>
      <c r="G776" s="110"/>
      <c r="H776" s="110"/>
      <c r="I776" s="110"/>
      <c r="J776" s="110"/>
      <c r="K776" s="110"/>
      <c r="L776" s="110"/>
      <c r="M776" s="110"/>
      <c r="N776" s="110"/>
      <c r="O776" s="110"/>
      <c r="P776" s="110"/>
      <c r="Q776" s="110"/>
      <c r="R776" s="110"/>
      <c r="S776" s="110"/>
      <c r="T776" s="110"/>
    </row>
    <row r="777" spans="1:20" ht="15.75" customHeight="1" x14ac:dyDescent="0.25">
      <c r="A777" s="110"/>
      <c r="B777" s="110"/>
      <c r="C777" s="110"/>
      <c r="D777" s="110"/>
      <c r="E777" s="110"/>
      <c r="F777" s="110"/>
      <c r="G777" s="110"/>
      <c r="H777" s="110"/>
      <c r="I777" s="110"/>
      <c r="J777" s="110"/>
      <c r="K777" s="110"/>
      <c r="L777" s="110"/>
      <c r="M777" s="110"/>
      <c r="N777" s="110"/>
      <c r="O777" s="110"/>
      <c r="P777" s="110"/>
      <c r="Q777" s="110"/>
      <c r="R777" s="110"/>
      <c r="S777" s="110"/>
      <c r="T777" s="110"/>
    </row>
    <row r="778" spans="1:20" ht="15.75" customHeight="1" x14ac:dyDescent="0.25">
      <c r="A778" s="110"/>
      <c r="B778" s="110"/>
      <c r="C778" s="110"/>
      <c r="D778" s="110"/>
      <c r="E778" s="110"/>
      <c r="F778" s="110"/>
      <c r="G778" s="110"/>
      <c r="H778" s="110"/>
      <c r="I778" s="110"/>
      <c r="J778" s="110"/>
      <c r="K778" s="110"/>
      <c r="L778" s="110"/>
      <c r="M778" s="110"/>
      <c r="N778" s="110"/>
      <c r="O778" s="110"/>
      <c r="P778" s="110"/>
      <c r="Q778" s="110"/>
      <c r="R778" s="110"/>
      <c r="S778" s="110"/>
      <c r="T778" s="110"/>
    </row>
    <row r="779" spans="1:20" ht="15.75" customHeight="1" x14ac:dyDescent="0.25">
      <c r="A779" s="110"/>
      <c r="B779" s="110"/>
      <c r="C779" s="110"/>
      <c r="D779" s="110"/>
      <c r="E779" s="110"/>
      <c r="F779" s="110"/>
      <c r="G779" s="110"/>
      <c r="H779" s="110"/>
      <c r="I779" s="110"/>
      <c r="J779" s="110"/>
      <c r="K779" s="110"/>
      <c r="L779" s="110"/>
      <c r="M779" s="110"/>
      <c r="N779" s="110"/>
      <c r="O779" s="110"/>
      <c r="P779" s="110"/>
      <c r="Q779" s="110"/>
      <c r="R779" s="110"/>
      <c r="S779" s="110"/>
      <c r="T779" s="110"/>
    </row>
    <row r="780" spans="1:20" ht="15.75" customHeight="1" x14ac:dyDescent="0.25">
      <c r="A780" s="110"/>
      <c r="B780" s="110"/>
      <c r="C780" s="110"/>
      <c r="D780" s="110"/>
      <c r="E780" s="110"/>
      <c r="F780" s="110"/>
      <c r="G780" s="110"/>
      <c r="H780" s="110"/>
      <c r="I780" s="110"/>
      <c r="J780" s="110"/>
      <c r="K780" s="110"/>
      <c r="L780" s="110"/>
      <c r="M780" s="110"/>
      <c r="N780" s="110"/>
      <c r="O780" s="110"/>
      <c r="P780" s="110"/>
      <c r="Q780" s="110"/>
      <c r="R780" s="110"/>
      <c r="S780" s="110"/>
      <c r="T780" s="110"/>
    </row>
    <row r="781" spans="1:20" ht="15.75" customHeight="1" x14ac:dyDescent="0.25">
      <c r="A781" s="110"/>
      <c r="B781" s="110"/>
      <c r="C781" s="110"/>
      <c r="D781" s="110"/>
      <c r="E781" s="110"/>
      <c r="F781" s="110"/>
      <c r="G781" s="110"/>
      <c r="H781" s="110"/>
      <c r="I781" s="110"/>
      <c r="J781" s="110"/>
      <c r="K781" s="110"/>
      <c r="L781" s="110"/>
      <c r="M781" s="110"/>
      <c r="N781" s="110"/>
      <c r="O781" s="110"/>
      <c r="P781" s="110"/>
      <c r="Q781" s="110"/>
      <c r="R781" s="110"/>
      <c r="S781" s="110"/>
      <c r="T781" s="110"/>
    </row>
    <row r="782" spans="1:20" ht="15.75" customHeight="1" x14ac:dyDescent="0.25">
      <c r="A782" s="110"/>
      <c r="B782" s="110"/>
      <c r="C782" s="110"/>
      <c r="D782" s="110"/>
      <c r="E782" s="110"/>
      <c r="F782" s="110"/>
      <c r="G782" s="110"/>
      <c r="H782" s="110"/>
      <c r="I782" s="110"/>
      <c r="J782" s="110"/>
      <c r="K782" s="110"/>
      <c r="L782" s="110"/>
      <c r="M782" s="110"/>
      <c r="N782" s="110"/>
      <c r="O782" s="110"/>
      <c r="P782" s="110"/>
      <c r="Q782" s="110"/>
      <c r="R782" s="110"/>
      <c r="S782" s="110"/>
      <c r="T782" s="110"/>
    </row>
    <row r="783" spans="1:20" ht="15.75" customHeight="1" x14ac:dyDescent="0.25">
      <c r="A783" s="110"/>
      <c r="B783" s="110"/>
      <c r="C783" s="110"/>
      <c r="D783" s="110"/>
      <c r="E783" s="110"/>
      <c r="F783" s="110"/>
      <c r="G783" s="110"/>
      <c r="H783" s="110"/>
      <c r="I783" s="110"/>
      <c r="J783" s="110"/>
      <c r="K783" s="110"/>
      <c r="L783" s="110"/>
      <c r="M783" s="110"/>
      <c r="N783" s="110"/>
      <c r="O783" s="110"/>
      <c r="P783" s="110"/>
      <c r="Q783" s="110"/>
      <c r="R783" s="110"/>
      <c r="S783" s="110"/>
      <c r="T783" s="110"/>
    </row>
    <row r="784" spans="1:20" ht="15.75" customHeight="1" x14ac:dyDescent="0.25">
      <c r="A784" s="110"/>
      <c r="B784" s="110"/>
      <c r="C784" s="110"/>
      <c r="D784" s="110"/>
      <c r="E784" s="110"/>
      <c r="F784" s="110"/>
      <c r="G784" s="110"/>
      <c r="H784" s="110"/>
      <c r="I784" s="110"/>
      <c r="J784" s="110"/>
      <c r="K784" s="110"/>
      <c r="L784" s="110"/>
      <c r="M784" s="110"/>
      <c r="N784" s="110"/>
      <c r="O784" s="110"/>
      <c r="P784" s="110"/>
      <c r="Q784" s="110"/>
      <c r="R784" s="110"/>
      <c r="S784" s="110"/>
      <c r="T784" s="110"/>
    </row>
    <row r="785" spans="1:20" ht="15.75" customHeight="1" x14ac:dyDescent="0.25">
      <c r="A785" s="110"/>
      <c r="B785" s="110"/>
      <c r="C785" s="110"/>
      <c r="D785" s="110"/>
      <c r="E785" s="110"/>
      <c r="F785" s="110"/>
      <c r="G785" s="110"/>
      <c r="H785" s="110"/>
      <c r="I785" s="110"/>
      <c r="J785" s="110"/>
      <c r="K785" s="110"/>
      <c r="L785" s="110"/>
      <c r="M785" s="110"/>
      <c r="N785" s="110"/>
      <c r="O785" s="110"/>
      <c r="P785" s="110"/>
      <c r="Q785" s="110"/>
      <c r="R785" s="110"/>
      <c r="S785" s="110"/>
      <c r="T785" s="110"/>
    </row>
    <row r="786" spans="1:20" ht="15.75" customHeight="1" x14ac:dyDescent="0.25">
      <c r="A786" s="110"/>
      <c r="B786" s="110"/>
      <c r="C786" s="110"/>
      <c r="D786" s="110"/>
      <c r="E786" s="110"/>
      <c r="F786" s="110"/>
      <c r="G786" s="110"/>
      <c r="H786" s="110"/>
      <c r="I786" s="110"/>
      <c r="J786" s="110"/>
      <c r="K786" s="110"/>
      <c r="L786" s="110"/>
      <c r="M786" s="110"/>
      <c r="N786" s="110"/>
      <c r="O786" s="110"/>
      <c r="P786" s="110"/>
      <c r="Q786" s="110"/>
      <c r="R786" s="110"/>
      <c r="S786" s="110"/>
      <c r="T786" s="110"/>
    </row>
    <row r="787" spans="1:20" ht="15.75" customHeight="1" x14ac:dyDescent="0.25">
      <c r="A787" s="110"/>
      <c r="B787" s="110"/>
      <c r="C787" s="110"/>
      <c r="D787" s="110"/>
      <c r="E787" s="110"/>
      <c r="F787" s="110"/>
      <c r="G787" s="110"/>
      <c r="H787" s="110"/>
      <c r="I787" s="110"/>
      <c r="J787" s="110"/>
      <c r="K787" s="110"/>
      <c r="L787" s="110"/>
      <c r="M787" s="110"/>
      <c r="N787" s="110"/>
      <c r="O787" s="110"/>
      <c r="P787" s="110"/>
      <c r="Q787" s="110"/>
      <c r="R787" s="110"/>
      <c r="S787" s="110"/>
      <c r="T787" s="110"/>
    </row>
    <row r="788" spans="1:20" ht="15.75" customHeight="1" x14ac:dyDescent="0.25">
      <c r="A788" s="110"/>
      <c r="B788" s="110"/>
      <c r="C788" s="110"/>
      <c r="D788" s="110"/>
      <c r="E788" s="110"/>
      <c r="F788" s="110"/>
      <c r="G788" s="110"/>
      <c r="H788" s="110"/>
      <c r="I788" s="110"/>
      <c r="J788" s="110"/>
      <c r="K788" s="110"/>
      <c r="L788" s="110"/>
      <c r="M788" s="110"/>
      <c r="N788" s="110"/>
      <c r="O788" s="110"/>
      <c r="P788" s="110"/>
      <c r="Q788" s="110"/>
      <c r="R788" s="110"/>
      <c r="S788" s="110"/>
      <c r="T788" s="110"/>
    </row>
    <row r="789" spans="1:20" ht="15.75" customHeight="1" x14ac:dyDescent="0.25">
      <c r="A789" s="110"/>
      <c r="B789" s="110"/>
      <c r="C789" s="110"/>
      <c r="D789" s="110"/>
      <c r="E789" s="110"/>
      <c r="F789" s="110"/>
      <c r="G789" s="110"/>
      <c r="H789" s="110"/>
      <c r="I789" s="110"/>
      <c r="J789" s="110"/>
      <c r="K789" s="110"/>
      <c r="L789" s="110"/>
      <c r="M789" s="110"/>
      <c r="N789" s="110"/>
      <c r="O789" s="110"/>
      <c r="P789" s="110"/>
      <c r="Q789" s="110"/>
      <c r="R789" s="110"/>
      <c r="S789" s="110"/>
      <c r="T789" s="110"/>
    </row>
    <row r="790" spans="1:20" ht="15.75" customHeight="1" x14ac:dyDescent="0.25">
      <c r="A790" s="110"/>
      <c r="B790" s="110"/>
      <c r="C790" s="110"/>
      <c r="D790" s="110"/>
      <c r="E790" s="110"/>
      <c r="F790" s="110"/>
      <c r="G790" s="110"/>
      <c r="H790" s="110"/>
      <c r="I790" s="110"/>
      <c r="J790" s="110"/>
      <c r="K790" s="110"/>
      <c r="L790" s="110"/>
      <c r="M790" s="110"/>
      <c r="N790" s="110"/>
      <c r="O790" s="110"/>
      <c r="P790" s="110"/>
      <c r="Q790" s="110"/>
      <c r="R790" s="110"/>
      <c r="S790" s="110"/>
      <c r="T790" s="110"/>
    </row>
    <row r="791" spans="1:20" ht="15.75" customHeight="1" x14ac:dyDescent="0.25">
      <c r="A791" s="110"/>
      <c r="B791" s="110"/>
      <c r="C791" s="110"/>
      <c r="D791" s="110"/>
      <c r="E791" s="110"/>
      <c r="F791" s="110"/>
      <c r="G791" s="110"/>
      <c r="H791" s="110"/>
      <c r="I791" s="110"/>
      <c r="J791" s="110"/>
      <c r="K791" s="110"/>
      <c r="L791" s="110"/>
      <c r="M791" s="110"/>
      <c r="N791" s="110"/>
      <c r="O791" s="110"/>
      <c r="P791" s="110"/>
      <c r="Q791" s="110"/>
      <c r="R791" s="110"/>
      <c r="S791" s="110"/>
      <c r="T791" s="110"/>
    </row>
    <row r="792" spans="1:20" ht="15.75" customHeight="1" x14ac:dyDescent="0.25">
      <c r="A792" s="110"/>
      <c r="B792" s="110"/>
      <c r="C792" s="110"/>
      <c r="D792" s="110"/>
      <c r="E792" s="110"/>
      <c r="F792" s="110"/>
      <c r="G792" s="110"/>
      <c r="H792" s="110"/>
      <c r="I792" s="110"/>
      <c r="J792" s="110"/>
      <c r="K792" s="110"/>
      <c r="L792" s="110"/>
      <c r="M792" s="110"/>
      <c r="N792" s="110"/>
      <c r="O792" s="110"/>
      <c r="P792" s="110"/>
      <c r="Q792" s="110"/>
      <c r="R792" s="110"/>
      <c r="S792" s="110"/>
      <c r="T792" s="110"/>
    </row>
    <row r="793" spans="1:20" ht="15.75" customHeight="1" x14ac:dyDescent="0.25">
      <c r="A793" s="110"/>
      <c r="B793" s="110"/>
      <c r="C793" s="110"/>
      <c r="D793" s="110"/>
      <c r="E793" s="110"/>
      <c r="F793" s="110"/>
      <c r="G793" s="110"/>
      <c r="H793" s="110"/>
      <c r="I793" s="110"/>
      <c r="J793" s="110"/>
      <c r="K793" s="110"/>
      <c r="L793" s="110"/>
      <c r="M793" s="110"/>
      <c r="N793" s="110"/>
      <c r="O793" s="110"/>
      <c r="P793" s="110"/>
      <c r="Q793" s="110"/>
      <c r="R793" s="110"/>
      <c r="S793" s="110"/>
      <c r="T793" s="110"/>
    </row>
    <row r="794" spans="1:20" ht="15.75" customHeight="1" x14ac:dyDescent="0.25">
      <c r="A794" s="110"/>
      <c r="B794" s="110"/>
      <c r="C794" s="110"/>
      <c r="D794" s="110"/>
      <c r="E794" s="110"/>
      <c r="F794" s="110"/>
      <c r="G794" s="110"/>
      <c r="H794" s="110"/>
      <c r="I794" s="110"/>
      <c r="J794" s="110"/>
      <c r="K794" s="110"/>
      <c r="L794" s="110"/>
      <c r="M794" s="110"/>
      <c r="N794" s="110"/>
      <c r="O794" s="110"/>
      <c r="P794" s="110"/>
      <c r="Q794" s="110"/>
      <c r="R794" s="110"/>
      <c r="S794" s="110"/>
      <c r="T794" s="110"/>
    </row>
    <row r="795" spans="1:20" ht="15.75" customHeight="1" x14ac:dyDescent="0.25">
      <c r="A795" s="110"/>
      <c r="B795" s="110"/>
      <c r="C795" s="110"/>
      <c r="D795" s="110"/>
      <c r="E795" s="110"/>
      <c r="F795" s="110"/>
      <c r="G795" s="110"/>
      <c r="H795" s="110"/>
      <c r="I795" s="110"/>
      <c r="J795" s="110"/>
      <c r="K795" s="110"/>
      <c r="L795" s="110"/>
      <c r="M795" s="110"/>
      <c r="N795" s="110"/>
      <c r="O795" s="110"/>
      <c r="P795" s="110"/>
      <c r="Q795" s="110"/>
      <c r="R795" s="110"/>
      <c r="S795" s="110"/>
      <c r="T795" s="110"/>
    </row>
    <row r="796" spans="1:20" ht="15.75" customHeight="1" x14ac:dyDescent="0.25">
      <c r="A796" s="110"/>
      <c r="B796" s="110"/>
      <c r="C796" s="110"/>
      <c r="D796" s="110"/>
      <c r="E796" s="110"/>
      <c r="F796" s="110"/>
      <c r="G796" s="110"/>
      <c r="H796" s="110"/>
      <c r="I796" s="110"/>
      <c r="J796" s="110"/>
      <c r="K796" s="110"/>
      <c r="L796" s="110"/>
      <c r="M796" s="110"/>
      <c r="N796" s="110"/>
      <c r="O796" s="110"/>
      <c r="P796" s="110"/>
      <c r="Q796" s="110"/>
      <c r="R796" s="110"/>
      <c r="S796" s="110"/>
      <c r="T796" s="110"/>
    </row>
    <row r="797" spans="1:20" ht="15.75" customHeight="1" x14ac:dyDescent="0.25">
      <c r="A797" s="110"/>
      <c r="B797" s="110"/>
      <c r="C797" s="110"/>
      <c r="D797" s="110"/>
      <c r="E797" s="110"/>
      <c r="F797" s="110"/>
      <c r="G797" s="110"/>
      <c r="H797" s="110"/>
      <c r="I797" s="110"/>
      <c r="J797" s="110"/>
      <c r="K797" s="110"/>
      <c r="L797" s="110"/>
      <c r="M797" s="110"/>
      <c r="N797" s="110"/>
      <c r="O797" s="110"/>
      <c r="P797" s="110"/>
      <c r="Q797" s="110"/>
      <c r="R797" s="110"/>
      <c r="S797" s="110"/>
      <c r="T797" s="110"/>
    </row>
    <row r="798" spans="1:20" ht="15.75" customHeight="1" x14ac:dyDescent="0.25">
      <c r="A798" s="110"/>
      <c r="B798" s="110"/>
      <c r="C798" s="110"/>
      <c r="D798" s="110"/>
      <c r="E798" s="110"/>
      <c r="F798" s="110"/>
      <c r="G798" s="110"/>
      <c r="H798" s="110"/>
      <c r="I798" s="110"/>
      <c r="J798" s="110"/>
      <c r="K798" s="110"/>
      <c r="L798" s="110"/>
      <c r="M798" s="110"/>
      <c r="N798" s="110"/>
      <c r="O798" s="110"/>
      <c r="P798" s="110"/>
      <c r="Q798" s="110"/>
      <c r="R798" s="110"/>
      <c r="S798" s="110"/>
      <c r="T798" s="110"/>
    </row>
    <row r="799" spans="1:20" ht="15.75" customHeight="1" x14ac:dyDescent="0.25">
      <c r="A799" s="110"/>
      <c r="B799" s="110"/>
      <c r="C799" s="110"/>
      <c r="D799" s="110"/>
      <c r="E799" s="110"/>
      <c r="F799" s="110"/>
      <c r="G799" s="110"/>
      <c r="H799" s="110"/>
      <c r="I799" s="110"/>
      <c r="J799" s="110"/>
      <c r="K799" s="110"/>
      <c r="L799" s="110"/>
      <c r="M799" s="110"/>
      <c r="N799" s="110"/>
      <c r="O799" s="110"/>
      <c r="P799" s="110"/>
      <c r="Q799" s="110"/>
      <c r="R799" s="110"/>
      <c r="S799" s="110"/>
      <c r="T799" s="110"/>
    </row>
    <row r="800" spans="1:20" ht="15.75" customHeight="1" x14ac:dyDescent="0.25">
      <c r="A800" s="110"/>
      <c r="B800" s="110"/>
      <c r="C800" s="110"/>
      <c r="D800" s="110"/>
      <c r="E800" s="110"/>
      <c r="F800" s="110"/>
      <c r="G800" s="110"/>
      <c r="H800" s="110"/>
      <c r="I800" s="110"/>
      <c r="J800" s="110"/>
      <c r="K800" s="110"/>
      <c r="L800" s="110"/>
      <c r="M800" s="110"/>
      <c r="N800" s="110"/>
      <c r="O800" s="110"/>
      <c r="P800" s="110"/>
      <c r="Q800" s="110"/>
      <c r="R800" s="110"/>
      <c r="S800" s="110"/>
      <c r="T800" s="110"/>
    </row>
    <row r="801" spans="1:20" ht="15.75" customHeight="1" x14ac:dyDescent="0.25">
      <c r="A801" s="110"/>
      <c r="B801" s="110"/>
      <c r="C801" s="110"/>
      <c r="D801" s="110"/>
      <c r="E801" s="110"/>
      <c r="F801" s="110"/>
      <c r="G801" s="110"/>
      <c r="H801" s="110"/>
      <c r="I801" s="110"/>
      <c r="J801" s="110"/>
      <c r="K801" s="110"/>
      <c r="L801" s="110"/>
      <c r="M801" s="110"/>
      <c r="N801" s="110"/>
      <c r="O801" s="110"/>
      <c r="P801" s="110"/>
      <c r="Q801" s="110"/>
      <c r="R801" s="110"/>
      <c r="S801" s="110"/>
      <c r="T801" s="110"/>
    </row>
    <row r="802" spans="1:20" ht="15.75" customHeight="1" x14ac:dyDescent="0.25">
      <c r="A802" s="110"/>
      <c r="B802" s="110"/>
      <c r="C802" s="110"/>
      <c r="D802" s="110"/>
      <c r="E802" s="110"/>
      <c r="F802" s="110"/>
      <c r="G802" s="110"/>
      <c r="H802" s="110"/>
      <c r="I802" s="110"/>
      <c r="J802" s="110"/>
      <c r="K802" s="110"/>
      <c r="L802" s="110"/>
      <c r="M802" s="110"/>
      <c r="N802" s="110"/>
      <c r="O802" s="110"/>
      <c r="P802" s="110"/>
      <c r="Q802" s="110"/>
      <c r="R802" s="110"/>
      <c r="S802" s="110"/>
      <c r="T802" s="110"/>
    </row>
    <row r="803" spans="1:20" ht="15.75" customHeight="1" x14ac:dyDescent="0.25">
      <c r="A803" s="110"/>
      <c r="B803" s="110"/>
      <c r="C803" s="110"/>
      <c r="D803" s="110"/>
      <c r="E803" s="110"/>
      <c r="F803" s="110"/>
      <c r="G803" s="110"/>
      <c r="H803" s="110"/>
      <c r="I803" s="110"/>
      <c r="J803" s="110"/>
      <c r="K803" s="110"/>
      <c r="L803" s="110"/>
      <c r="M803" s="110"/>
      <c r="N803" s="110"/>
      <c r="O803" s="110"/>
      <c r="P803" s="110"/>
      <c r="Q803" s="110"/>
      <c r="R803" s="110"/>
      <c r="S803" s="110"/>
      <c r="T803" s="110"/>
    </row>
    <row r="804" spans="1:20" ht="15.75" customHeight="1" x14ac:dyDescent="0.25">
      <c r="A804" s="110"/>
      <c r="B804" s="110"/>
      <c r="C804" s="110"/>
      <c r="D804" s="110"/>
      <c r="E804" s="110"/>
      <c r="F804" s="110"/>
      <c r="G804" s="110"/>
      <c r="H804" s="110"/>
      <c r="I804" s="110"/>
      <c r="J804" s="110"/>
      <c r="K804" s="110"/>
      <c r="L804" s="110"/>
      <c r="M804" s="110"/>
      <c r="N804" s="110"/>
      <c r="O804" s="110"/>
      <c r="P804" s="110"/>
      <c r="Q804" s="110"/>
      <c r="R804" s="110"/>
      <c r="S804" s="110"/>
      <c r="T804" s="110"/>
    </row>
    <row r="805" spans="1:20" ht="15.75" customHeight="1" x14ac:dyDescent="0.25">
      <c r="A805" s="110"/>
      <c r="B805" s="110"/>
      <c r="C805" s="110"/>
      <c r="D805" s="110"/>
      <c r="E805" s="110"/>
      <c r="F805" s="110"/>
      <c r="G805" s="110"/>
      <c r="H805" s="110"/>
      <c r="I805" s="110"/>
      <c r="J805" s="110"/>
      <c r="K805" s="110"/>
      <c r="L805" s="110"/>
      <c r="M805" s="110"/>
      <c r="N805" s="110"/>
      <c r="O805" s="110"/>
      <c r="P805" s="110"/>
      <c r="Q805" s="110"/>
      <c r="R805" s="110"/>
      <c r="S805" s="110"/>
      <c r="T805" s="110"/>
    </row>
    <row r="806" spans="1:20" ht="15.75" customHeight="1" x14ac:dyDescent="0.25">
      <c r="A806" s="110"/>
      <c r="B806" s="110"/>
      <c r="C806" s="110"/>
      <c r="D806" s="110"/>
      <c r="E806" s="110"/>
      <c r="F806" s="110"/>
      <c r="G806" s="110"/>
      <c r="H806" s="110"/>
      <c r="I806" s="110"/>
      <c r="J806" s="110"/>
      <c r="K806" s="110"/>
      <c r="L806" s="110"/>
      <c r="M806" s="110"/>
      <c r="N806" s="110"/>
      <c r="O806" s="110"/>
      <c r="P806" s="110"/>
      <c r="Q806" s="110"/>
      <c r="R806" s="110"/>
      <c r="S806" s="110"/>
      <c r="T806" s="110"/>
    </row>
    <row r="807" spans="1:20" ht="15.75" customHeight="1" x14ac:dyDescent="0.25">
      <c r="A807" s="110"/>
      <c r="B807" s="110"/>
      <c r="C807" s="110"/>
      <c r="D807" s="110"/>
      <c r="E807" s="110"/>
      <c r="F807" s="110"/>
      <c r="G807" s="110"/>
      <c r="H807" s="110"/>
      <c r="I807" s="110"/>
      <c r="J807" s="110"/>
      <c r="K807" s="110"/>
      <c r="L807" s="110"/>
      <c r="M807" s="110"/>
      <c r="N807" s="110"/>
      <c r="O807" s="110"/>
      <c r="P807" s="110"/>
      <c r="Q807" s="110"/>
      <c r="R807" s="110"/>
      <c r="S807" s="110"/>
      <c r="T807" s="110"/>
    </row>
    <row r="808" spans="1:20" ht="15.75" customHeight="1" x14ac:dyDescent="0.25">
      <c r="A808" s="110"/>
      <c r="B808" s="110"/>
      <c r="C808" s="110"/>
      <c r="D808" s="110"/>
      <c r="E808" s="110"/>
      <c r="F808" s="110"/>
      <c r="G808" s="110"/>
      <c r="H808" s="110"/>
      <c r="I808" s="110"/>
      <c r="J808" s="110"/>
      <c r="K808" s="110"/>
      <c r="L808" s="110"/>
      <c r="M808" s="110"/>
      <c r="N808" s="110"/>
      <c r="O808" s="110"/>
      <c r="P808" s="110"/>
      <c r="Q808" s="110"/>
      <c r="R808" s="110"/>
      <c r="S808" s="110"/>
      <c r="T808" s="110"/>
    </row>
    <row r="809" spans="1:20" ht="15.75" customHeight="1" x14ac:dyDescent="0.25">
      <c r="A809" s="110"/>
      <c r="B809" s="110"/>
      <c r="C809" s="110"/>
      <c r="D809" s="110"/>
      <c r="E809" s="110"/>
      <c r="F809" s="110"/>
      <c r="G809" s="110"/>
      <c r="H809" s="110"/>
      <c r="I809" s="110"/>
      <c r="J809" s="110"/>
      <c r="K809" s="110"/>
      <c r="L809" s="110"/>
      <c r="M809" s="110"/>
      <c r="N809" s="110"/>
      <c r="O809" s="110"/>
      <c r="P809" s="110"/>
      <c r="Q809" s="110"/>
      <c r="R809" s="110"/>
      <c r="S809" s="110"/>
      <c r="T809" s="110"/>
    </row>
    <row r="810" spans="1:20" ht="15.75" customHeight="1" x14ac:dyDescent="0.25">
      <c r="A810" s="110"/>
      <c r="B810" s="110"/>
      <c r="C810" s="110"/>
      <c r="D810" s="110"/>
      <c r="E810" s="110"/>
      <c r="F810" s="110"/>
      <c r="G810" s="110"/>
      <c r="H810" s="110"/>
      <c r="I810" s="110"/>
      <c r="J810" s="110"/>
      <c r="K810" s="110"/>
      <c r="L810" s="110"/>
      <c r="M810" s="110"/>
      <c r="N810" s="110"/>
      <c r="O810" s="110"/>
      <c r="P810" s="110"/>
      <c r="Q810" s="110"/>
      <c r="R810" s="110"/>
      <c r="S810" s="110"/>
      <c r="T810" s="110"/>
    </row>
    <row r="811" spans="1:20" ht="15.75" customHeight="1" x14ac:dyDescent="0.25">
      <c r="A811" s="110"/>
      <c r="B811" s="110"/>
      <c r="C811" s="110"/>
      <c r="D811" s="110"/>
      <c r="E811" s="110"/>
      <c r="F811" s="110"/>
      <c r="G811" s="110"/>
      <c r="H811" s="110"/>
      <c r="I811" s="110"/>
      <c r="J811" s="110"/>
      <c r="K811" s="110"/>
      <c r="L811" s="110"/>
      <c r="M811" s="110"/>
      <c r="N811" s="110"/>
      <c r="O811" s="110"/>
      <c r="P811" s="110"/>
      <c r="Q811" s="110"/>
      <c r="R811" s="110"/>
      <c r="S811" s="110"/>
      <c r="T811" s="110"/>
    </row>
    <row r="812" spans="1:20" ht="15.75" customHeight="1" x14ac:dyDescent="0.25">
      <c r="A812" s="110"/>
      <c r="B812" s="110"/>
      <c r="C812" s="110"/>
      <c r="D812" s="110"/>
      <c r="E812" s="110"/>
      <c r="F812" s="110"/>
      <c r="G812" s="110"/>
      <c r="H812" s="110"/>
      <c r="I812" s="110"/>
      <c r="J812" s="110"/>
      <c r="K812" s="110"/>
      <c r="L812" s="110"/>
      <c r="M812" s="110"/>
      <c r="N812" s="110"/>
      <c r="O812" s="110"/>
      <c r="P812" s="110"/>
      <c r="Q812" s="110"/>
      <c r="R812" s="110"/>
      <c r="S812" s="110"/>
      <c r="T812" s="110"/>
    </row>
    <row r="813" spans="1:20" ht="15.75" customHeight="1" x14ac:dyDescent="0.25">
      <c r="A813" s="110"/>
      <c r="B813" s="110"/>
      <c r="C813" s="110"/>
      <c r="D813" s="110"/>
      <c r="E813" s="110"/>
      <c r="F813" s="110"/>
      <c r="G813" s="110"/>
      <c r="H813" s="110"/>
      <c r="I813" s="110"/>
      <c r="J813" s="110"/>
      <c r="K813" s="110"/>
      <c r="L813" s="110"/>
      <c r="M813" s="110"/>
      <c r="N813" s="110"/>
      <c r="O813" s="110"/>
      <c r="P813" s="110"/>
      <c r="Q813" s="110"/>
      <c r="R813" s="110"/>
      <c r="S813" s="110"/>
      <c r="T813" s="110"/>
    </row>
    <row r="814" spans="1:20" ht="15.75" customHeight="1" x14ac:dyDescent="0.25">
      <c r="A814" s="110"/>
      <c r="B814" s="110"/>
      <c r="C814" s="110"/>
      <c r="D814" s="110"/>
      <c r="E814" s="110"/>
      <c r="F814" s="110"/>
      <c r="G814" s="110"/>
      <c r="H814" s="110"/>
      <c r="I814" s="110"/>
      <c r="J814" s="110"/>
      <c r="K814" s="110"/>
      <c r="L814" s="110"/>
      <c r="M814" s="110"/>
      <c r="N814" s="110"/>
      <c r="O814" s="110"/>
      <c r="P814" s="110"/>
      <c r="Q814" s="110"/>
      <c r="R814" s="110"/>
      <c r="S814" s="110"/>
      <c r="T814" s="110"/>
    </row>
    <row r="815" spans="1:20" ht="15.75" customHeight="1" x14ac:dyDescent="0.25">
      <c r="A815" s="110"/>
      <c r="B815" s="110"/>
      <c r="C815" s="110"/>
      <c r="D815" s="110"/>
      <c r="E815" s="110"/>
      <c r="F815" s="110"/>
      <c r="G815" s="110"/>
      <c r="H815" s="110"/>
      <c r="I815" s="110"/>
      <c r="J815" s="110"/>
      <c r="K815" s="110"/>
      <c r="L815" s="110"/>
      <c r="M815" s="110"/>
      <c r="N815" s="110"/>
      <c r="O815" s="110"/>
      <c r="P815" s="110"/>
      <c r="Q815" s="110"/>
      <c r="R815" s="110"/>
      <c r="S815" s="110"/>
      <c r="T815" s="110"/>
    </row>
    <row r="816" spans="1:20" ht="15.75" customHeight="1" x14ac:dyDescent="0.25">
      <c r="A816" s="110"/>
      <c r="B816" s="110"/>
      <c r="C816" s="110"/>
      <c r="D816" s="110"/>
      <c r="E816" s="110"/>
      <c r="F816" s="110"/>
      <c r="G816" s="110"/>
      <c r="H816" s="110"/>
      <c r="I816" s="110"/>
      <c r="J816" s="110"/>
      <c r="K816" s="110"/>
      <c r="L816" s="110"/>
      <c r="M816" s="110"/>
      <c r="N816" s="110"/>
      <c r="O816" s="110"/>
      <c r="P816" s="110"/>
      <c r="Q816" s="110"/>
      <c r="R816" s="110"/>
      <c r="S816" s="110"/>
      <c r="T816" s="110"/>
    </row>
    <row r="817" spans="1:20" ht="15.75" customHeight="1" x14ac:dyDescent="0.25">
      <c r="A817" s="110"/>
      <c r="B817" s="110"/>
      <c r="C817" s="110"/>
      <c r="D817" s="110"/>
      <c r="E817" s="110"/>
      <c r="F817" s="110"/>
      <c r="G817" s="110"/>
      <c r="H817" s="110"/>
      <c r="I817" s="110"/>
      <c r="J817" s="110"/>
      <c r="K817" s="110"/>
      <c r="L817" s="110"/>
      <c r="M817" s="110"/>
      <c r="N817" s="110"/>
      <c r="O817" s="110"/>
      <c r="P817" s="110"/>
      <c r="Q817" s="110"/>
      <c r="R817" s="110"/>
      <c r="S817" s="110"/>
      <c r="T817" s="110"/>
    </row>
    <row r="818" spans="1:20" ht="15.75" customHeight="1" x14ac:dyDescent="0.25">
      <c r="A818" s="110"/>
      <c r="B818" s="110"/>
      <c r="C818" s="110"/>
      <c r="D818" s="110"/>
      <c r="E818" s="110"/>
      <c r="F818" s="110"/>
      <c r="G818" s="110"/>
      <c r="H818" s="110"/>
      <c r="I818" s="110"/>
      <c r="J818" s="110"/>
      <c r="K818" s="110"/>
      <c r="L818" s="110"/>
      <c r="M818" s="110"/>
      <c r="N818" s="110"/>
      <c r="O818" s="110"/>
      <c r="P818" s="110"/>
      <c r="Q818" s="110"/>
      <c r="R818" s="110"/>
      <c r="S818" s="110"/>
      <c r="T818" s="110"/>
    </row>
    <row r="819" spans="1:20" ht="15.75" customHeight="1" x14ac:dyDescent="0.25">
      <c r="A819" s="110"/>
      <c r="B819" s="110"/>
      <c r="C819" s="110"/>
      <c r="D819" s="110"/>
      <c r="E819" s="110"/>
      <c r="F819" s="110"/>
      <c r="G819" s="110"/>
      <c r="H819" s="110"/>
      <c r="I819" s="110"/>
      <c r="J819" s="110"/>
      <c r="K819" s="110"/>
      <c r="L819" s="110"/>
      <c r="M819" s="110"/>
      <c r="N819" s="110"/>
      <c r="O819" s="110"/>
      <c r="P819" s="110"/>
      <c r="Q819" s="110"/>
      <c r="R819" s="110"/>
      <c r="S819" s="110"/>
      <c r="T819" s="110"/>
    </row>
    <row r="820" spans="1:20" ht="15.75" customHeight="1" x14ac:dyDescent="0.25">
      <c r="A820" s="110"/>
      <c r="B820" s="110"/>
      <c r="C820" s="110"/>
      <c r="D820" s="110"/>
      <c r="E820" s="110"/>
      <c r="F820" s="110"/>
      <c r="G820" s="110"/>
      <c r="H820" s="110"/>
      <c r="I820" s="110"/>
      <c r="J820" s="110"/>
      <c r="K820" s="110"/>
      <c r="L820" s="110"/>
      <c r="M820" s="110"/>
      <c r="N820" s="110"/>
      <c r="O820" s="110"/>
      <c r="P820" s="110"/>
      <c r="Q820" s="110"/>
      <c r="R820" s="110"/>
      <c r="S820" s="110"/>
      <c r="T820" s="110"/>
    </row>
    <row r="821" spans="1:20" ht="15.75" customHeight="1" x14ac:dyDescent="0.25">
      <c r="A821" s="110"/>
      <c r="B821" s="110"/>
      <c r="C821" s="110"/>
      <c r="D821" s="110"/>
      <c r="E821" s="110"/>
      <c r="F821" s="110"/>
      <c r="G821" s="110"/>
      <c r="H821" s="110"/>
      <c r="I821" s="110"/>
      <c r="J821" s="110"/>
      <c r="K821" s="110"/>
      <c r="L821" s="110"/>
      <c r="M821" s="110"/>
      <c r="N821" s="110"/>
      <c r="O821" s="110"/>
      <c r="P821" s="110"/>
      <c r="Q821" s="110"/>
      <c r="R821" s="110"/>
      <c r="S821" s="110"/>
      <c r="T821" s="110"/>
    </row>
    <row r="822" spans="1:20" ht="15.75" customHeight="1" x14ac:dyDescent="0.25">
      <c r="A822" s="110"/>
      <c r="B822" s="110"/>
      <c r="C822" s="110"/>
      <c r="D822" s="110"/>
      <c r="E822" s="110"/>
      <c r="F822" s="110"/>
      <c r="G822" s="110"/>
      <c r="H822" s="110"/>
      <c r="I822" s="110"/>
      <c r="J822" s="110"/>
      <c r="K822" s="110"/>
      <c r="L822" s="110"/>
      <c r="M822" s="110"/>
      <c r="N822" s="110"/>
      <c r="O822" s="110"/>
      <c r="P822" s="110"/>
      <c r="Q822" s="110"/>
      <c r="R822" s="110"/>
      <c r="S822" s="110"/>
      <c r="T822" s="110"/>
    </row>
    <row r="823" spans="1:20" ht="15.75" customHeight="1" x14ac:dyDescent="0.25">
      <c r="A823" s="110"/>
      <c r="B823" s="110"/>
      <c r="C823" s="110"/>
      <c r="D823" s="110"/>
      <c r="E823" s="110"/>
      <c r="F823" s="110"/>
      <c r="G823" s="110"/>
      <c r="H823" s="110"/>
      <c r="I823" s="110"/>
      <c r="J823" s="110"/>
      <c r="K823" s="110"/>
      <c r="L823" s="110"/>
      <c r="M823" s="110"/>
      <c r="N823" s="110"/>
      <c r="O823" s="110"/>
      <c r="P823" s="110"/>
      <c r="Q823" s="110"/>
      <c r="R823" s="110"/>
      <c r="S823" s="110"/>
      <c r="T823" s="110"/>
    </row>
    <row r="824" spans="1:20" ht="15.75" customHeight="1" x14ac:dyDescent="0.25">
      <c r="A824" s="110"/>
      <c r="B824" s="110"/>
      <c r="C824" s="110"/>
      <c r="D824" s="110"/>
      <c r="E824" s="110"/>
      <c r="F824" s="110"/>
      <c r="G824" s="110"/>
      <c r="H824" s="110"/>
      <c r="I824" s="110"/>
      <c r="J824" s="110"/>
      <c r="K824" s="110"/>
      <c r="L824" s="110"/>
      <c r="M824" s="110"/>
      <c r="N824" s="110"/>
      <c r="O824" s="110"/>
      <c r="P824" s="110"/>
      <c r="Q824" s="110"/>
      <c r="R824" s="110"/>
      <c r="S824" s="110"/>
      <c r="T824" s="110"/>
    </row>
    <row r="825" spans="1:20" ht="15.75" customHeight="1" x14ac:dyDescent="0.25">
      <c r="A825" s="110"/>
      <c r="B825" s="110"/>
      <c r="C825" s="110"/>
      <c r="D825" s="110"/>
      <c r="E825" s="110"/>
      <c r="F825" s="110"/>
      <c r="G825" s="110"/>
      <c r="H825" s="110"/>
      <c r="I825" s="110"/>
      <c r="J825" s="110"/>
      <c r="K825" s="110"/>
      <c r="L825" s="110"/>
      <c r="M825" s="110"/>
      <c r="N825" s="110"/>
      <c r="O825" s="110"/>
      <c r="P825" s="110"/>
      <c r="Q825" s="110"/>
      <c r="R825" s="110"/>
      <c r="S825" s="110"/>
      <c r="T825" s="110"/>
    </row>
    <row r="826" spans="1:20" ht="15.75" customHeight="1" x14ac:dyDescent="0.25">
      <c r="A826" s="110"/>
      <c r="B826" s="110"/>
      <c r="C826" s="110"/>
      <c r="D826" s="110"/>
      <c r="E826" s="110"/>
      <c r="F826" s="110"/>
      <c r="G826" s="110"/>
      <c r="H826" s="110"/>
      <c r="I826" s="110"/>
      <c r="J826" s="110"/>
      <c r="K826" s="110"/>
      <c r="L826" s="110"/>
      <c r="M826" s="110"/>
      <c r="N826" s="110"/>
      <c r="O826" s="110"/>
      <c r="P826" s="110"/>
      <c r="Q826" s="110"/>
      <c r="R826" s="110"/>
      <c r="S826" s="110"/>
      <c r="T826" s="110"/>
    </row>
    <row r="827" spans="1:20" ht="15.75" customHeight="1" x14ac:dyDescent="0.25">
      <c r="A827" s="110"/>
      <c r="B827" s="110"/>
      <c r="C827" s="110"/>
      <c r="D827" s="110"/>
      <c r="E827" s="110"/>
      <c r="F827" s="110"/>
      <c r="G827" s="110"/>
      <c r="H827" s="110"/>
      <c r="I827" s="110"/>
      <c r="J827" s="110"/>
      <c r="K827" s="110"/>
      <c r="L827" s="110"/>
      <c r="M827" s="110"/>
      <c r="N827" s="110"/>
      <c r="O827" s="110"/>
      <c r="P827" s="110"/>
      <c r="Q827" s="110"/>
      <c r="R827" s="110"/>
      <c r="S827" s="110"/>
      <c r="T827" s="110"/>
    </row>
    <row r="828" spans="1:20" ht="15.75" customHeight="1" x14ac:dyDescent="0.25">
      <c r="A828" s="110"/>
      <c r="B828" s="110"/>
      <c r="C828" s="110"/>
      <c r="D828" s="110"/>
      <c r="E828" s="110"/>
      <c r="F828" s="110"/>
      <c r="G828" s="110"/>
      <c r="H828" s="110"/>
      <c r="I828" s="110"/>
      <c r="J828" s="110"/>
      <c r="K828" s="110"/>
      <c r="L828" s="110"/>
      <c r="M828" s="110"/>
      <c r="N828" s="110"/>
      <c r="O828" s="110"/>
      <c r="P828" s="110"/>
      <c r="Q828" s="110"/>
      <c r="R828" s="110"/>
      <c r="S828" s="110"/>
      <c r="T828" s="110"/>
    </row>
    <row r="829" spans="1:20" ht="15.75" customHeight="1" x14ac:dyDescent="0.25">
      <c r="A829" s="110"/>
      <c r="B829" s="110"/>
      <c r="C829" s="110"/>
      <c r="D829" s="110"/>
      <c r="E829" s="110"/>
      <c r="F829" s="110"/>
      <c r="G829" s="110"/>
      <c r="H829" s="110"/>
      <c r="I829" s="110"/>
      <c r="J829" s="110"/>
      <c r="K829" s="110"/>
      <c r="L829" s="110"/>
      <c r="M829" s="110"/>
      <c r="N829" s="110"/>
      <c r="O829" s="110"/>
      <c r="P829" s="110"/>
      <c r="Q829" s="110"/>
      <c r="R829" s="110"/>
      <c r="S829" s="110"/>
      <c r="T829" s="110"/>
    </row>
    <row r="830" spans="1:20" ht="15.75" customHeight="1" x14ac:dyDescent="0.25">
      <c r="A830" s="110"/>
      <c r="B830" s="110"/>
      <c r="C830" s="110"/>
      <c r="D830" s="110"/>
      <c r="E830" s="110"/>
      <c r="F830" s="110"/>
      <c r="G830" s="110"/>
      <c r="H830" s="110"/>
      <c r="I830" s="110"/>
      <c r="J830" s="110"/>
      <c r="K830" s="110"/>
      <c r="L830" s="110"/>
      <c r="M830" s="110"/>
      <c r="N830" s="110"/>
      <c r="O830" s="110"/>
      <c r="P830" s="110"/>
      <c r="Q830" s="110"/>
      <c r="R830" s="110"/>
      <c r="S830" s="110"/>
      <c r="T830" s="110"/>
    </row>
    <row r="831" spans="1:20" ht="15.75" customHeight="1" x14ac:dyDescent="0.25">
      <c r="A831" s="110"/>
      <c r="B831" s="110"/>
      <c r="C831" s="110"/>
      <c r="D831" s="110"/>
      <c r="E831" s="110"/>
      <c r="F831" s="110"/>
      <c r="G831" s="110"/>
      <c r="H831" s="110"/>
      <c r="I831" s="110"/>
      <c r="J831" s="110"/>
      <c r="K831" s="110"/>
      <c r="L831" s="110"/>
      <c r="M831" s="110"/>
      <c r="N831" s="110"/>
      <c r="O831" s="110"/>
      <c r="P831" s="110"/>
      <c r="Q831" s="110"/>
      <c r="R831" s="110"/>
      <c r="S831" s="110"/>
      <c r="T831" s="110"/>
    </row>
    <row r="832" spans="1:20" ht="15.75" customHeight="1" x14ac:dyDescent="0.25">
      <c r="A832" s="110"/>
      <c r="B832" s="110"/>
      <c r="C832" s="110"/>
      <c r="D832" s="110"/>
      <c r="E832" s="110"/>
      <c r="F832" s="110"/>
      <c r="G832" s="110"/>
      <c r="H832" s="110"/>
      <c r="I832" s="110"/>
      <c r="J832" s="110"/>
      <c r="K832" s="110"/>
      <c r="L832" s="110"/>
      <c r="M832" s="110"/>
      <c r="N832" s="110"/>
      <c r="O832" s="110"/>
      <c r="P832" s="110"/>
      <c r="Q832" s="110"/>
      <c r="R832" s="110"/>
      <c r="S832" s="110"/>
      <c r="T832" s="110"/>
    </row>
    <row r="833" spans="1:20" ht="15.75" customHeight="1" x14ac:dyDescent="0.25">
      <c r="A833" s="110"/>
      <c r="B833" s="110"/>
      <c r="C833" s="110"/>
      <c r="D833" s="110"/>
      <c r="E833" s="110"/>
      <c r="F833" s="110"/>
      <c r="G833" s="110"/>
      <c r="H833" s="110"/>
      <c r="I833" s="110"/>
      <c r="J833" s="110"/>
      <c r="K833" s="110"/>
      <c r="L833" s="110"/>
      <c r="M833" s="110"/>
      <c r="N833" s="110"/>
      <c r="O833" s="110"/>
      <c r="P833" s="110"/>
      <c r="Q833" s="110"/>
      <c r="R833" s="110"/>
      <c r="S833" s="110"/>
      <c r="T833" s="110"/>
    </row>
    <row r="834" spans="1:20" ht="15.75" customHeight="1" x14ac:dyDescent="0.25">
      <c r="A834" s="110"/>
      <c r="B834" s="110"/>
      <c r="C834" s="110"/>
      <c r="D834" s="110"/>
      <c r="E834" s="110"/>
      <c r="F834" s="110"/>
      <c r="G834" s="110"/>
      <c r="H834" s="110"/>
      <c r="I834" s="110"/>
      <c r="J834" s="110"/>
      <c r="K834" s="110"/>
      <c r="L834" s="110"/>
      <c r="M834" s="110"/>
      <c r="N834" s="110"/>
      <c r="O834" s="110"/>
      <c r="P834" s="110"/>
      <c r="Q834" s="110"/>
      <c r="R834" s="110"/>
      <c r="S834" s="110"/>
      <c r="T834" s="110"/>
    </row>
    <row r="835" spans="1:20" ht="15.75" customHeight="1" x14ac:dyDescent="0.25">
      <c r="A835" s="110"/>
      <c r="B835" s="110"/>
      <c r="C835" s="110"/>
      <c r="D835" s="110"/>
      <c r="E835" s="110"/>
      <c r="F835" s="110"/>
      <c r="G835" s="110"/>
      <c r="H835" s="110"/>
      <c r="I835" s="110"/>
      <c r="J835" s="110"/>
      <c r="K835" s="110"/>
      <c r="L835" s="110"/>
      <c r="M835" s="110"/>
      <c r="N835" s="110"/>
      <c r="O835" s="110"/>
      <c r="P835" s="110"/>
      <c r="Q835" s="110"/>
      <c r="R835" s="110"/>
      <c r="S835" s="110"/>
      <c r="T835" s="110"/>
    </row>
    <row r="836" spans="1:20" ht="15.75" customHeight="1" x14ac:dyDescent="0.25">
      <c r="A836" s="110"/>
      <c r="B836" s="110"/>
      <c r="C836" s="110"/>
      <c r="D836" s="110"/>
      <c r="E836" s="110"/>
      <c r="F836" s="110"/>
      <c r="G836" s="110"/>
      <c r="H836" s="110"/>
      <c r="I836" s="110"/>
      <c r="J836" s="110"/>
      <c r="K836" s="110"/>
      <c r="L836" s="110"/>
      <c r="M836" s="110"/>
      <c r="N836" s="110"/>
      <c r="O836" s="110"/>
      <c r="P836" s="110"/>
      <c r="Q836" s="110"/>
      <c r="R836" s="110"/>
      <c r="S836" s="110"/>
      <c r="T836" s="110"/>
    </row>
    <row r="837" spans="1:20" ht="15.75" customHeight="1" x14ac:dyDescent="0.25">
      <c r="A837" s="110"/>
      <c r="B837" s="110"/>
      <c r="C837" s="110"/>
      <c r="D837" s="110"/>
      <c r="E837" s="110"/>
      <c r="F837" s="110"/>
      <c r="G837" s="110"/>
      <c r="H837" s="110"/>
      <c r="I837" s="110"/>
      <c r="J837" s="110"/>
      <c r="K837" s="110"/>
      <c r="L837" s="110"/>
      <c r="M837" s="110"/>
      <c r="N837" s="110"/>
      <c r="O837" s="110"/>
      <c r="P837" s="110"/>
      <c r="Q837" s="110"/>
      <c r="R837" s="110"/>
      <c r="S837" s="110"/>
      <c r="T837" s="110"/>
    </row>
    <row r="838" spans="1:20" ht="15.75" customHeight="1" x14ac:dyDescent="0.25">
      <c r="A838" s="110"/>
      <c r="B838" s="110"/>
      <c r="C838" s="110"/>
      <c r="D838" s="110"/>
      <c r="E838" s="110"/>
      <c r="F838" s="110"/>
      <c r="G838" s="110"/>
      <c r="H838" s="110"/>
      <c r="I838" s="110"/>
      <c r="J838" s="110"/>
      <c r="K838" s="110"/>
      <c r="L838" s="110"/>
      <c r="M838" s="110"/>
      <c r="N838" s="110"/>
      <c r="O838" s="110"/>
      <c r="P838" s="110"/>
      <c r="Q838" s="110"/>
      <c r="R838" s="110"/>
      <c r="S838" s="110"/>
      <c r="T838" s="110"/>
    </row>
    <row r="839" spans="1:20" ht="15.75" customHeight="1" x14ac:dyDescent="0.25">
      <c r="A839" s="110"/>
      <c r="B839" s="110"/>
      <c r="C839" s="110"/>
      <c r="D839" s="110"/>
      <c r="E839" s="110"/>
      <c r="F839" s="110"/>
      <c r="G839" s="110"/>
      <c r="H839" s="110"/>
      <c r="I839" s="110"/>
      <c r="J839" s="110"/>
      <c r="K839" s="110"/>
      <c r="L839" s="110"/>
      <c r="M839" s="110"/>
      <c r="N839" s="110"/>
      <c r="O839" s="110"/>
      <c r="P839" s="110"/>
      <c r="Q839" s="110"/>
      <c r="R839" s="110"/>
      <c r="S839" s="110"/>
      <c r="T839" s="110"/>
    </row>
    <row r="840" spans="1:20" ht="15.75" customHeight="1" x14ac:dyDescent="0.25">
      <c r="A840" s="110"/>
      <c r="B840" s="110"/>
      <c r="C840" s="110"/>
      <c r="D840" s="110"/>
      <c r="E840" s="110"/>
      <c r="F840" s="110"/>
      <c r="G840" s="110"/>
      <c r="H840" s="110"/>
      <c r="I840" s="110"/>
      <c r="J840" s="110"/>
      <c r="K840" s="110"/>
      <c r="L840" s="110"/>
      <c r="M840" s="110"/>
      <c r="N840" s="110"/>
      <c r="O840" s="110"/>
      <c r="P840" s="110"/>
      <c r="Q840" s="110"/>
      <c r="R840" s="110"/>
      <c r="S840" s="110"/>
      <c r="T840" s="110"/>
    </row>
    <row r="841" spans="1:20" ht="15.75" customHeight="1" x14ac:dyDescent="0.25">
      <c r="A841" s="110"/>
      <c r="B841" s="110"/>
      <c r="C841" s="110"/>
      <c r="D841" s="110"/>
      <c r="E841" s="110"/>
      <c r="F841" s="110"/>
      <c r="G841" s="110"/>
      <c r="H841" s="110"/>
      <c r="I841" s="110"/>
      <c r="J841" s="110"/>
      <c r="K841" s="110"/>
      <c r="L841" s="110"/>
      <c r="M841" s="110"/>
      <c r="N841" s="110"/>
      <c r="O841" s="110"/>
      <c r="P841" s="110"/>
      <c r="Q841" s="110"/>
      <c r="R841" s="110"/>
      <c r="S841" s="110"/>
      <c r="T841" s="110"/>
    </row>
    <row r="842" spans="1:20" ht="15.75" customHeight="1" x14ac:dyDescent="0.25">
      <c r="A842" s="110"/>
      <c r="B842" s="110"/>
      <c r="C842" s="110"/>
      <c r="D842" s="110"/>
      <c r="E842" s="110"/>
      <c r="F842" s="110"/>
      <c r="G842" s="110"/>
      <c r="H842" s="110"/>
      <c r="I842" s="110"/>
      <c r="J842" s="110"/>
      <c r="K842" s="110"/>
      <c r="L842" s="110"/>
      <c r="M842" s="110"/>
      <c r="N842" s="110"/>
      <c r="O842" s="110"/>
      <c r="P842" s="110"/>
      <c r="Q842" s="110"/>
      <c r="R842" s="110"/>
      <c r="S842" s="110"/>
      <c r="T842" s="110"/>
    </row>
    <row r="843" spans="1:20" ht="15.75" customHeight="1" x14ac:dyDescent="0.25">
      <c r="A843" s="110"/>
      <c r="B843" s="110"/>
      <c r="C843" s="110"/>
      <c r="D843" s="110"/>
      <c r="E843" s="110"/>
      <c r="F843" s="110"/>
      <c r="G843" s="110"/>
      <c r="H843" s="110"/>
      <c r="I843" s="110"/>
      <c r="J843" s="110"/>
      <c r="K843" s="110"/>
      <c r="L843" s="110"/>
      <c r="M843" s="110"/>
      <c r="N843" s="110"/>
      <c r="O843" s="110"/>
      <c r="P843" s="110"/>
      <c r="Q843" s="110"/>
      <c r="R843" s="110"/>
      <c r="S843" s="110"/>
      <c r="T843" s="110"/>
    </row>
    <row r="844" spans="1:20" ht="15.75" customHeight="1" x14ac:dyDescent="0.25">
      <c r="A844" s="110"/>
      <c r="B844" s="110"/>
      <c r="C844" s="110"/>
      <c r="D844" s="110"/>
      <c r="E844" s="110"/>
      <c r="F844" s="110"/>
      <c r="G844" s="110"/>
      <c r="H844" s="110"/>
      <c r="I844" s="110"/>
      <c r="J844" s="110"/>
      <c r="K844" s="110"/>
      <c r="L844" s="110"/>
      <c r="M844" s="110"/>
      <c r="N844" s="110"/>
      <c r="O844" s="110"/>
      <c r="P844" s="110"/>
      <c r="Q844" s="110"/>
      <c r="R844" s="110"/>
      <c r="S844" s="110"/>
      <c r="T844" s="110"/>
    </row>
    <row r="845" spans="1:20" ht="15.75" customHeight="1" x14ac:dyDescent="0.25">
      <c r="A845" s="110"/>
      <c r="B845" s="110"/>
      <c r="C845" s="110"/>
      <c r="D845" s="110"/>
      <c r="E845" s="110"/>
      <c r="F845" s="110"/>
      <c r="G845" s="110"/>
      <c r="H845" s="110"/>
      <c r="I845" s="110"/>
      <c r="J845" s="110"/>
      <c r="K845" s="110"/>
      <c r="L845" s="110"/>
      <c r="M845" s="110"/>
      <c r="N845" s="110"/>
      <c r="O845" s="110"/>
      <c r="P845" s="110"/>
      <c r="Q845" s="110"/>
      <c r="R845" s="110"/>
      <c r="S845" s="110"/>
      <c r="T845" s="110"/>
    </row>
    <row r="846" spans="1:20" ht="15.75" customHeight="1" x14ac:dyDescent="0.25">
      <c r="A846" s="110"/>
      <c r="B846" s="110"/>
      <c r="C846" s="110"/>
      <c r="D846" s="110"/>
      <c r="E846" s="110"/>
      <c r="F846" s="110"/>
      <c r="G846" s="110"/>
      <c r="H846" s="110"/>
      <c r="I846" s="110"/>
      <c r="J846" s="110"/>
      <c r="K846" s="110"/>
      <c r="L846" s="110"/>
      <c r="M846" s="110"/>
      <c r="N846" s="110"/>
      <c r="O846" s="110"/>
      <c r="P846" s="110"/>
      <c r="Q846" s="110"/>
      <c r="R846" s="110"/>
      <c r="S846" s="110"/>
      <c r="T846" s="110"/>
    </row>
    <row r="847" spans="1:20" ht="15.75" customHeight="1" x14ac:dyDescent="0.25">
      <c r="A847" s="110"/>
      <c r="B847" s="110"/>
      <c r="C847" s="110"/>
      <c r="D847" s="110"/>
      <c r="E847" s="110"/>
      <c r="F847" s="110"/>
      <c r="G847" s="110"/>
      <c r="H847" s="110"/>
      <c r="I847" s="110"/>
      <c r="J847" s="110"/>
      <c r="K847" s="110"/>
      <c r="L847" s="110"/>
      <c r="M847" s="110"/>
      <c r="N847" s="110"/>
      <c r="O847" s="110"/>
      <c r="P847" s="110"/>
      <c r="Q847" s="110"/>
      <c r="R847" s="110"/>
      <c r="S847" s="110"/>
      <c r="T847" s="110"/>
    </row>
    <row r="848" spans="1:20" ht="15.75" customHeight="1" x14ac:dyDescent="0.25">
      <c r="A848" s="110"/>
      <c r="B848" s="110"/>
      <c r="C848" s="110"/>
      <c r="D848" s="110"/>
      <c r="E848" s="110"/>
      <c r="F848" s="110"/>
      <c r="G848" s="110"/>
      <c r="H848" s="110"/>
      <c r="I848" s="110"/>
      <c r="J848" s="110"/>
      <c r="K848" s="110"/>
      <c r="L848" s="110"/>
      <c r="M848" s="110"/>
      <c r="N848" s="110"/>
      <c r="O848" s="110"/>
      <c r="P848" s="110"/>
      <c r="Q848" s="110"/>
      <c r="R848" s="110"/>
      <c r="S848" s="110"/>
      <c r="T848" s="110"/>
    </row>
    <row r="849" spans="1:20" ht="15.75" customHeight="1" x14ac:dyDescent="0.25">
      <c r="A849" s="110"/>
      <c r="B849" s="110"/>
      <c r="C849" s="110"/>
      <c r="D849" s="110"/>
      <c r="E849" s="110"/>
      <c r="F849" s="110"/>
      <c r="G849" s="110"/>
      <c r="H849" s="110"/>
      <c r="I849" s="110"/>
      <c r="J849" s="110"/>
      <c r="K849" s="110"/>
      <c r="L849" s="110"/>
      <c r="M849" s="110"/>
      <c r="N849" s="110"/>
      <c r="O849" s="110"/>
      <c r="P849" s="110"/>
      <c r="Q849" s="110"/>
      <c r="R849" s="110"/>
      <c r="S849" s="110"/>
      <c r="T849" s="110"/>
    </row>
    <row r="850" spans="1:20" ht="15.75" customHeight="1" x14ac:dyDescent="0.25">
      <c r="A850" s="110"/>
      <c r="B850" s="110"/>
      <c r="C850" s="110"/>
      <c r="D850" s="110"/>
      <c r="E850" s="110"/>
      <c r="F850" s="110"/>
      <c r="G850" s="110"/>
      <c r="H850" s="110"/>
      <c r="I850" s="110"/>
      <c r="J850" s="110"/>
      <c r="K850" s="110"/>
      <c r="L850" s="110"/>
      <c r="M850" s="110"/>
      <c r="N850" s="110"/>
      <c r="O850" s="110"/>
      <c r="P850" s="110"/>
      <c r="Q850" s="110"/>
      <c r="R850" s="110"/>
      <c r="S850" s="110"/>
      <c r="T850" s="110"/>
    </row>
    <row r="851" spans="1:20" ht="15.75" customHeight="1" x14ac:dyDescent="0.25">
      <c r="A851" s="110"/>
      <c r="B851" s="110"/>
      <c r="C851" s="110"/>
      <c r="D851" s="110"/>
      <c r="E851" s="110"/>
      <c r="F851" s="110"/>
      <c r="G851" s="110"/>
      <c r="H851" s="110"/>
      <c r="I851" s="110"/>
      <c r="J851" s="110"/>
      <c r="K851" s="110"/>
      <c r="L851" s="110"/>
      <c r="M851" s="110"/>
      <c r="N851" s="110"/>
      <c r="O851" s="110"/>
      <c r="P851" s="110"/>
      <c r="Q851" s="110"/>
      <c r="R851" s="110"/>
      <c r="S851" s="110"/>
      <c r="T851" s="110"/>
    </row>
    <row r="852" spans="1:20" ht="15.75" customHeight="1" x14ac:dyDescent="0.25">
      <c r="A852" s="110"/>
      <c r="B852" s="110"/>
      <c r="C852" s="110"/>
      <c r="D852" s="110"/>
      <c r="E852" s="110"/>
      <c r="F852" s="110"/>
      <c r="G852" s="110"/>
      <c r="H852" s="110"/>
      <c r="I852" s="110"/>
      <c r="J852" s="110"/>
      <c r="K852" s="110"/>
      <c r="L852" s="110"/>
      <c r="M852" s="110"/>
      <c r="N852" s="110"/>
      <c r="O852" s="110"/>
      <c r="P852" s="110"/>
      <c r="Q852" s="110"/>
      <c r="R852" s="110"/>
      <c r="S852" s="110"/>
      <c r="T852" s="110"/>
    </row>
    <row r="853" spans="1:20" ht="15.75" customHeight="1" x14ac:dyDescent="0.25">
      <c r="A853" s="110"/>
      <c r="B853" s="110"/>
      <c r="C853" s="110"/>
      <c r="D853" s="110"/>
      <c r="E853" s="110"/>
      <c r="F853" s="110"/>
      <c r="G853" s="110"/>
      <c r="H853" s="110"/>
      <c r="I853" s="110"/>
      <c r="J853" s="110"/>
      <c r="K853" s="110"/>
      <c r="L853" s="110"/>
      <c r="M853" s="110"/>
      <c r="N853" s="110"/>
      <c r="O853" s="110"/>
      <c r="P853" s="110"/>
      <c r="Q853" s="110"/>
      <c r="R853" s="110"/>
      <c r="S853" s="110"/>
      <c r="T853" s="110"/>
    </row>
    <row r="854" spans="1:20" ht="15.75" customHeight="1" x14ac:dyDescent="0.25">
      <c r="A854" s="110"/>
      <c r="B854" s="110"/>
      <c r="C854" s="110"/>
      <c r="D854" s="110"/>
      <c r="E854" s="110"/>
      <c r="F854" s="110"/>
      <c r="G854" s="110"/>
      <c r="H854" s="110"/>
      <c r="I854" s="110"/>
      <c r="J854" s="110"/>
      <c r="K854" s="110"/>
      <c r="L854" s="110"/>
      <c r="M854" s="110"/>
      <c r="N854" s="110"/>
      <c r="O854" s="110"/>
      <c r="P854" s="110"/>
      <c r="Q854" s="110"/>
      <c r="R854" s="110"/>
      <c r="S854" s="110"/>
      <c r="T854" s="110"/>
    </row>
    <row r="855" spans="1:20" ht="15.75" customHeight="1" x14ac:dyDescent="0.25">
      <c r="A855" s="110"/>
      <c r="B855" s="110"/>
      <c r="C855" s="110"/>
      <c r="D855" s="110"/>
      <c r="E855" s="110"/>
      <c r="F855" s="110"/>
      <c r="G855" s="110"/>
      <c r="H855" s="110"/>
      <c r="I855" s="110"/>
      <c r="J855" s="110"/>
      <c r="K855" s="110"/>
      <c r="L855" s="110"/>
      <c r="M855" s="110"/>
      <c r="N855" s="110"/>
      <c r="O855" s="110"/>
      <c r="P855" s="110"/>
      <c r="Q855" s="110"/>
      <c r="R855" s="110"/>
      <c r="S855" s="110"/>
      <c r="T855" s="110"/>
    </row>
    <row r="856" spans="1:20" ht="15.75" customHeight="1" x14ac:dyDescent="0.25">
      <c r="A856" s="110"/>
      <c r="B856" s="110"/>
      <c r="C856" s="110"/>
      <c r="D856" s="110"/>
      <c r="E856" s="110"/>
      <c r="F856" s="110"/>
      <c r="G856" s="110"/>
      <c r="H856" s="110"/>
      <c r="I856" s="110"/>
      <c r="J856" s="110"/>
      <c r="K856" s="110"/>
      <c r="L856" s="110"/>
      <c r="M856" s="110"/>
      <c r="N856" s="110"/>
      <c r="O856" s="110"/>
      <c r="P856" s="110"/>
      <c r="Q856" s="110"/>
      <c r="R856" s="110"/>
      <c r="S856" s="110"/>
      <c r="T856" s="110"/>
    </row>
    <row r="857" spans="1:20" ht="15.75" customHeight="1" x14ac:dyDescent="0.25">
      <c r="A857" s="110"/>
      <c r="B857" s="110"/>
      <c r="C857" s="110"/>
      <c r="D857" s="110"/>
      <c r="E857" s="110"/>
      <c r="F857" s="110"/>
      <c r="G857" s="110"/>
      <c r="H857" s="110"/>
      <c r="I857" s="110"/>
      <c r="J857" s="110"/>
      <c r="K857" s="110"/>
      <c r="L857" s="110"/>
      <c r="M857" s="110"/>
      <c r="N857" s="110"/>
      <c r="O857" s="110"/>
      <c r="P857" s="110"/>
      <c r="Q857" s="110"/>
      <c r="R857" s="110"/>
      <c r="S857" s="110"/>
      <c r="T857" s="110"/>
    </row>
    <row r="858" spans="1:20" ht="15.75" customHeight="1" x14ac:dyDescent="0.25">
      <c r="A858" s="110"/>
      <c r="B858" s="110"/>
      <c r="C858" s="110"/>
      <c r="D858" s="110"/>
      <c r="E858" s="110"/>
      <c r="F858" s="110"/>
      <c r="G858" s="110"/>
      <c r="H858" s="110"/>
      <c r="I858" s="110"/>
      <c r="J858" s="110"/>
      <c r="K858" s="110"/>
      <c r="L858" s="110"/>
      <c r="M858" s="110"/>
      <c r="N858" s="110"/>
      <c r="O858" s="110"/>
      <c r="P858" s="110"/>
      <c r="Q858" s="110"/>
      <c r="R858" s="110"/>
      <c r="S858" s="110"/>
      <c r="T858" s="110"/>
    </row>
    <row r="859" spans="1:20" ht="15.75" customHeight="1" x14ac:dyDescent="0.25">
      <c r="A859" s="110"/>
      <c r="B859" s="110"/>
      <c r="C859" s="110"/>
      <c r="D859" s="110"/>
      <c r="E859" s="110"/>
      <c r="F859" s="110"/>
      <c r="G859" s="110"/>
      <c r="H859" s="110"/>
      <c r="I859" s="110"/>
      <c r="J859" s="110"/>
      <c r="K859" s="110"/>
      <c r="L859" s="110"/>
      <c r="M859" s="110"/>
      <c r="N859" s="110"/>
      <c r="O859" s="110"/>
      <c r="P859" s="110"/>
      <c r="Q859" s="110"/>
      <c r="R859" s="110"/>
      <c r="S859" s="110"/>
      <c r="T859" s="110"/>
    </row>
    <row r="860" spans="1:20" ht="15.75" customHeight="1" x14ac:dyDescent="0.25">
      <c r="A860" s="110"/>
      <c r="B860" s="110"/>
      <c r="C860" s="110"/>
      <c r="D860" s="110"/>
      <c r="E860" s="110"/>
      <c r="F860" s="110"/>
      <c r="G860" s="110"/>
      <c r="H860" s="110"/>
      <c r="I860" s="110"/>
      <c r="J860" s="110"/>
      <c r="K860" s="110"/>
      <c r="L860" s="110"/>
      <c r="M860" s="110"/>
      <c r="N860" s="110"/>
      <c r="O860" s="110"/>
      <c r="P860" s="110"/>
      <c r="Q860" s="110"/>
      <c r="R860" s="110"/>
      <c r="S860" s="110"/>
      <c r="T860" s="110"/>
    </row>
    <row r="861" spans="1:20" ht="15.75" customHeight="1" x14ac:dyDescent="0.25">
      <c r="A861" s="110"/>
      <c r="B861" s="110"/>
      <c r="C861" s="110"/>
      <c r="D861" s="110"/>
      <c r="E861" s="110"/>
      <c r="F861" s="110"/>
      <c r="G861" s="110"/>
      <c r="H861" s="110"/>
      <c r="I861" s="110"/>
      <c r="J861" s="110"/>
      <c r="K861" s="110"/>
      <c r="L861" s="110"/>
      <c r="M861" s="110"/>
      <c r="N861" s="110"/>
      <c r="O861" s="110"/>
      <c r="P861" s="110"/>
      <c r="Q861" s="110"/>
      <c r="R861" s="110"/>
      <c r="S861" s="110"/>
      <c r="T861" s="110"/>
    </row>
    <row r="862" spans="1:20" ht="15.75" customHeight="1" x14ac:dyDescent="0.25">
      <c r="A862" s="110"/>
      <c r="B862" s="110"/>
      <c r="C862" s="110"/>
      <c r="D862" s="110"/>
      <c r="E862" s="110"/>
      <c r="F862" s="110"/>
      <c r="G862" s="110"/>
      <c r="H862" s="110"/>
      <c r="I862" s="110"/>
      <c r="J862" s="110"/>
      <c r="K862" s="110"/>
      <c r="L862" s="110"/>
      <c r="M862" s="110"/>
      <c r="N862" s="110"/>
      <c r="O862" s="110"/>
      <c r="P862" s="110"/>
      <c r="Q862" s="110"/>
      <c r="R862" s="110"/>
      <c r="S862" s="110"/>
      <c r="T862" s="110"/>
    </row>
    <row r="863" spans="1:20" ht="15.75" customHeight="1" x14ac:dyDescent="0.25">
      <c r="A863" s="110"/>
      <c r="B863" s="110"/>
      <c r="C863" s="110"/>
      <c r="D863" s="110"/>
      <c r="E863" s="110"/>
      <c r="F863" s="110"/>
      <c r="G863" s="110"/>
      <c r="H863" s="110"/>
      <c r="I863" s="110"/>
      <c r="J863" s="110"/>
      <c r="K863" s="110"/>
      <c r="L863" s="110"/>
      <c r="M863" s="110"/>
      <c r="N863" s="110"/>
      <c r="O863" s="110"/>
      <c r="P863" s="110"/>
      <c r="Q863" s="110"/>
      <c r="R863" s="110"/>
      <c r="S863" s="110"/>
      <c r="T863" s="110"/>
    </row>
    <row r="864" spans="1:20" ht="15.75" customHeight="1" x14ac:dyDescent="0.25">
      <c r="A864" s="110"/>
      <c r="B864" s="110"/>
      <c r="C864" s="110"/>
      <c r="D864" s="110"/>
      <c r="E864" s="110"/>
      <c r="F864" s="110"/>
      <c r="G864" s="110"/>
      <c r="H864" s="110"/>
      <c r="I864" s="110"/>
      <c r="J864" s="110"/>
      <c r="K864" s="110"/>
      <c r="L864" s="110"/>
      <c r="M864" s="110"/>
      <c r="N864" s="110"/>
      <c r="O864" s="110"/>
      <c r="P864" s="110"/>
      <c r="Q864" s="110"/>
      <c r="R864" s="110"/>
      <c r="S864" s="110"/>
      <c r="T864" s="110"/>
    </row>
    <row r="865" spans="1:20" ht="15.75" customHeight="1" x14ac:dyDescent="0.25">
      <c r="A865" s="110"/>
      <c r="B865" s="110"/>
      <c r="C865" s="110"/>
      <c r="D865" s="110"/>
      <c r="E865" s="110"/>
      <c r="F865" s="110"/>
      <c r="G865" s="110"/>
      <c r="H865" s="110"/>
      <c r="I865" s="110"/>
      <c r="J865" s="110"/>
      <c r="K865" s="110"/>
      <c r="L865" s="110"/>
      <c r="M865" s="110"/>
      <c r="N865" s="110"/>
      <c r="O865" s="110"/>
      <c r="P865" s="110"/>
      <c r="Q865" s="110"/>
      <c r="R865" s="110"/>
      <c r="S865" s="110"/>
      <c r="T865" s="110"/>
    </row>
    <row r="866" spans="1:20" ht="15.75" customHeight="1" x14ac:dyDescent="0.25">
      <c r="A866" s="110"/>
      <c r="B866" s="110"/>
      <c r="C866" s="110"/>
      <c r="D866" s="110"/>
      <c r="E866" s="110"/>
      <c r="F866" s="110"/>
      <c r="G866" s="110"/>
      <c r="H866" s="110"/>
      <c r="I866" s="110"/>
      <c r="J866" s="110"/>
      <c r="K866" s="110"/>
      <c r="L866" s="110"/>
      <c r="M866" s="110"/>
      <c r="N866" s="110"/>
      <c r="O866" s="110"/>
      <c r="P866" s="110"/>
      <c r="Q866" s="110"/>
      <c r="R866" s="110"/>
      <c r="S866" s="110"/>
      <c r="T866" s="110"/>
    </row>
    <row r="867" spans="1:20" ht="15.75" customHeight="1" x14ac:dyDescent="0.25">
      <c r="A867" s="110"/>
      <c r="B867" s="110"/>
      <c r="C867" s="110"/>
      <c r="D867" s="110"/>
      <c r="E867" s="110"/>
      <c r="F867" s="110"/>
      <c r="G867" s="110"/>
      <c r="H867" s="110"/>
      <c r="I867" s="110"/>
      <c r="J867" s="110"/>
      <c r="K867" s="110"/>
      <c r="L867" s="110"/>
      <c r="M867" s="110"/>
      <c r="N867" s="110"/>
      <c r="O867" s="110"/>
      <c r="P867" s="110"/>
      <c r="Q867" s="110"/>
      <c r="R867" s="110"/>
      <c r="S867" s="110"/>
      <c r="T867" s="110"/>
    </row>
    <row r="868" spans="1:20" ht="15.75" customHeight="1" x14ac:dyDescent="0.25">
      <c r="A868" s="110"/>
      <c r="B868" s="110"/>
      <c r="C868" s="110"/>
      <c r="D868" s="110"/>
      <c r="E868" s="110"/>
      <c r="F868" s="110"/>
      <c r="G868" s="110"/>
      <c r="H868" s="110"/>
      <c r="I868" s="110"/>
      <c r="J868" s="110"/>
      <c r="K868" s="110"/>
      <c r="L868" s="110"/>
      <c r="M868" s="110"/>
      <c r="N868" s="110"/>
      <c r="O868" s="110"/>
      <c r="P868" s="110"/>
      <c r="Q868" s="110"/>
      <c r="R868" s="110"/>
      <c r="S868" s="110"/>
      <c r="T868" s="110"/>
    </row>
    <row r="869" spans="1:20" ht="15.75" customHeight="1" x14ac:dyDescent="0.25">
      <c r="A869" s="110"/>
      <c r="B869" s="110"/>
      <c r="C869" s="110"/>
      <c r="D869" s="110"/>
      <c r="E869" s="110"/>
      <c r="F869" s="110"/>
      <c r="G869" s="110"/>
      <c r="H869" s="110"/>
      <c r="I869" s="110"/>
      <c r="J869" s="110"/>
      <c r="K869" s="110"/>
      <c r="L869" s="110"/>
      <c r="M869" s="110"/>
      <c r="N869" s="110"/>
      <c r="O869" s="110"/>
      <c r="P869" s="110"/>
      <c r="Q869" s="110"/>
      <c r="R869" s="110"/>
      <c r="S869" s="110"/>
      <c r="T869" s="110"/>
    </row>
    <row r="870" spans="1:20" ht="15.75" customHeight="1" x14ac:dyDescent="0.25">
      <c r="A870" s="110"/>
      <c r="B870" s="110"/>
      <c r="C870" s="110"/>
      <c r="D870" s="110"/>
      <c r="E870" s="110"/>
      <c r="F870" s="110"/>
      <c r="G870" s="110"/>
      <c r="H870" s="110"/>
      <c r="I870" s="110"/>
      <c r="J870" s="110"/>
      <c r="K870" s="110"/>
      <c r="L870" s="110"/>
      <c r="M870" s="110"/>
      <c r="N870" s="110"/>
      <c r="O870" s="110"/>
      <c r="P870" s="110"/>
      <c r="Q870" s="110"/>
      <c r="R870" s="110"/>
      <c r="S870" s="110"/>
      <c r="T870" s="110"/>
    </row>
    <row r="871" spans="1:20" ht="15.75" customHeight="1" x14ac:dyDescent="0.25">
      <c r="A871" s="110"/>
      <c r="B871" s="110"/>
      <c r="C871" s="110"/>
      <c r="D871" s="110"/>
      <c r="E871" s="110"/>
      <c r="F871" s="110"/>
      <c r="G871" s="110"/>
      <c r="H871" s="110"/>
      <c r="I871" s="110"/>
      <c r="J871" s="110"/>
      <c r="K871" s="110"/>
      <c r="L871" s="110"/>
      <c r="M871" s="110"/>
      <c r="N871" s="110"/>
      <c r="O871" s="110"/>
      <c r="P871" s="110"/>
      <c r="Q871" s="110"/>
      <c r="R871" s="110"/>
      <c r="S871" s="110"/>
      <c r="T871" s="110"/>
    </row>
    <row r="872" spans="1:20" ht="15.75" customHeight="1" x14ac:dyDescent="0.25">
      <c r="A872" s="110"/>
      <c r="B872" s="110"/>
      <c r="C872" s="110"/>
      <c r="D872" s="110"/>
      <c r="E872" s="110"/>
      <c r="F872" s="110"/>
      <c r="G872" s="110"/>
      <c r="H872" s="110"/>
      <c r="I872" s="110"/>
      <c r="J872" s="110"/>
      <c r="K872" s="110"/>
      <c r="L872" s="110"/>
      <c r="M872" s="110"/>
      <c r="N872" s="110"/>
      <c r="O872" s="110"/>
      <c r="P872" s="110"/>
      <c r="Q872" s="110"/>
      <c r="R872" s="110"/>
      <c r="S872" s="110"/>
      <c r="T872" s="110"/>
    </row>
    <row r="873" spans="1:20" ht="15.75" customHeight="1" x14ac:dyDescent="0.25">
      <c r="A873" s="110"/>
      <c r="B873" s="110"/>
      <c r="C873" s="110"/>
      <c r="D873" s="110"/>
      <c r="E873" s="110"/>
      <c r="F873" s="110"/>
      <c r="G873" s="110"/>
      <c r="H873" s="110"/>
      <c r="I873" s="110"/>
      <c r="J873" s="110"/>
      <c r="K873" s="110"/>
      <c r="L873" s="110"/>
      <c r="M873" s="110"/>
      <c r="N873" s="110"/>
      <c r="O873" s="110"/>
      <c r="P873" s="110"/>
      <c r="Q873" s="110"/>
      <c r="R873" s="110"/>
      <c r="S873" s="110"/>
      <c r="T873" s="110"/>
    </row>
    <row r="874" spans="1:20" ht="15.75" customHeight="1" x14ac:dyDescent="0.25">
      <c r="A874" s="110"/>
      <c r="B874" s="110"/>
      <c r="C874" s="110"/>
      <c r="D874" s="110"/>
      <c r="E874" s="110"/>
      <c r="F874" s="110"/>
      <c r="G874" s="110"/>
      <c r="H874" s="110"/>
      <c r="I874" s="110"/>
      <c r="J874" s="110"/>
      <c r="K874" s="110"/>
      <c r="L874" s="110"/>
      <c r="M874" s="110"/>
      <c r="N874" s="110"/>
      <c r="O874" s="110"/>
      <c r="P874" s="110"/>
      <c r="Q874" s="110"/>
      <c r="R874" s="110"/>
      <c r="S874" s="110"/>
      <c r="T874" s="110"/>
    </row>
    <row r="875" spans="1:20" ht="15.75" customHeight="1" x14ac:dyDescent="0.25">
      <c r="A875" s="110"/>
      <c r="B875" s="110"/>
      <c r="C875" s="110"/>
      <c r="D875" s="110"/>
      <c r="E875" s="110"/>
      <c r="F875" s="110"/>
      <c r="G875" s="110"/>
      <c r="H875" s="110"/>
      <c r="I875" s="110"/>
      <c r="J875" s="110"/>
      <c r="K875" s="110"/>
      <c r="L875" s="110"/>
      <c r="M875" s="110"/>
      <c r="N875" s="110"/>
      <c r="O875" s="110"/>
      <c r="P875" s="110"/>
      <c r="Q875" s="110"/>
      <c r="R875" s="110"/>
      <c r="S875" s="110"/>
      <c r="T875" s="110"/>
    </row>
    <row r="876" spans="1:20" ht="15.75" customHeight="1" x14ac:dyDescent="0.25">
      <c r="A876" s="110"/>
      <c r="B876" s="110"/>
      <c r="C876" s="110"/>
      <c r="D876" s="110"/>
      <c r="E876" s="110"/>
      <c r="F876" s="110"/>
      <c r="G876" s="110"/>
      <c r="H876" s="110"/>
      <c r="I876" s="110"/>
      <c r="J876" s="110"/>
      <c r="K876" s="110"/>
      <c r="L876" s="110"/>
      <c r="M876" s="110"/>
      <c r="N876" s="110"/>
      <c r="O876" s="110"/>
      <c r="P876" s="110"/>
      <c r="Q876" s="110"/>
      <c r="R876" s="110"/>
      <c r="S876" s="110"/>
      <c r="T876" s="110"/>
    </row>
    <row r="877" spans="1:20" ht="15.75" customHeight="1" x14ac:dyDescent="0.25">
      <c r="A877" s="110"/>
      <c r="B877" s="110"/>
      <c r="C877" s="110"/>
      <c r="D877" s="110"/>
      <c r="E877" s="110"/>
      <c r="F877" s="110"/>
      <c r="G877" s="110"/>
      <c r="H877" s="110"/>
      <c r="I877" s="110"/>
      <c r="J877" s="110"/>
      <c r="K877" s="110"/>
      <c r="L877" s="110"/>
      <c r="M877" s="110"/>
      <c r="N877" s="110"/>
      <c r="O877" s="110"/>
      <c r="P877" s="110"/>
      <c r="Q877" s="110"/>
      <c r="R877" s="110"/>
      <c r="S877" s="110"/>
      <c r="T877" s="110"/>
    </row>
    <row r="878" spans="1:20" ht="15.75" customHeight="1" x14ac:dyDescent="0.25">
      <c r="A878" s="110"/>
      <c r="B878" s="110"/>
      <c r="C878" s="110"/>
      <c r="D878" s="110"/>
      <c r="E878" s="110"/>
      <c r="F878" s="110"/>
      <c r="G878" s="110"/>
      <c r="H878" s="110"/>
      <c r="I878" s="110"/>
      <c r="J878" s="110"/>
      <c r="K878" s="110"/>
      <c r="L878" s="110"/>
      <c r="M878" s="110"/>
      <c r="N878" s="110"/>
      <c r="O878" s="110"/>
      <c r="P878" s="110"/>
      <c r="Q878" s="110"/>
      <c r="R878" s="110"/>
      <c r="S878" s="110"/>
      <c r="T878" s="110"/>
    </row>
    <row r="879" spans="1:20" ht="15.75" customHeight="1" x14ac:dyDescent="0.25">
      <c r="A879" s="110"/>
      <c r="B879" s="110"/>
      <c r="C879" s="110"/>
      <c r="D879" s="110"/>
      <c r="E879" s="110"/>
      <c r="F879" s="110"/>
      <c r="G879" s="110"/>
      <c r="H879" s="110"/>
      <c r="I879" s="110"/>
      <c r="J879" s="110"/>
      <c r="K879" s="110"/>
      <c r="L879" s="110"/>
      <c r="M879" s="110"/>
      <c r="N879" s="110"/>
      <c r="O879" s="110"/>
      <c r="P879" s="110"/>
      <c r="Q879" s="110"/>
      <c r="R879" s="110"/>
      <c r="S879" s="110"/>
      <c r="T879" s="110"/>
    </row>
    <row r="880" spans="1:20" ht="15.75" customHeight="1" x14ac:dyDescent="0.25">
      <c r="A880" s="110"/>
      <c r="B880" s="110"/>
      <c r="C880" s="110"/>
      <c r="D880" s="110"/>
      <c r="E880" s="110"/>
      <c r="F880" s="110"/>
      <c r="G880" s="110"/>
      <c r="H880" s="110"/>
      <c r="I880" s="110"/>
      <c r="J880" s="110"/>
      <c r="K880" s="110"/>
      <c r="L880" s="110"/>
      <c r="M880" s="110"/>
      <c r="N880" s="110"/>
      <c r="O880" s="110"/>
      <c r="P880" s="110"/>
      <c r="Q880" s="110"/>
      <c r="R880" s="110"/>
      <c r="S880" s="110"/>
      <c r="T880" s="110"/>
    </row>
    <row r="881" spans="1:20" ht="15.75" customHeight="1" x14ac:dyDescent="0.25">
      <c r="A881" s="110"/>
      <c r="B881" s="110"/>
      <c r="C881" s="110"/>
      <c r="D881" s="110"/>
      <c r="E881" s="110"/>
      <c r="F881" s="110"/>
      <c r="G881" s="110"/>
      <c r="H881" s="110"/>
      <c r="I881" s="110"/>
      <c r="J881" s="110"/>
      <c r="K881" s="110"/>
      <c r="L881" s="110"/>
      <c r="M881" s="110"/>
      <c r="N881" s="110"/>
      <c r="O881" s="110"/>
      <c r="P881" s="110"/>
      <c r="Q881" s="110"/>
      <c r="R881" s="110"/>
      <c r="S881" s="110"/>
      <c r="T881" s="110"/>
    </row>
    <row r="882" spans="1:20" ht="15.75" customHeight="1" x14ac:dyDescent="0.25">
      <c r="A882" s="110"/>
      <c r="B882" s="110"/>
      <c r="C882" s="110"/>
      <c r="D882" s="110"/>
      <c r="E882" s="110"/>
      <c r="F882" s="110"/>
      <c r="G882" s="110"/>
      <c r="H882" s="110"/>
      <c r="I882" s="110"/>
      <c r="J882" s="110"/>
      <c r="K882" s="110"/>
      <c r="L882" s="110"/>
      <c r="M882" s="110"/>
      <c r="N882" s="110"/>
      <c r="O882" s="110"/>
      <c r="P882" s="110"/>
      <c r="Q882" s="110"/>
      <c r="R882" s="110"/>
      <c r="S882" s="110"/>
      <c r="T882" s="110"/>
    </row>
    <row r="883" spans="1:20" ht="15.75" customHeight="1" x14ac:dyDescent="0.25">
      <c r="A883" s="110"/>
      <c r="B883" s="110"/>
      <c r="C883" s="110"/>
      <c r="D883" s="110"/>
      <c r="E883" s="110"/>
      <c r="F883" s="110"/>
      <c r="G883" s="110"/>
      <c r="H883" s="110"/>
      <c r="I883" s="110"/>
      <c r="J883" s="110"/>
      <c r="K883" s="110"/>
      <c r="L883" s="110"/>
      <c r="M883" s="110"/>
      <c r="N883" s="110"/>
      <c r="O883" s="110"/>
      <c r="P883" s="110"/>
      <c r="Q883" s="110"/>
      <c r="R883" s="110"/>
      <c r="S883" s="110"/>
      <c r="T883" s="110"/>
    </row>
    <row r="884" spans="1:20" ht="15.75" customHeight="1" x14ac:dyDescent="0.25">
      <c r="A884" s="110"/>
      <c r="B884" s="110"/>
      <c r="C884" s="110"/>
      <c r="D884" s="110"/>
      <c r="E884" s="110"/>
      <c r="F884" s="110"/>
      <c r="G884" s="110"/>
      <c r="H884" s="110"/>
      <c r="I884" s="110"/>
      <c r="J884" s="110"/>
      <c r="K884" s="110"/>
      <c r="L884" s="110"/>
      <c r="M884" s="110"/>
      <c r="N884" s="110"/>
      <c r="O884" s="110"/>
      <c r="P884" s="110"/>
      <c r="Q884" s="110"/>
      <c r="R884" s="110"/>
      <c r="S884" s="110"/>
      <c r="T884" s="110"/>
    </row>
    <row r="885" spans="1:20" ht="15.75" customHeight="1" x14ac:dyDescent="0.25">
      <c r="A885" s="110"/>
      <c r="B885" s="110"/>
      <c r="C885" s="110"/>
      <c r="D885" s="110"/>
      <c r="E885" s="110"/>
      <c r="F885" s="110"/>
      <c r="G885" s="110"/>
      <c r="H885" s="110"/>
      <c r="I885" s="110"/>
      <c r="J885" s="110"/>
      <c r="K885" s="110"/>
      <c r="L885" s="110"/>
      <c r="M885" s="110"/>
      <c r="N885" s="110"/>
      <c r="O885" s="110"/>
      <c r="P885" s="110"/>
      <c r="Q885" s="110"/>
      <c r="R885" s="110"/>
      <c r="S885" s="110"/>
      <c r="T885" s="110"/>
    </row>
    <row r="886" spans="1:20" ht="15.75" customHeight="1" x14ac:dyDescent="0.25">
      <c r="A886" s="110"/>
      <c r="B886" s="110"/>
      <c r="C886" s="110"/>
      <c r="D886" s="110"/>
      <c r="E886" s="110"/>
      <c r="F886" s="110"/>
      <c r="G886" s="110"/>
      <c r="H886" s="110"/>
      <c r="I886" s="110"/>
      <c r="J886" s="110"/>
      <c r="K886" s="110"/>
      <c r="L886" s="110"/>
      <c r="M886" s="110"/>
      <c r="N886" s="110"/>
      <c r="O886" s="110"/>
      <c r="P886" s="110"/>
      <c r="Q886" s="110"/>
      <c r="R886" s="110"/>
      <c r="S886" s="110"/>
      <c r="T886" s="110"/>
    </row>
    <row r="887" spans="1:20" ht="15.75" customHeight="1" x14ac:dyDescent="0.25">
      <c r="A887" s="110"/>
      <c r="B887" s="110"/>
      <c r="C887" s="110"/>
      <c r="D887" s="110"/>
      <c r="E887" s="110"/>
      <c r="F887" s="110"/>
      <c r="G887" s="110"/>
      <c r="H887" s="110"/>
      <c r="I887" s="110"/>
      <c r="J887" s="110"/>
      <c r="K887" s="110"/>
      <c r="L887" s="110"/>
      <c r="M887" s="110"/>
      <c r="N887" s="110"/>
      <c r="O887" s="110"/>
      <c r="P887" s="110"/>
      <c r="Q887" s="110"/>
      <c r="R887" s="110"/>
      <c r="S887" s="110"/>
      <c r="T887" s="110"/>
    </row>
    <row r="888" spans="1:20" ht="15.75" customHeight="1" x14ac:dyDescent="0.25">
      <c r="A888" s="110"/>
      <c r="B888" s="110"/>
      <c r="C888" s="110"/>
      <c r="D888" s="110"/>
      <c r="E888" s="110"/>
      <c r="F888" s="110"/>
      <c r="G888" s="110"/>
      <c r="H888" s="110"/>
      <c r="I888" s="110"/>
      <c r="J888" s="110"/>
      <c r="K888" s="110"/>
      <c r="L888" s="110"/>
      <c r="M888" s="110"/>
      <c r="N888" s="110"/>
      <c r="O888" s="110"/>
      <c r="P888" s="110"/>
      <c r="Q888" s="110"/>
      <c r="R888" s="110"/>
      <c r="S888" s="110"/>
      <c r="T888" s="110"/>
    </row>
    <row r="889" spans="1:20" ht="15.75" customHeight="1" x14ac:dyDescent="0.25">
      <c r="A889" s="110"/>
      <c r="B889" s="110"/>
      <c r="C889" s="110"/>
      <c r="D889" s="110"/>
      <c r="E889" s="110"/>
      <c r="F889" s="110"/>
      <c r="G889" s="110"/>
      <c r="H889" s="110"/>
      <c r="I889" s="110"/>
      <c r="J889" s="110"/>
      <c r="K889" s="110"/>
      <c r="L889" s="110"/>
      <c r="M889" s="110"/>
      <c r="N889" s="110"/>
      <c r="O889" s="110"/>
      <c r="P889" s="110"/>
      <c r="Q889" s="110"/>
      <c r="R889" s="110"/>
      <c r="S889" s="110"/>
      <c r="T889" s="110"/>
    </row>
    <row r="890" spans="1:20" ht="15.75" customHeight="1" x14ac:dyDescent="0.25">
      <c r="A890" s="110"/>
      <c r="B890" s="110"/>
      <c r="C890" s="110"/>
      <c r="D890" s="110"/>
      <c r="E890" s="110"/>
      <c r="F890" s="110"/>
      <c r="G890" s="110"/>
      <c r="H890" s="110"/>
      <c r="I890" s="110"/>
      <c r="J890" s="110"/>
      <c r="K890" s="110"/>
      <c r="L890" s="110"/>
      <c r="M890" s="110"/>
      <c r="N890" s="110"/>
      <c r="O890" s="110"/>
      <c r="P890" s="110"/>
      <c r="Q890" s="110"/>
      <c r="R890" s="110"/>
      <c r="S890" s="110"/>
      <c r="T890" s="110"/>
    </row>
    <row r="891" spans="1:20" ht="15.75" customHeight="1" x14ac:dyDescent="0.25">
      <c r="A891" s="110"/>
      <c r="B891" s="110"/>
      <c r="C891" s="110"/>
      <c r="D891" s="110"/>
      <c r="E891" s="110"/>
      <c r="F891" s="110"/>
      <c r="G891" s="110"/>
      <c r="H891" s="110"/>
      <c r="I891" s="110"/>
      <c r="J891" s="110"/>
      <c r="K891" s="110"/>
      <c r="L891" s="110"/>
      <c r="M891" s="110"/>
      <c r="N891" s="110"/>
      <c r="O891" s="110"/>
      <c r="P891" s="110"/>
      <c r="Q891" s="110"/>
      <c r="R891" s="110"/>
      <c r="S891" s="110"/>
      <c r="T891" s="110"/>
    </row>
    <row r="892" spans="1:20" ht="15.75" customHeight="1" x14ac:dyDescent="0.25">
      <c r="A892" s="110"/>
      <c r="B892" s="110"/>
      <c r="C892" s="110"/>
      <c r="D892" s="110"/>
      <c r="E892" s="110"/>
      <c r="F892" s="110"/>
      <c r="G892" s="110"/>
      <c r="H892" s="110"/>
      <c r="I892" s="110"/>
      <c r="J892" s="110"/>
      <c r="K892" s="110"/>
      <c r="L892" s="110"/>
      <c r="M892" s="110"/>
      <c r="N892" s="110"/>
      <c r="O892" s="110"/>
      <c r="P892" s="110"/>
      <c r="Q892" s="110"/>
      <c r="R892" s="110"/>
      <c r="S892" s="110"/>
      <c r="T892" s="110"/>
    </row>
    <row r="893" spans="1:20" ht="15.75" customHeight="1" x14ac:dyDescent="0.25">
      <c r="A893" s="110"/>
      <c r="B893" s="110"/>
      <c r="C893" s="110"/>
      <c r="D893" s="110"/>
      <c r="E893" s="110"/>
      <c r="F893" s="110"/>
      <c r="G893" s="110"/>
      <c r="H893" s="110"/>
      <c r="I893" s="110"/>
      <c r="J893" s="110"/>
      <c r="K893" s="110"/>
      <c r="L893" s="110"/>
      <c r="M893" s="110"/>
      <c r="N893" s="110"/>
      <c r="O893" s="110"/>
      <c r="P893" s="110"/>
      <c r="Q893" s="110"/>
      <c r="R893" s="110"/>
      <c r="S893" s="110"/>
      <c r="T893" s="110"/>
    </row>
    <row r="894" spans="1:20" ht="15.75" customHeight="1" x14ac:dyDescent="0.25">
      <c r="A894" s="110"/>
      <c r="B894" s="110"/>
      <c r="C894" s="110"/>
      <c r="D894" s="110"/>
      <c r="E894" s="110"/>
      <c r="F894" s="110"/>
      <c r="G894" s="110"/>
      <c r="H894" s="110"/>
      <c r="I894" s="110"/>
      <c r="J894" s="110"/>
      <c r="K894" s="110"/>
      <c r="L894" s="110"/>
      <c r="M894" s="110"/>
      <c r="N894" s="110"/>
      <c r="O894" s="110"/>
      <c r="P894" s="110"/>
      <c r="Q894" s="110"/>
      <c r="R894" s="110"/>
      <c r="S894" s="110"/>
      <c r="T894" s="110"/>
    </row>
    <row r="895" spans="1:20" ht="15.75" customHeight="1" x14ac:dyDescent="0.25">
      <c r="A895" s="110"/>
      <c r="B895" s="110"/>
      <c r="C895" s="110"/>
      <c r="D895" s="110"/>
      <c r="E895" s="110"/>
      <c r="F895" s="110"/>
      <c r="G895" s="110"/>
      <c r="H895" s="110"/>
      <c r="I895" s="110"/>
      <c r="J895" s="110"/>
      <c r="K895" s="110"/>
      <c r="L895" s="110"/>
      <c r="M895" s="110"/>
      <c r="N895" s="110"/>
      <c r="O895" s="110"/>
      <c r="P895" s="110"/>
      <c r="Q895" s="110"/>
      <c r="R895" s="110"/>
      <c r="S895" s="110"/>
      <c r="T895" s="110"/>
    </row>
    <row r="896" spans="1:20" ht="15.75" customHeight="1" x14ac:dyDescent="0.25">
      <c r="A896" s="110"/>
      <c r="B896" s="110"/>
      <c r="C896" s="110"/>
      <c r="D896" s="110"/>
      <c r="E896" s="110"/>
      <c r="F896" s="110"/>
      <c r="G896" s="110"/>
      <c r="H896" s="110"/>
      <c r="I896" s="110"/>
      <c r="J896" s="110"/>
      <c r="K896" s="110"/>
      <c r="L896" s="110"/>
      <c r="M896" s="110"/>
      <c r="N896" s="110"/>
      <c r="O896" s="110"/>
      <c r="P896" s="110"/>
      <c r="Q896" s="110"/>
      <c r="R896" s="110"/>
      <c r="S896" s="110"/>
      <c r="T896" s="110"/>
    </row>
    <row r="897" spans="1:20" ht="15.75" customHeight="1" x14ac:dyDescent="0.25">
      <c r="A897" s="110"/>
      <c r="B897" s="110"/>
      <c r="C897" s="110"/>
      <c r="D897" s="110"/>
      <c r="E897" s="110"/>
      <c r="F897" s="110"/>
      <c r="G897" s="110"/>
      <c r="H897" s="110"/>
      <c r="I897" s="110"/>
      <c r="J897" s="110"/>
      <c r="K897" s="110"/>
      <c r="L897" s="110"/>
      <c r="M897" s="110"/>
      <c r="N897" s="110"/>
      <c r="O897" s="110"/>
      <c r="P897" s="110"/>
      <c r="Q897" s="110"/>
      <c r="R897" s="110"/>
      <c r="S897" s="110"/>
      <c r="T897" s="110"/>
    </row>
    <row r="898" spans="1:20" ht="15.75" customHeight="1" x14ac:dyDescent="0.25">
      <c r="A898" s="110"/>
      <c r="B898" s="110"/>
      <c r="C898" s="110"/>
      <c r="D898" s="110"/>
      <c r="E898" s="110"/>
      <c r="F898" s="110"/>
      <c r="G898" s="110"/>
      <c r="H898" s="110"/>
      <c r="I898" s="110"/>
      <c r="J898" s="110"/>
      <c r="K898" s="110"/>
      <c r="L898" s="110"/>
      <c r="M898" s="110"/>
      <c r="N898" s="110"/>
      <c r="O898" s="110"/>
      <c r="P898" s="110"/>
      <c r="Q898" s="110"/>
      <c r="R898" s="110"/>
      <c r="S898" s="110"/>
      <c r="T898" s="110"/>
    </row>
    <row r="899" spans="1:20" ht="15.75" customHeight="1" x14ac:dyDescent="0.25">
      <c r="A899" s="110"/>
      <c r="B899" s="110"/>
      <c r="C899" s="110"/>
      <c r="D899" s="110"/>
      <c r="E899" s="110"/>
      <c r="F899" s="110"/>
      <c r="G899" s="110"/>
      <c r="H899" s="110"/>
      <c r="I899" s="110"/>
      <c r="J899" s="110"/>
      <c r="K899" s="110"/>
      <c r="L899" s="110"/>
      <c r="M899" s="110"/>
      <c r="N899" s="110"/>
      <c r="O899" s="110"/>
      <c r="P899" s="110"/>
      <c r="Q899" s="110"/>
      <c r="R899" s="110"/>
      <c r="S899" s="110"/>
      <c r="T899" s="110"/>
    </row>
    <row r="900" spans="1:20" ht="15.75" customHeight="1" x14ac:dyDescent="0.25">
      <c r="A900" s="110"/>
      <c r="B900" s="110"/>
      <c r="C900" s="110"/>
      <c r="D900" s="110"/>
      <c r="E900" s="110"/>
      <c r="F900" s="110"/>
      <c r="G900" s="110"/>
      <c r="H900" s="110"/>
      <c r="I900" s="110"/>
      <c r="J900" s="110"/>
      <c r="K900" s="110"/>
      <c r="L900" s="110"/>
      <c r="M900" s="110"/>
      <c r="N900" s="110"/>
      <c r="O900" s="110"/>
      <c r="P900" s="110"/>
      <c r="Q900" s="110"/>
      <c r="R900" s="110"/>
      <c r="S900" s="110"/>
      <c r="T900" s="110"/>
    </row>
    <row r="901" spans="1:20" ht="15.75" customHeight="1" x14ac:dyDescent="0.25">
      <c r="A901" s="110"/>
      <c r="B901" s="110"/>
      <c r="C901" s="110"/>
      <c r="D901" s="110"/>
      <c r="E901" s="110"/>
      <c r="F901" s="110"/>
      <c r="G901" s="110"/>
      <c r="H901" s="110"/>
      <c r="I901" s="110"/>
      <c r="J901" s="110"/>
      <c r="K901" s="110"/>
      <c r="L901" s="110"/>
      <c r="M901" s="110"/>
      <c r="N901" s="110"/>
      <c r="O901" s="110"/>
      <c r="P901" s="110"/>
      <c r="Q901" s="110"/>
      <c r="R901" s="110"/>
      <c r="S901" s="110"/>
      <c r="T901" s="110"/>
    </row>
    <row r="902" spans="1:20" ht="15.75" customHeight="1" x14ac:dyDescent="0.25">
      <c r="A902" s="110"/>
      <c r="B902" s="110"/>
      <c r="C902" s="110"/>
      <c r="D902" s="110"/>
      <c r="E902" s="110"/>
      <c r="F902" s="110"/>
      <c r="G902" s="110"/>
      <c r="H902" s="110"/>
      <c r="I902" s="110"/>
      <c r="J902" s="110"/>
      <c r="K902" s="110"/>
      <c r="L902" s="110"/>
      <c r="M902" s="110"/>
      <c r="N902" s="110"/>
      <c r="O902" s="110"/>
      <c r="P902" s="110"/>
      <c r="Q902" s="110"/>
      <c r="R902" s="110"/>
      <c r="S902" s="110"/>
      <c r="T902" s="110"/>
    </row>
    <row r="903" spans="1:20" ht="15.75" customHeight="1" x14ac:dyDescent="0.25">
      <c r="A903" s="110"/>
      <c r="B903" s="110"/>
      <c r="C903" s="110"/>
      <c r="D903" s="110"/>
      <c r="E903" s="110"/>
      <c r="F903" s="110"/>
      <c r="G903" s="110"/>
      <c r="H903" s="110"/>
      <c r="I903" s="110"/>
      <c r="J903" s="110"/>
      <c r="K903" s="110"/>
      <c r="L903" s="110"/>
      <c r="M903" s="110"/>
      <c r="N903" s="110"/>
      <c r="O903" s="110"/>
      <c r="P903" s="110"/>
      <c r="Q903" s="110"/>
      <c r="R903" s="110"/>
      <c r="S903" s="110"/>
      <c r="T903" s="110"/>
    </row>
    <row r="904" spans="1:20" ht="15.75" customHeight="1" x14ac:dyDescent="0.25">
      <c r="A904" s="110"/>
      <c r="B904" s="110"/>
      <c r="C904" s="110"/>
      <c r="D904" s="110"/>
      <c r="E904" s="110"/>
      <c r="F904" s="110"/>
      <c r="G904" s="110"/>
      <c r="H904" s="110"/>
      <c r="I904" s="110"/>
      <c r="J904" s="110"/>
      <c r="K904" s="110"/>
      <c r="L904" s="110"/>
      <c r="M904" s="110"/>
      <c r="N904" s="110"/>
      <c r="O904" s="110"/>
      <c r="P904" s="110"/>
      <c r="Q904" s="110"/>
      <c r="R904" s="110"/>
      <c r="S904" s="110"/>
      <c r="T904" s="110"/>
    </row>
    <row r="905" spans="1:20" ht="15.75" customHeight="1" x14ac:dyDescent="0.25">
      <c r="A905" s="110"/>
      <c r="B905" s="110"/>
      <c r="C905" s="110"/>
      <c r="D905" s="110"/>
      <c r="E905" s="110"/>
      <c r="F905" s="110"/>
      <c r="G905" s="110"/>
      <c r="H905" s="110"/>
      <c r="I905" s="110"/>
      <c r="J905" s="110"/>
      <c r="K905" s="110"/>
      <c r="L905" s="110"/>
      <c r="M905" s="110"/>
      <c r="N905" s="110"/>
      <c r="O905" s="110"/>
      <c r="P905" s="110"/>
      <c r="Q905" s="110"/>
      <c r="R905" s="110"/>
      <c r="S905" s="110"/>
      <c r="T905" s="110"/>
    </row>
    <row r="906" spans="1:20" ht="15.75" customHeight="1" x14ac:dyDescent="0.25">
      <c r="A906" s="110"/>
      <c r="B906" s="110"/>
      <c r="C906" s="110"/>
      <c r="D906" s="110"/>
      <c r="E906" s="110"/>
      <c r="F906" s="110"/>
      <c r="G906" s="110"/>
      <c r="H906" s="110"/>
      <c r="I906" s="110"/>
      <c r="J906" s="110"/>
      <c r="K906" s="110"/>
      <c r="L906" s="110"/>
      <c r="M906" s="110"/>
      <c r="N906" s="110"/>
      <c r="O906" s="110"/>
      <c r="P906" s="110"/>
      <c r="Q906" s="110"/>
      <c r="R906" s="110"/>
      <c r="S906" s="110"/>
      <c r="T906" s="110"/>
    </row>
    <row r="907" spans="1:20" ht="15.75" customHeight="1" x14ac:dyDescent="0.25">
      <c r="A907" s="110"/>
      <c r="B907" s="110"/>
      <c r="C907" s="110"/>
      <c r="D907" s="110"/>
      <c r="E907" s="110"/>
      <c r="F907" s="110"/>
      <c r="G907" s="110"/>
      <c r="H907" s="110"/>
      <c r="I907" s="110"/>
      <c r="J907" s="110"/>
      <c r="K907" s="110"/>
      <c r="L907" s="110"/>
      <c r="M907" s="110"/>
      <c r="N907" s="110"/>
      <c r="O907" s="110"/>
      <c r="P907" s="110"/>
      <c r="Q907" s="110"/>
      <c r="R907" s="110"/>
      <c r="S907" s="110"/>
      <c r="T907" s="110"/>
    </row>
    <row r="908" spans="1:20" ht="15.75" customHeight="1" x14ac:dyDescent="0.25">
      <c r="A908" s="110"/>
      <c r="B908" s="110"/>
      <c r="C908" s="110"/>
      <c r="D908" s="110"/>
      <c r="E908" s="110"/>
      <c r="F908" s="110"/>
      <c r="G908" s="110"/>
      <c r="H908" s="110"/>
      <c r="I908" s="110"/>
      <c r="J908" s="110"/>
      <c r="K908" s="110"/>
      <c r="L908" s="110"/>
      <c r="M908" s="110"/>
      <c r="N908" s="110"/>
      <c r="O908" s="110"/>
      <c r="P908" s="110"/>
      <c r="Q908" s="110"/>
      <c r="R908" s="110"/>
      <c r="S908" s="110"/>
      <c r="T908" s="110"/>
    </row>
    <row r="909" spans="1:20" ht="15.75" customHeight="1" x14ac:dyDescent="0.25">
      <c r="A909" s="110"/>
      <c r="B909" s="110"/>
      <c r="C909" s="110"/>
      <c r="D909" s="110"/>
      <c r="E909" s="110"/>
      <c r="F909" s="110"/>
      <c r="G909" s="110"/>
      <c r="H909" s="110"/>
      <c r="I909" s="110"/>
      <c r="J909" s="110"/>
      <c r="K909" s="110"/>
      <c r="L909" s="110"/>
      <c r="M909" s="110"/>
      <c r="N909" s="110"/>
      <c r="O909" s="110"/>
      <c r="P909" s="110"/>
      <c r="Q909" s="110"/>
      <c r="R909" s="110"/>
      <c r="S909" s="110"/>
      <c r="T909" s="110"/>
    </row>
    <row r="910" spans="1:20" ht="15.75" customHeight="1" x14ac:dyDescent="0.25">
      <c r="A910" s="110"/>
      <c r="B910" s="110"/>
      <c r="C910" s="110"/>
      <c r="D910" s="110"/>
      <c r="E910" s="110"/>
      <c r="F910" s="110"/>
      <c r="G910" s="110"/>
      <c r="H910" s="110"/>
      <c r="I910" s="110"/>
      <c r="J910" s="110"/>
      <c r="K910" s="110"/>
      <c r="L910" s="110"/>
      <c r="M910" s="110"/>
      <c r="N910" s="110"/>
      <c r="O910" s="110"/>
      <c r="P910" s="110"/>
      <c r="Q910" s="110"/>
      <c r="R910" s="110"/>
      <c r="S910" s="110"/>
      <c r="T910" s="110"/>
    </row>
    <row r="911" spans="1:20" ht="15.75" customHeight="1" x14ac:dyDescent="0.25">
      <c r="A911" s="110"/>
      <c r="B911" s="110"/>
      <c r="C911" s="110"/>
      <c r="D911" s="110"/>
      <c r="E911" s="110"/>
      <c r="F911" s="110"/>
      <c r="G911" s="110"/>
      <c r="H911" s="110"/>
      <c r="I911" s="110"/>
      <c r="J911" s="110"/>
      <c r="K911" s="110"/>
      <c r="L911" s="110"/>
      <c r="M911" s="110"/>
      <c r="N911" s="110"/>
      <c r="O911" s="110"/>
      <c r="P911" s="110"/>
      <c r="Q911" s="110"/>
      <c r="R911" s="110"/>
      <c r="S911" s="110"/>
      <c r="T911" s="110"/>
    </row>
    <row r="912" spans="1:20" ht="15.75" customHeight="1" x14ac:dyDescent="0.25">
      <c r="A912" s="110"/>
      <c r="B912" s="110"/>
      <c r="C912" s="110"/>
      <c r="D912" s="110"/>
      <c r="E912" s="110"/>
      <c r="F912" s="110"/>
      <c r="G912" s="110"/>
      <c r="H912" s="110"/>
      <c r="I912" s="110"/>
      <c r="J912" s="110"/>
      <c r="K912" s="110"/>
      <c r="L912" s="110"/>
      <c r="M912" s="110"/>
      <c r="N912" s="110"/>
      <c r="O912" s="110"/>
      <c r="P912" s="110"/>
      <c r="Q912" s="110"/>
      <c r="R912" s="110"/>
      <c r="S912" s="110"/>
      <c r="T912" s="110"/>
    </row>
    <row r="913" spans="1:20" ht="15.75" customHeight="1" x14ac:dyDescent="0.25">
      <c r="A913" s="110"/>
      <c r="B913" s="110"/>
      <c r="C913" s="110"/>
      <c r="D913" s="110"/>
      <c r="E913" s="110"/>
      <c r="F913" s="110"/>
      <c r="G913" s="110"/>
      <c r="H913" s="110"/>
      <c r="I913" s="110"/>
      <c r="J913" s="110"/>
      <c r="K913" s="110"/>
      <c r="L913" s="110"/>
      <c r="M913" s="110"/>
      <c r="N913" s="110"/>
      <c r="O913" s="110"/>
      <c r="P913" s="110"/>
      <c r="Q913" s="110"/>
      <c r="R913" s="110"/>
      <c r="S913" s="110"/>
      <c r="T913" s="110"/>
    </row>
    <row r="914" spans="1:20" ht="15.75" customHeight="1" x14ac:dyDescent="0.25">
      <c r="A914" s="110"/>
      <c r="B914" s="110"/>
      <c r="C914" s="110"/>
      <c r="D914" s="110"/>
      <c r="E914" s="110"/>
      <c r="F914" s="110"/>
      <c r="G914" s="110"/>
      <c r="H914" s="110"/>
      <c r="I914" s="110"/>
      <c r="J914" s="110"/>
      <c r="K914" s="110"/>
      <c r="L914" s="110"/>
      <c r="M914" s="110"/>
      <c r="N914" s="110"/>
      <c r="O914" s="110"/>
      <c r="P914" s="110"/>
      <c r="Q914" s="110"/>
      <c r="R914" s="110"/>
      <c r="S914" s="110"/>
      <c r="T914" s="110"/>
    </row>
    <row r="915" spans="1:20" ht="15.75" customHeight="1" x14ac:dyDescent="0.25">
      <c r="A915" s="110"/>
      <c r="B915" s="110"/>
      <c r="C915" s="110"/>
      <c r="D915" s="110"/>
      <c r="E915" s="110"/>
      <c r="F915" s="110"/>
      <c r="G915" s="110"/>
      <c r="H915" s="110"/>
      <c r="I915" s="110"/>
      <c r="J915" s="110"/>
      <c r="K915" s="110"/>
      <c r="L915" s="110"/>
      <c r="M915" s="110"/>
      <c r="N915" s="110"/>
      <c r="O915" s="110"/>
      <c r="P915" s="110"/>
      <c r="Q915" s="110"/>
      <c r="R915" s="110"/>
      <c r="S915" s="110"/>
      <c r="T915" s="110"/>
    </row>
    <row r="916" spans="1:20" ht="15.75" customHeight="1" x14ac:dyDescent="0.25">
      <c r="A916" s="110"/>
      <c r="B916" s="110"/>
      <c r="C916" s="110"/>
      <c r="D916" s="110"/>
      <c r="E916" s="110"/>
      <c r="F916" s="110"/>
      <c r="G916" s="110"/>
      <c r="H916" s="110"/>
      <c r="I916" s="110"/>
      <c r="J916" s="110"/>
      <c r="K916" s="110"/>
      <c r="L916" s="110"/>
      <c r="M916" s="110"/>
      <c r="N916" s="110"/>
      <c r="O916" s="110"/>
      <c r="P916" s="110"/>
      <c r="Q916" s="110"/>
      <c r="R916" s="110"/>
      <c r="S916" s="110"/>
      <c r="T916" s="110"/>
    </row>
    <row r="917" spans="1:20" ht="15.75" customHeight="1" x14ac:dyDescent="0.25">
      <c r="A917" s="110"/>
      <c r="B917" s="110"/>
      <c r="C917" s="110"/>
      <c r="D917" s="110"/>
      <c r="E917" s="110"/>
      <c r="F917" s="110"/>
      <c r="G917" s="110"/>
      <c r="H917" s="110"/>
      <c r="I917" s="110"/>
      <c r="J917" s="110"/>
      <c r="K917" s="110"/>
      <c r="L917" s="110"/>
      <c r="M917" s="110"/>
      <c r="N917" s="110"/>
      <c r="O917" s="110"/>
      <c r="P917" s="110"/>
      <c r="Q917" s="110"/>
      <c r="R917" s="110"/>
      <c r="S917" s="110"/>
      <c r="T917" s="110"/>
    </row>
    <row r="918" spans="1:20" ht="15.75" customHeight="1" x14ac:dyDescent="0.25">
      <c r="A918" s="110"/>
      <c r="B918" s="110"/>
      <c r="C918" s="110"/>
      <c r="D918" s="110"/>
      <c r="E918" s="110"/>
      <c r="F918" s="110"/>
      <c r="G918" s="110"/>
      <c r="H918" s="110"/>
      <c r="I918" s="110"/>
      <c r="J918" s="110"/>
      <c r="K918" s="110"/>
      <c r="L918" s="110"/>
      <c r="M918" s="110"/>
      <c r="N918" s="110"/>
      <c r="O918" s="110"/>
      <c r="P918" s="110"/>
      <c r="Q918" s="110"/>
      <c r="R918" s="110"/>
      <c r="S918" s="110"/>
      <c r="T918" s="110"/>
    </row>
    <row r="919" spans="1:20" ht="15.75" customHeight="1" x14ac:dyDescent="0.25">
      <c r="A919" s="110"/>
      <c r="B919" s="110"/>
      <c r="C919" s="110"/>
      <c r="D919" s="110"/>
      <c r="E919" s="110"/>
      <c r="F919" s="110"/>
      <c r="G919" s="110"/>
      <c r="H919" s="110"/>
      <c r="I919" s="110"/>
      <c r="J919" s="110"/>
      <c r="K919" s="110"/>
      <c r="L919" s="110"/>
      <c r="M919" s="110"/>
      <c r="N919" s="110"/>
      <c r="O919" s="110"/>
      <c r="P919" s="110"/>
      <c r="Q919" s="110"/>
      <c r="R919" s="110"/>
      <c r="S919" s="110"/>
      <c r="T919" s="110"/>
    </row>
    <row r="920" spans="1:20" ht="15.75" customHeight="1" x14ac:dyDescent="0.25">
      <c r="A920" s="110"/>
      <c r="B920" s="110"/>
      <c r="C920" s="110"/>
      <c r="D920" s="110"/>
      <c r="E920" s="110"/>
      <c r="F920" s="110"/>
      <c r="G920" s="110"/>
      <c r="H920" s="110"/>
      <c r="I920" s="110"/>
      <c r="J920" s="110"/>
      <c r="K920" s="110"/>
      <c r="L920" s="110"/>
      <c r="M920" s="110"/>
      <c r="N920" s="110"/>
      <c r="O920" s="110"/>
      <c r="P920" s="110"/>
      <c r="Q920" s="110"/>
      <c r="R920" s="110"/>
      <c r="S920" s="110"/>
      <c r="T920" s="110"/>
    </row>
    <row r="921" spans="1:20" ht="15.75" customHeight="1" x14ac:dyDescent="0.25">
      <c r="A921" s="110"/>
      <c r="B921" s="110"/>
      <c r="C921" s="110"/>
      <c r="D921" s="110"/>
      <c r="E921" s="110"/>
      <c r="F921" s="110"/>
      <c r="G921" s="110"/>
      <c r="H921" s="110"/>
      <c r="I921" s="110"/>
      <c r="J921" s="110"/>
      <c r="K921" s="110"/>
      <c r="L921" s="110"/>
      <c r="M921" s="110"/>
      <c r="N921" s="110"/>
      <c r="O921" s="110"/>
      <c r="P921" s="110"/>
      <c r="Q921" s="110"/>
      <c r="R921" s="110"/>
      <c r="S921" s="110"/>
      <c r="T921" s="110"/>
    </row>
    <row r="922" spans="1:20" ht="15.75" customHeight="1" x14ac:dyDescent="0.25">
      <c r="A922" s="110"/>
      <c r="B922" s="110"/>
      <c r="C922" s="110"/>
      <c r="D922" s="110"/>
      <c r="E922" s="110"/>
      <c r="F922" s="110"/>
      <c r="G922" s="110"/>
      <c r="H922" s="110"/>
      <c r="I922" s="110"/>
      <c r="J922" s="110"/>
      <c r="K922" s="110"/>
      <c r="L922" s="110"/>
      <c r="M922" s="110"/>
      <c r="N922" s="110"/>
      <c r="O922" s="110"/>
      <c r="P922" s="110"/>
      <c r="Q922" s="110"/>
      <c r="R922" s="110"/>
      <c r="S922" s="110"/>
      <c r="T922" s="110"/>
    </row>
    <row r="923" spans="1:20" ht="15.75" customHeight="1" x14ac:dyDescent="0.25">
      <c r="A923" s="110"/>
      <c r="B923" s="110"/>
      <c r="C923" s="110"/>
      <c r="D923" s="110"/>
      <c r="E923" s="110"/>
      <c r="F923" s="110"/>
      <c r="G923" s="110"/>
      <c r="H923" s="110"/>
      <c r="I923" s="110"/>
      <c r="J923" s="110"/>
      <c r="K923" s="110"/>
      <c r="L923" s="110"/>
      <c r="M923" s="110"/>
      <c r="N923" s="110"/>
      <c r="O923" s="110"/>
      <c r="P923" s="110"/>
      <c r="Q923" s="110"/>
      <c r="R923" s="110"/>
      <c r="S923" s="110"/>
      <c r="T923" s="110"/>
    </row>
    <row r="924" spans="1:20" ht="15.75" customHeight="1" x14ac:dyDescent="0.25">
      <c r="A924" s="110"/>
      <c r="B924" s="110"/>
      <c r="C924" s="110"/>
      <c r="D924" s="110"/>
      <c r="E924" s="110"/>
      <c r="F924" s="110"/>
      <c r="G924" s="110"/>
      <c r="H924" s="110"/>
      <c r="I924" s="110"/>
      <c r="J924" s="110"/>
      <c r="K924" s="110"/>
      <c r="L924" s="110"/>
      <c r="M924" s="110"/>
      <c r="N924" s="110"/>
      <c r="O924" s="110"/>
      <c r="P924" s="110"/>
      <c r="Q924" s="110"/>
      <c r="R924" s="110"/>
      <c r="S924" s="110"/>
      <c r="T924" s="110"/>
    </row>
    <row r="925" spans="1:20" ht="15.75" customHeight="1" x14ac:dyDescent="0.25">
      <c r="A925" s="110"/>
      <c r="B925" s="110"/>
      <c r="C925" s="110"/>
      <c r="D925" s="110"/>
      <c r="E925" s="110"/>
      <c r="F925" s="110"/>
      <c r="G925" s="110"/>
      <c r="H925" s="110"/>
      <c r="I925" s="110"/>
      <c r="J925" s="110"/>
      <c r="K925" s="110"/>
      <c r="L925" s="110"/>
      <c r="M925" s="110"/>
      <c r="N925" s="110"/>
      <c r="O925" s="110"/>
      <c r="P925" s="110"/>
      <c r="Q925" s="110"/>
      <c r="R925" s="110"/>
      <c r="S925" s="110"/>
      <c r="T925" s="110"/>
    </row>
    <row r="926" spans="1:20" ht="15.75" customHeight="1" x14ac:dyDescent="0.25">
      <c r="A926" s="110"/>
      <c r="B926" s="110"/>
      <c r="C926" s="110"/>
      <c r="D926" s="110"/>
      <c r="E926" s="110"/>
      <c r="F926" s="110"/>
      <c r="G926" s="110"/>
      <c r="H926" s="110"/>
      <c r="I926" s="110"/>
      <c r="J926" s="110"/>
      <c r="K926" s="110"/>
      <c r="L926" s="110"/>
      <c r="M926" s="110"/>
      <c r="N926" s="110"/>
      <c r="O926" s="110"/>
      <c r="P926" s="110"/>
      <c r="Q926" s="110"/>
      <c r="R926" s="110"/>
      <c r="S926" s="110"/>
      <c r="T926" s="110"/>
    </row>
    <row r="927" spans="1:20" ht="15.75" customHeight="1" x14ac:dyDescent="0.25">
      <c r="A927" s="110"/>
      <c r="B927" s="110"/>
      <c r="C927" s="110"/>
      <c r="D927" s="110"/>
      <c r="E927" s="110"/>
      <c r="F927" s="110"/>
      <c r="G927" s="110"/>
      <c r="H927" s="110"/>
      <c r="I927" s="110"/>
      <c r="J927" s="110"/>
      <c r="K927" s="110"/>
      <c r="L927" s="110"/>
      <c r="M927" s="110"/>
      <c r="N927" s="110"/>
      <c r="O927" s="110"/>
      <c r="P927" s="110"/>
      <c r="Q927" s="110"/>
      <c r="R927" s="110"/>
      <c r="S927" s="110"/>
      <c r="T927" s="110"/>
    </row>
    <row r="928" spans="1:20" ht="15.75" customHeight="1" x14ac:dyDescent="0.25">
      <c r="A928" s="110"/>
      <c r="B928" s="110"/>
      <c r="C928" s="110"/>
      <c r="D928" s="110"/>
      <c r="E928" s="110"/>
      <c r="F928" s="110"/>
      <c r="G928" s="110"/>
      <c r="H928" s="110"/>
      <c r="I928" s="110"/>
      <c r="J928" s="110"/>
      <c r="K928" s="110"/>
      <c r="L928" s="110"/>
      <c r="M928" s="110"/>
      <c r="N928" s="110"/>
      <c r="O928" s="110"/>
      <c r="P928" s="110"/>
      <c r="Q928" s="110"/>
      <c r="R928" s="110"/>
      <c r="S928" s="110"/>
      <c r="T928" s="110"/>
    </row>
    <row r="929" spans="1:20" ht="15.75" customHeight="1" x14ac:dyDescent="0.25">
      <c r="A929" s="110"/>
      <c r="B929" s="110"/>
      <c r="C929" s="110"/>
      <c r="D929" s="110"/>
      <c r="E929" s="110"/>
      <c r="F929" s="110"/>
      <c r="G929" s="110"/>
      <c r="H929" s="110"/>
      <c r="I929" s="110"/>
      <c r="J929" s="110"/>
      <c r="K929" s="110"/>
      <c r="L929" s="110"/>
      <c r="M929" s="110"/>
      <c r="N929" s="110"/>
      <c r="O929" s="110"/>
      <c r="P929" s="110"/>
      <c r="Q929" s="110"/>
      <c r="R929" s="110"/>
      <c r="S929" s="110"/>
      <c r="T929" s="110"/>
    </row>
    <row r="930" spans="1:20" ht="15.75" customHeight="1" x14ac:dyDescent="0.25">
      <c r="A930" s="110"/>
      <c r="B930" s="110"/>
      <c r="C930" s="110"/>
      <c r="D930" s="110"/>
      <c r="E930" s="110"/>
      <c r="F930" s="110"/>
      <c r="G930" s="110"/>
      <c r="H930" s="110"/>
      <c r="I930" s="110"/>
      <c r="J930" s="110"/>
      <c r="K930" s="110"/>
      <c r="L930" s="110"/>
      <c r="M930" s="110"/>
      <c r="N930" s="110"/>
      <c r="O930" s="110"/>
      <c r="P930" s="110"/>
      <c r="Q930" s="110"/>
      <c r="R930" s="110"/>
      <c r="S930" s="110"/>
      <c r="T930" s="110"/>
    </row>
    <row r="931" spans="1:20" ht="15.75" customHeight="1" x14ac:dyDescent="0.25">
      <c r="A931" s="110"/>
      <c r="B931" s="110"/>
      <c r="C931" s="110"/>
      <c r="D931" s="110"/>
      <c r="E931" s="110"/>
      <c r="F931" s="110"/>
      <c r="G931" s="110"/>
      <c r="H931" s="110"/>
      <c r="I931" s="110"/>
      <c r="J931" s="110"/>
      <c r="K931" s="110"/>
      <c r="L931" s="110"/>
      <c r="M931" s="110"/>
      <c r="N931" s="110"/>
      <c r="O931" s="110"/>
      <c r="P931" s="110"/>
      <c r="Q931" s="110"/>
      <c r="R931" s="110"/>
      <c r="S931" s="110"/>
      <c r="T931" s="110"/>
    </row>
    <row r="932" spans="1:20" ht="15.75" customHeight="1" x14ac:dyDescent="0.25">
      <c r="A932" s="110"/>
      <c r="B932" s="110"/>
      <c r="C932" s="110"/>
      <c r="D932" s="110"/>
      <c r="E932" s="110"/>
      <c r="F932" s="110"/>
      <c r="G932" s="110"/>
      <c r="H932" s="110"/>
      <c r="I932" s="110"/>
      <c r="J932" s="110"/>
      <c r="K932" s="110"/>
      <c r="L932" s="110"/>
      <c r="M932" s="110"/>
      <c r="N932" s="110"/>
      <c r="O932" s="110"/>
      <c r="P932" s="110"/>
      <c r="Q932" s="110"/>
      <c r="R932" s="110"/>
      <c r="S932" s="110"/>
      <c r="T932" s="110"/>
    </row>
    <row r="933" spans="1:20" ht="15.75" customHeight="1" x14ac:dyDescent="0.25">
      <c r="A933" s="110"/>
      <c r="B933" s="110"/>
      <c r="C933" s="110"/>
      <c r="D933" s="110"/>
      <c r="E933" s="110"/>
      <c r="F933" s="110"/>
      <c r="G933" s="110"/>
      <c r="H933" s="110"/>
      <c r="I933" s="110"/>
      <c r="J933" s="110"/>
      <c r="K933" s="110"/>
      <c r="L933" s="110"/>
      <c r="M933" s="110"/>
      <c r="N933" s="110"/>
      <c r="O933" s="110"/>
      <c r="P933" s="110"/>
      <c r="Q933" s="110"/>
      <c r="R933" s="110"/>
      <c r="S933" s="110"/>
      <c r="T933" s="110"/>
    </row>
    <row r="934" spans="1:20" ht="15.75" customHeight="1" x14ac:dyDescent="0.25">
      <c r="A934" s="110"/>
      <c r="B934" s="110"/>
      <c r="C934" s="110"/>
      <c r="D934" s="110"/>
      <c r="E934" s="110"/>
      <c r="F934" s="110"/>
      <c r="G934" s="110"/>
      <c r="H934" s="110"/>
      <c r="I934" s="110"/>
      <c r="J934" s="110"/>
      <c r="K934" s="110"/>
      <c r="L934" s="110"/>
      <c r="M934" s="110"/>
      <c r="N934" s="110"/>
      <c r="O934" s="110"/>
      <c r="P934" s="110"/>
      <c r="Q934" s="110"/>
      <c r="R934" s="110"/>
      <c r="S934" s="110"/>
      <c r="T934" s="110"/>
    </row>
    <row r="935" spans="1:20" ht="15.75" customHeight="1" x14ac:dyDescent="0.25">
      <c r="A935" s="110"/>
      <c r="B935" s="110"/>
      <c r="C935" s="110"/>
      <c r="D935" s="110"/>
      <c r="E935" s="110"/>
      <c r="F935" s="110"/>
      <c r="G935" s="110"/>
      <c r="H935" s="110"/>
      <c r="I935" s="110"/>
      <c r="J935" s="110"/>
      <c r="K935" s="110"/>
      <c r="L935" s="110"/>
      <c r="M935" s="110"/>
      <c r="N935" s="110"/>
      <c r="O935" s="110"/>
      <c r="P935" s="110"/>
      <c r="Q935" s="110"/>
      <c r="R935" s="110"/>
      <c r="S935" s="110"/>
      <c r="T935" s="110"/>
    </row>
    <row r="936" spans="1:20" ht="15.75" customHeight="1" x14ac:dyDescent="0.25">
      <c r="A936" s="110"/>
      <c r="B936" s="110"/>
      <c r="C936" s="110"/>
      <c r="D936" s="110"/>
      <c r="E936" s="110"/>
      <c r="F936" s="110"/>
      <c r="G936" s="110"/>
      <c r="H936" s="110"/>
      <c r="I936" s="110"/>
      <c r="J936" s="110"/>
      <c r="K936" s="110"/>
      <c r="L936" s="110"/>
      <c r="M936" s="110"/>
      <c r="N936" s="110"/>
      <c r="O936" s="110"/>
      <c r="P936" s="110"/>
      <c r="Q936" s="110"/>
      <c r="R936" s="110"/>
      <c r="S936" s="110"/>
      <c r="T936" s="110"/>
    </row>
    <row r="937" spans="1:20" ht="15.75" customHeight="1" x14ac:dyDescent="0.25">
      <c r="A937" s="110"/>
      <c r="B937" s="110"/>
      <c r="C937" s="110"/>
      <c r="D937" s="110"/>
      <c r="E937" s="110"/>
      <c r="F937" s="110"/>
      <c r="G937" s="110"/>
      <c r="H937" s="110"/>
      <c r="I937" s="110"/>
      <c r="J937" s="110"/>
      <c r="K937" s="110"/>
      <c r="L937" s="110"/>
      <c r="M937" s="110"/>
      <c r="N937" s="110"/>
      <c r="O937" s="110"/>
      <c r="P937" s="110"/>
      <c r="Q937" s="110"/>
      <c r="R937" s="110"/>
      <c r="S937" s="110"/>
      <c r="T937" s="110"/>
    </row>
    <row r="938" spans="1:20" ht="15.75" customHeight="1" x14ac:dyDescent="0.25">
      <c r="A938" s="110"/>
      <c r="B938" s="110"/>
      <c r="C938" s="110"/>
      <c r="D938" s="110"/>
      <c r="E938" s="110"/>
      <c r="F938" s="110"/>
      <c r="G938" s="110"/>
      <c r="H938" s="110"/>
      <c r="I938" s="110"/>
      <c r="J938" s="110"/>
      <c r="K938" s="110"/>
      <c r="L938" s="110"/>
      <c r="M938" s="110"/>
      <c r="N938" s="110"/>
      <c r="O938" s="110"/>
      <c r="P938" s="110"/>
      <c r="Q938" s="110"/>
      <c r="R938" s="110"/>
      <c r="S938" s="110"/>
      <c r="T938" s="110"/>
    </row>
    <row r="939" spans="1:20" ht="15.75" customHeight="1" x14ac:dyDescent="0.25">
      <c r="A939" s="110"/>
      <c r="B939" s="110"/>
      <c r="C939" s="110"/>
      <c r="D939" s="110"/>
      <c r="E939" s="110"/>
      <c r="F939" s="110"/>
      <c r="G939" s="110"/>
      <c r="H939" s="110"/>
      <c r="I939" s="110"/>
      <c r="J939" s="110"/>
      <c r="K939" s="110"/>
      <c r="L939" s="110"/>
      <c r="M939" s="110"/>
      <c r="N939" s="110"/>
      <c r="O939" s="110"/>
      <c r="P939" s="110"/>
      <c r="Q939" s="110"/>
      <c r="R939" s="110"/>
      <c r="S939" s="110"/>
      <c r="T939" s="110"/>
    </row>
    <row r="940" spans="1:20" ht="15.75" customHeight="1" x14ac:dyDescent="0.25">
      <c r="A940" s="110"/>
      <c r="B940" s="110"/>
      <c r="C940" s="110"/>
      <c r="D940" s="110"/>
      <c r="E940" s="110"/>
      <c r="F940" s="110"/>
      <c r="G940" s="110"/>
      <c r="H940" s="110"/>
      <c r="I940" s="110"/>
      <c r="J940" s="110"/>
      <c r="K940" s="110"/>
      <c r="L940" s="110"/>
      <c r="M940" s="110"/>
      <c r="N940" s="110"/>
      <c r="O940" s="110"/>
      <c r="P940" s="110"/>
      <c r="Q940" s="110"/>
      <c r="R940" s="110"/>
      <c r="S940" s="110"/>
      <c r="T940" s="110"/>
    </row>
    <row r="941" spans="1:20" ht="15.75" customHeight="1" x14ac:dyDescent="0.25">
      <c r="A941" s="110"/>
      <c r="B941" s="110"/>
      <c r="C941" s="110"/>
      <c r="D941" s="110"/>
      <c r="E941" s="110"/>
      <c r="F941" s="110"/>
      <c r="G941" s="110"/>
      <c r="H941" s="110"/>
      <c r="I941" s="110"/>
      <c r="J941" s="110"/>
      <c r="K941" s="110"/>
      <c r="L941" s="110"/>
      <c r="M941" s="110"/>
      <c r="N941" s="110"/>
      <c r="O941" s="110"/>
      <c r="P941" s="110"/>
      <c r="Q941" s="110"/>
      <c r="R941" s="110"/>
      <c r="S941" s="110"/>
      <c r="T941" s="110"/>
    </row>
    <row r="942" spans="1:20" ht="15.75" customHeight="1" x14ac:dyDescent="0.25">
      <c r="A942" s="110"/>
      <c r="B942" s="110"/>
      <c r="C942" s="110"/>
      <c r="D942" s="110"/>
      <c r="E942" s="110"/>
      <c r="F942" s="110"/>
      <c r="G942" s="110"/>
      <c r="H942" s="110"/>
      <c r="I942" s="110"/>
      <c r="J942" s="110"/>
      <c r="K942" s="110"/>
      <c r="L942" s="110"/>
      <c r="M942" s="110"/>
      <c r="N942" s="110"/>
      <c r="O942" s="110"/>
      <c r="P942" s="110"/>
      <c r="Q942" s="110"/>
      <c r="R942" s="110"/>
      <c r="S942" s="110"/>
      <c r="T942" s="110"/>
    </row>
    <row r="943" spans="1:20" ht="15.75" customHeight="1" x14ac:dyDescent="0.25">
      <c r="A943" s="110"/>
      <c r="B943" s="110"/>
      <c r="C943" s="110"/>
      <c r="D943" s="110"/>
      <c r="E943" s="110"/>
      <c r="F943" s="110"/>
      <c r="G943" s="110"/>
      <c r="H943" s="110"/>
      <c r="I943" s="110"/>
      <c r="J943" s="110"/>
      <c r="K943" s="110"/>
      <c r="L943" s="110"/>
      <c r="M943" s="110"/>
      <c r="N943" s="110"/>
      <c r="O943" s="110"/>
      <c r="P943" s="110"/>
      <c r="Q943" s="110"/>
      <c r="R943" s="110"/>
      <c r="S943" s="110"/>
      <c r="T943" s="110"/>
    </row>
    <row r="944" spans="1:20" ht="15.75" customHeight="1" x14ac:dyDescent="0.25">
      <c r="A944" s="110"/>
      <c r="B944" s="110"/>
      <c r="C944" s="110"/>
      <c r="D944" s="110"/>
      <c r="E944" s="110"/>
      <c r="F944" s="110"/>
      <c r="G944" s="110"/>
      <c r="H944" s="110"/>
      <c r="I944" s="110"/>
      <c r="J944" s="110"/>
      <c r="K944" s="110"/>
      <c r="L944" s="110"/>
      <c r="M944" s="110"/>
      <c r="N944" s="110"/>
      <c r="O944" s="110"/>
      <c r="P944" s="110"/>
      <c r="Q944" s="110"/>
      <c r="R944" s="110"/>
      <c r="S944" s="110"/>
      <c r="T944" s="110"/>
    </row>
    <row r="945" spans="1:20" ht="15.75" customHeight="1" x14ac:dyDescent="0.25">
      <c r="A945" s="110"/>
      <c r="B945" s="110"/>
      <c r="C945" s="110"/>
      <c r="D945" s="110"/>
      <c r="E945" s="110"/>
      <c r="F945" s="110"/>
      <c r="G945" s="110"/>
      <c r="H945" s="110"/>
      <c r="I945" s="110"/>
      <c r="J945" s="110"/>
      <c r="K945" s="110"/>
      <c r="L945" s="110"/>
      <c r="M945" s="110"/>
      <c r="N945" s="110"/>
      <c r="O945" s="110"/>
      <c r="P945" s="110"/>
      <c r="Q945" s="110"/>
      <c r="R945" s="110"/>
      <c r="S945" s="110"/>
      <c r="T945" s="110"/>
    </row>
    <row r="946" spans="1:20" ht="15.75" customHeight="1" x14ac:dyDescent="0.25">
      <c r="A946" s="110"/>
      <c r="B946" s="110"/>
      <c r="C946" s="110"/>
      <c r="D946" s="110"/>
      <c r="E946" s="110"/>
      <c r="F946" s="110"/>
      <c r="G946" s="110"/>
      <c r="H946" s="110"/>
      <c r="I946" s="110"/>
      <c r="J946" s="110"/>
      <c r="K946" s="110"/>
      <c r="L946" s="110"/>
      <c r="M946" s="110"/>
      <c r="N946" s="110"/>
      <c r="O946" s="110"/>
      <c r="P946" s="110"/>
      <c r="Q946" s="110"/>
      <c r="R946" s="110"/>
      <c r="S946" s="110"/>
      <c r="T946" s="110"/>
    </row>
    <row r="947" spans="1:20" ht="15.75" customHeight="1" x14ac:dyDescent="0.25">
      <c r="A947" s="110"/>
      <c r="B947" s="110"/>
      <c r="C947" s="110"/>
      <c r="D947" s="110"/>
      <c r="E947" s="110"/>
      <c r="F947" s="110"/>
      <c r="G947" s="110"/>
      <c r="H947" s="110"/>
      <c r="I947" s="110"/>
      <c r="J947" s="110"/>
      <c r="K947" s="110"/>
      <c r="L947" s="110"/>
      <c r="M947" s="110"/>
      <c r="N947" s="110"/>
      <c r="O947" s="110"/>
      <c r="P947" s="110"/>
      <c r="Q947" s="110"/>
      <c r="R947" s="110"/>
      <c r="S947" s="110"/>
      <c r="T947" s="110"/>
    </row>
    <row r="948" spans="1:20" ht="15.75" customHeight="1" x14ac:dyDescent="0.25">
      <c r="A948" s="110"/>
      <c r="B948" s="110"/>
      <c r="C948" s="110"/>
      <c r="D948" s="110"/>
      <c r="E948" s="110"/>
      <c r="F948" s="110"/>
      <c r="G948" s="110"/>
      <c r="H948" s="110"/>
      <c r="I948" s="110"/>
      <c r="J948" s="110"/>
      <c r="K948" s="110"/>
      <c r="L948" s="110"/>
      <c r="M948" s="110"/>
      <c r="N948" s="110"/>
      <c r="O948" s="110"/>
      <c r="P948" s="110"/>
      <c r="Q948" s="110"/>
      <c r="R948" s="110"/>
      <c r="S948" s="110"/>
      <c r="T948" s="110"/>
    </row>
    <row r="949" spans="1:20" ht="15.75" customHeight="1" x14ac:dyDescent="0.25">
      <c r="A949" s="110"/>
      <c r="B949" s="110"/>
      <c r="C949" s="110"/>
      <c r="D949" s="110"/>
      <c r="E949" s="110"/>
      <c r="F949" s="110"/>
      <c r="G949" s="110"/>
      <c r="H949" s="110"/>
      <c r="I949" s="110"/>
      <c r="J949" s="110"/>
      <c r="K949" s="110"/>
      <c r="L949" s="110"/>
      <c r="M949" s="110"/>
      <c r="N949" s="110"/>
      <c r="O949" s="110"/>
      <c r="P949" s="110"/>
      <c r="Q949" s="110"/>
      <c r="R949" s="110"/>
      <c r="S949" s="110"/>
      <c r="T949" s="110"/>
    </row>
    <row r="950" spans="1:20" ht="15.75" customHeight="1" x14ac:dyDescent="0.25">
      <c r="A950" s="110"/>
      <c r="B950" s="110"/>
      <c r="C950" s="110"/>
      <c r="D950" s="110"/>
      <c r="E950" s="110"/>
      <c r="F950" s="110"/>
      <c r="G950" s="110"/>
      <c r="H950" s="110"/>
      <c r="I950" s="110"/>
      <c r="J950" s="110"/>
      <c r="K950" s="110"/>
      <c r="L950" s="110"/>
      <c r="M950" s="110"/>
      <c r="N950" s="110"/>
      <c r="O950" s="110"/>
      <c r="P950" s="110"/>
      <c r="Q950" s="110"/>
      <c r="R950" s="110"/>
      <c r="S950" s="110"/>
      <c r="T950" s="110"/>
    </row>
    <row r="951" spans="1:20" ht="15.75" customHeight="1" x14ac:dyDescent="0.25">
      <c r="A951" s="110"/>
      <c r="B951" s="110"/>
      <c r="C951" s="110"/>
      <c r="D951" s="110"/>
      <c r="E951" s="110"/>
      <c r="F951" s="110"/>
      <c r="G951" s="110"/>
      <c r="H951" s="110"/>
      <c r="I951" s="110"/>
      <c r="J951" s="110"/>
      <c r="K951" s="110"/>
      <c r="L951" s="110"/>
      <c r="M951" s="110"/>
      <c r="N951" s="110"/>
      <c r="O951" s="110"/>
      <c r="P951" s="110"/>
      <c r="Q951" s="110"/>
      <c r="R951" s="110"/>
      <c r="S951" s="110"/>
      <c r="T951" s="110"/>
    </row>
    <row r="952" spans="1:20" ht="15.75" customHeight="1" x14ac:dyDescent="0.25">
      <c r="A952" s="110"/>
      <c r="B952" s="110"/>
      <c r="C952" s="110"/>
      <c r="D952" s="110"/>
      <c r="E952" s="110"/>
      <c r="F952" s="110"/>
      <c r="G952" s="110"/>
      <c r="H952" s="110"/>
      <c r="I952" s="110"/>
      <c r="J952" s="110"/>
      <c r="K952" s="110"/>
      <c r="L952" s="110"/>
      <c r="M952" s="110"/>
      <c r="N952" s="110"/>
      <c r="O952" s="110"/>
      <c r="P952" s="110"/>
      <c r="Q952" s="110"/>
      <c r="R952" s="110"/>
      <c r="S952" s="110"/>
      <c r="T952" s="110"/>
    </row>
    <row r="953" spans="1:20" ht="15.75" customHeight="1" x14ac:dyDescent="0.25">
      <c r="A953" s="110"/>
      <c r="B953" s="110"/>
      <c r="C953" s="110"/>
      <c r="D953" s="110"/>
      <c r="E953" s="110"/>
      <c r="F953" s="110"/>
      <c r="G953" s="110"/>
      <c r="H953" s="110"/>
      <c r="I953" s="110"/>
      <c r="J953" s="110"/>
      <c r="K953" s="110"/>
      <c r="L953" s="110"/>
      <c r="M953" s="110"/>
      <c r="N953" s="110"/>
      <c r="O953" s="110"/>
      <c r="P953" s="110"/>
      <c r="Q953" s="110"/>
      <c r="R953" s="110"/>
      <c r="S953" s="110"/>
      <c r="T953" s="110"/>
    </row>
    <row r="954" spans="1:20" ht="15.75" customHeight="1" x14ac:dyDescent="0.25">
      <c r="A954" s="110"/>
      <c r="B954" s="110"/>
      <c r="C954" s="110"/>
      <c r="D954" s="110"/>
      <c r="E954" s="110"/>
      <c r="F954" s="110"/>
      <c r="G954" s="110"/>
      <c r="H954" s="110"/>
      <c r="I954" s="110"/>
      <c r="J954" s="110"/>
      <c r="K954" s="110"/>
      <c r="L954" s="110"/>
      <c r="M954" s="110"/>
      <c r="N954" s="110"/>
      <c r="O954" s="110"/>
      <c r="P954" s="110"/>
      <c r="Q954" s="110"/>
      <c r="R954" s="110"/>
      <c r="S954" s="110"/>
      <c r="T954" s="110"/>
    </row>
    <row r="955" spans="1:20" ht="15.75" customHeight="1" x14ac:dyDescent="0.25">
      <c r="A955" s="110"/>
      <c r="B955" s="110"/>
      <c r="C955" s="110"/>
      <c r="D955" s="110"/>
      <c r="E955" s="110"/>
      <c r="F955" s="110"/>
      <c r="G955" s="110"/>
      <c r="H955" s="110"/>
      <c r="I955" s="110"/>
      <c r="J955" s="110"/>
      <c r="K955" s="110"/>
      <c r="L955" s="110"/>
      <c r="M955" s="110"/>
      <c r="N955" s="110"/>
      <c r="O955" s="110"/>
      <c r="P955" s="110"/>
      <c r="Q955" s="110"/>
      <c r="R955" s="110"/>
      <c r="S955" s="110"/>
      <c r="T955" s="110"/>
    </row>
    <row r="956" spans="1:20" ht="15.75" customHeight="1" x14ac:dyDescent="0.25">
      <c r="A956" s="110"/>
      <c r="B956" s="110"/>
      <c r="C956" s="110"/>
      <c r="D956" s="110"/>
      <c r="E956" s="110"/>
      <c r="F956" s="110"/>
      <c r="G956" s="110"/>
      <c r="H956" s="110"/>
      <c r="I956" s="110"/>
      <c r="J956" s="110"/>
      <c r="K956" s="110"/>
      <c r="L956" s="110"/>
      <c r="M956" s="110"/>
      <c r="N956" s="110"/>
      <c r="O956" s="110"/>
      <c r="P956" s="110"/>
      <c r="Q956" s="110"/>
      <c r="R956" s="110"/>
      <c r="S956" s="110"/>
      <c r="T956" s="110"/>
    </row>
    <row r="957" spans="1:20" ht="15.75" customHeight="1" x14ac:dyDescent="0.25">
      <c r="A957" s="110"/>
      <c r="B957" s="110"/>
      <c r="C957" s="110"/>
      <c r="D957" s="110"/>
      <c r="E957" s="110"/>
      <c r="F957" s="110"/>
      <c r="G957" s="110"/>
      <c r="H957" s="110"/>
      <c r="I957" s="110"/>
      <c r="J957" s="110"/>
      <c r="K957" s="110"/>
      <c r="L957" s="110"/>
      <c r="M957" s="110"/>
      <c r="N957" s="110"/>
      <c r="O957" s="110"/>
      <c r="P957" s="110"/>
      <c r="Q957" s="110"/>
      <c r="R957" s="110"/>
      <c r="S957" s="110"/>
      <c r="T957" s="110"/>
    </row>
    <row r="958" spans="1:20" ht="15.75" customHeight="1" x14ac:dyDescent="0.25">
      <c r="A958" s="110"/>
      <c r="B958" s="110"/>
      <c r="C958" s="110"/>
      <c r="D958" s="110"/>
      <c r="E958" s="110"/>
      <c r="F958" s="110"/>
      <c r="G958" s="110"/>
      <c r="H958" s="110"/>
      <c r="I958" s="110"/>
      <c r="J958" s="110"/>
      <c r="K958" s="110"/>
      <c r="L958" s="110"/>
      <c r="M958" s="110"/>
      <c r="N958" s="110"/>
      <c r="O958" s="110"/>
      <c r="P958" s="110"/>
      <c r="Q958" s="110"/>
      <c r="R958" s="110"/>
      <c r="S958" s="110"/>
      <c r="T958" s="110"/>
    </row>
    <row r="959" spans="1:20" ht="15.75" customHeight="1" x14ac:dyDescent="0.25">
      <c r="A959" s="110"/>
      <c r="B959" s="110"/>
      <c r="C959" s="110"/>
      <c r="D959" s="110"/>
      <c r="E959" s="110"/>
      <c r="F959" s="110"/>
      <c r="G959" s="110"/>
      <c r="H959" s="110"/>
      <c r="I959" s="110"/>
      <c r="J959" s="110"/>
      <c r="K959" s="110"/>
      <c r="L959" s="110"/>
      <c r="M959" s="110"/>
      <c r="N959" s="110"/>
      <c r="O959" s="110"/>
      <c r="P959" s="110"/>
      <c r="Q959" s="110"/>
      <c r="R959" s="110"/>
      <c r="S959" s="110"/>
      <c r="T959" s="110"/>
    </row>
    <row r="960" spans="1:20" ht="15.75" customHeight="1" x14ac:dyDescent="0.25">
      <c r="A960" s="110"/>
      <c r="B960" s="110"/>
      <c r="C960" s="110"/>
      <c r="D960" s="110"/>
      <c r="E960" s="110"/>
      <c r="F960" s="110"/>
      <c r="G960" s="110"/>
      <c r="H960" s="110"/>
      <c r="I960" s="110"/>
      <c r="J960" s="110"/>
      <c r="K960" s="110"/>
      <c r="L960" s="110"/>
      <c r="M960" s="110"/>
      <c r="N960" s="110"/>
      <c r="O960" s="110"/>
      <c r="P960" s="110"/>
      <c r="Q960" s="110"/>
      <c r="R960" s="110"/>
      <c r="S960" s="110"/>
      <c r="T960" s="110"/>
    </row>
    <row r="961" spans="1:20" ht="15.75" customHeight="1" x14ac:dyDescent="0.25">
      <c r="A961" s="110"/>
      <c r="B961" s="110"/>
      <c r="C961" s="110"/>
      <c r="D961" s="110"/>
      <c r="E961" s="110"/>
      <c r="F961" s="110"/>
      <c r="G961" s="110"/>
      <c r="H961" s="110"/>
      <c r="I961" s="110"/>
      <c r="J961" s="110"/>
      <c r="K961" s="110"/>
      <c r="L961" s="110"/>
      <c r="M961" s="110"/>
      <c r="N961" s="110"/>
      <c r="O961" s="110"/>
      <c r="P961" s="110"/>
      <c r="Q961" s="110"/>
      <c r="R961" s="110"/>
      <c r="S961" s="110"/>
      <c r="T961" s="110"/>
    </row>
    <row r="962" spans="1:20" ht="15.75" customHeight="1" x14ac:dyDescent="0.25">
      <c r="A962" s="110"/>
      <c r="B962" s="110"/>
      <c r="C962" s="110"/>
      <c r="D962" s="110"/>
      <c r="E962" s="110"/>
      <c r="F962" s="110"/>
      <c r="G962" s="110"/>
      <c r="H962" s="110"/>
      <c r="I962" s="110"/>
      <c r="J962" s="110"/>
      <c r="K962" s="110"/>
      <c r="L962" s="110"/>
      <c r="M962" s="110"/>
      <c r="N962" s="110"/>
      <c r="O962" s="110"/>
      <c r="P962" s="110"/>
      <c r="Q962" s="110"/>
      <c r="R962" s="110"/>
      <c r="S962" s="110"/>
      <c r="T962" s="110"/>
    </row>
    <row r="963" spans="1:20" ht="15.75" customHeight="1" x14ac:dyDescent="0.25">
      <c r="A963" s="110"/>
      <c r="B963" s="110"/>
      <c r="C963" s="110"/>
      <c r="D963" s="110"/>
      <c r="E963" s="110"/>
      <c r="F963" s="110"/>
      <c r="G963" s="110"/>
      <c r="H963" s="110"/>
      <c r="I963" s="110"/>
      <c r="J963" s="110"/>
      <c r="K963" s="110"/>
      <c r="L963" s="110"/>
      <c r="M963" s="110"/>
      <c r="N963" s="110"/>
      <c r="O963" s="110"/>
      <c r="P963" s="110"/>
      <c r="Q963" s="110"/>
      <c r="R963" s="110"/>
      <c r="S963" s="110"/>
      <c r="T963" s="110"/>
    </row>
    <row r="964" spans="1:20" ht="15.75" customHeight="1" x14ac:dyDescent="0.25">
      <c r="A964" s="110"/>
      <c r="B964" s="110"/>
      <c r="C964" s="110"/>
      <c r="D964" s="110"/>
      <c r="E964" s="110"/>
      <c r="F964" s="110"/>
      <c r="G964" s="110"/>
      <c r="H964" s="110"/>
      <c r="I964" s="110"/>
      <c r="J964" s="110"/>
      <c r="K964" s="110"/>
      <c r="L964" s="110"/>
      <c r="M964" s="110"/>
      <c r="N964" s="110"/>
      <c r="O964" s="110"/>
      <c r="P964" s="110"/>
      <c r="Q964" s="110"/>
      <c r="R964" s="110"/>
      <c r="S964" s="110"/>
      <c r="T964" s="110"/>
    </row>
    <row r="965" spans="1:20" ht="15.75" customHeight="1" x14ac:dyDescent="0.25">
      <c r="A965" s="110"/>
      <c r="B965" s="110"/>
      <c r="C965" s="110"/>
      <c r="D965" s="110"/>
      <c r="E965" s="110"/>
      <c r="F965" s="110"/>
      <c r="G965" s="110"/>
      <c r="H965" s="110"/>
      <c r="I965" s="110"/>
      <c r="J965" s="110"/>
      <c r="K965" s="110"/>
      <c r="L965" s="110"/>
      <c r="M965" s="110"/>
      <c r="N965" s="110"/>
      <c r="O965" s="110"/>
      <c r="P965" s="110"/>
      <c r="Q965" s="110"/>
      <c r="R965" s="110"/>
      <c r="S965" s="110"/>
      <c r="T965" s="110"/>
    </row>
    <row r="966" spans="1:20" ht="15.75" customHeight="1" x14ac:dyDescent="0.25">
      <c r="A966" s="110"/>
      <c r="B966" s="110"/>
      <c r="C966" s="110"/>
      <c r="D966" s="110"/>
      <c r="E966" s="110"/>
      <c r="F966" s="110"/>
      <c r="G966" s="110"/>
      <c r="H966" s="110"/>
      <c r="I966" s="110"/>
      <c r="J966" s="110"/>
      <c r="K966" s="110"/>
      <c r="L966" s="110"/>
      <c r="M966" s="110"/>
      <c r="N966" s="110"/>
      <c r="O966" s="110"/>
      <c r="P966" s="110"/>
      <c r="Q966" s="110"/>
      <c r="R966" s="110"/>
      <c r="S966" s="110"/>
      <c r="T966" s="110"/>
    </row>
    <row r="967" spans="1:20" ht="15.75" customHeight="1" x14ac:dyDescent="0.25">
      <c r="A967" s="110"/>
      <c r="B967" s="110"/>
      <c r="C967" s="110"/>
      <c r="D967" s="110"/>
      <c r="E967" s="110"/>
      <c r="F967" s="110"/>
      <c r="G967" s="110"/>
      <c r="H967" s="110"/>
      <c r="I967" s="110"/>
      <c r="J967" s="110"/>
      <c r="K967" s="110"/>
      <c r="L967" s="110"/>
      <c r="M967" s="110"/>
      <c r="N967" s="110"/>
      <c r="O967" s="110"/>
      <c r="P967" s="110"/>
      <c r="Q967" s="110"/>
      <c r="R967" s="110"/>
      <c r="S967" s="110"/>
      <c r="T967" s="110"/>
    </row>
    <row r="968" spans="1:20" ht="15.75" customHeight="1" x14ac:dyDescent="0.25">
      <c r="A968" s="110"/>
      <c r="B968" s="110"/>
      <c r="C968" s="110"/>
      <c r="D968" s="110"/>
      <c r="E968" s="110"/>
      <c r="F968" s="110"/>
      <c r="G968" s="110"/>
      <c r="H968" s="110"/>
      <c r="I968" s="110"/>
      <c r="J968" s="110"/>
      <c r="K968" s="110"/>
      <c r="L968" s="110"/>
      <c r="M968" s="110"/>
      <c r="N968" s="110"/>
      <c r="O968" s="110"/>
      <c r="P968" s="110"/>
      <c r="Q968" s="110"/>
      <c r="R968" s="110"/>
      <c r="S968" s="110"/>
      <c r="T968" s="110"/>
    </row>
    <row r="969" spans="1:20" ht="15.75" customHeight="1" x14ac:dyDescent="0.25">
      <c r="A969" s="110"/>
      <c r="B969" s="110"/>
      <c r="C969" s="110"/>
      <c r="D969" s="110"/>
      <c r="E969" s="110"/>
      <c r="F969" s="110"/>
      <c r="G969" s="110"/>
      <c r="H969" s="110"/>
      <c r="I969" s="110"/>
      <c r="J969" s="110"/>
      <c r="K969" s="110"/>
      <c r="L969" s="110"/>
      <c r="M969" s="110"/>
      <c r="N969" s="110"/>
      <c r="O969" s="110"/>
      <c r="P969" s="110"/>
      <c r="Q969" s="110"/>
      <c r="R969" s="110"/>
      <c r="S969" s="110"/>
      <c r="T969" s="110"/>
    </row>
    <row r="970" spans="1:20" ht="15.75" customHeight="1" x14ac:dyDescent="0.25">
      <c r="A970" s="110"/>
      <c r="B970" s="110"/>
      <c r="C970" s="110"/>
      <c r="D970" s="110"/>
      <c r="E970" s="110"/>
      <c r="F970" s="110"/>
      <c r="G970" s="110"/>
      <c r="H970" s="110"/>
      <c r="I970" s="110"/>
      <c r="J970" s="110"/>
      <c r="K970" s="110"/>
      <c r="L970" s="110"/>
      <c r="M970" s="110"/>
      <c r="N970" s="110"/>
      <c r="O970" s="110"/>
      <c r="P970" s="110"/>
      <c r="Q970" s="110"/>
      <c r="R970" s="110"/>
      <c r="S970" s="110"/>
      <c r="T970" s="110"/>
    </row>
    <row r="971" spans="1:20" ht="15.75" customHeight="1" x14ac:dyDescent="0.25">
      <c r="A971" s="110"/>
      <c r="B971" s="110"/>
      <c r="C971" s="110"/>
      <c r="D971" s="110"/>
      <c r="E971" s="110"/>
      <c r="F971" s="110"/>
      <c r="G971" s="110"/>
      <c r="H971" s="110"/>
      <c r="I971" s="110"/>
      <c r="J971" s="110"/>
      <c r="K971" s="110"/>
      <c r="L971" s="110"/>
      <c r="M971" s="110"/>
      <c r="N971" s="110"/>
      <c r="O971" s="110"/>
      <c r="P971" s="110"/>
      <c r="Q971" s="110"/>
      <c r="R971" s="110"/>
      <c r="S971" s="110"/>
      <c r="T971" s="110"/>
    </row>
    <row r="972" spans="1:20" ht="15.75" customHeight="1" x14ac:dyDescent="0.25">
      <c r="A972" s="110"/>
      <c r="B972" s="110"/>
      <c r="C972" s="110"/>
      <c r="D972" s="110"/>
      <c r="E972" s="110"/>
      <c r="F972" s="110"/>
      <c r="G972" s="110"/>
      <c r="H972" s="110"/>
      <c r="I972" s="110"/>
      <c r="J972" s="110"/>
      <c r="K972" s="110"/>
      <c r="L972" s="110"/>
      <c r="M972" s="110"/>
      <c r="N972" s="110"/>
      <c r="O972" s="110"/>
      <c r="P972" s="110"/>
      <c r="Q972" s="110"/>
      <c r="R972" s="110"/>
      <c r="S972" s="110"/>
      <c r="T972" s="110"/>
    </row>
    <row r="973" spans="1:20" ht="15.75" customHeight="1" x14ac:dyDescent="0.25">
      <c r="A973" s="110"/>
      <c r="B973" s="110"/>
      <c r="C973" s="110"/>
      <c r="D973" s="110"/>
      <c r="E973" s="110"/>
      <c r="F973" s="110"/>
      <c r="G973" s="110"/>
      <c r="H973" s="110"/>
      <c r="I973" s="110"/>
      <c r="J973" s="110"/>
      <c r="K973" s="110"/>
      <c r="L973" s="110"/>
      <c r="M973" s="110"/>
      <c r="N973" s="110"/>
      <c r="O973" s="110"/>
      <c r="P973" s="110"/>
      <c r="Q973" s="110"/>
      <c r="R973" s="110"/>
      <c r="S973" s="110"/>
      <c r="T973" s="110"/>
    </row>
    <row r="974" spans="1:20" ht="15.75" customHeight="1" x14ac:dyDescent="0.25">
      <c r="A974" s="110"/>
      <c r="B974" s="110"/>
      <c r="C974" s="110"/>
      <c r="D974" s="110"/>
      <c r="E974" s="110"/>
      <c r="F974" s="110"/>
      <c r="G974" s="110"/>
      <c r="H974" s="110"/>
      <c r="I974" s="110"/>
      <c r="J974" s="110"/>
      <c r="K974" s="110"/>
      <c r="L974" s="110"/>
      <c r="M974" s="110"/>
      <c r="N974" s="110"/>
      <c r="O974" s="110"/>
      <c r="P974" s="110"/>
      <c r="Q974" s="110"/>
      <c r="R974" s="110"/>
      <c r="S974" s="110"/>
      <c r="T974" s="110"/>
    </row>
    <row r="975" spans="1:20" ht="15.75" customHeight="1" x14ac:dyDescent="0.25">
      <c r="A975" s="110"/>
      <c r="B975" s="110"/>
      <c r="C975" s="110"/>
      <c r="D975" s="110"/>
      <c r="E975" s="110"/>
      <c r="F975" s="110"/>
      <c r="G975" s="110"/>
      <c r="H975" s="110"/>
      <c r="I975" s="110"/>
      <c r="J975" s="110"/>
      <c r="K975" s="110"/>
      <c r="L975" s="110"/>
      <c r="M975" s="110"/>
      <c r="N975" s="110"/>
      <c r="O975" s="110"/>
      <c r="P975" s="110"/>
      <c r="Q975" s="110"/>
      <c r="R975" s="110"/>
      <c r="S975" s="110"/>
      <c r="T975" s="110"/>
    </row>
    <row r="976" spans="1:20" ht="15.75" customHeight="1" x14ac:dyDescent="0.25">
      <c r="A976" s="110"/>
      <c r="B976" s="110"/>
      <c r="C976" s="110"/>
      <c r="D976" s="110"/>
      <c r="E976" s="110"/>
      <c r="F976" s="110"/>
      <c r="G976" s="110"/>
      <c r="H976" s="110"/>
      <c r="I976" s="110"/>
      <c r="J976" s="110"/>
      <c r="K976" s="110"/>
      <c r="L976" s="110"/>
      <c r="M976" s="110"/>
      <c r="N976" s="110"/>
      <c r="O976" s="110"/>
      <c r="P976" s="110"/>
      <c r="Q976" s="110"/>
      <c r="R976" s="110"/>
      <c r="S976" s="110"/>
      <c r="T976" s="110"/>
    </row>
    <row r="977" spans="1:20" ht="15.75" customHeight="1" x14ac:dyDescent="0.25">
      <c r="A977" s="110"/>
      <c r="B977" s="110"/>
      <c r="C977" s="110"/>
      <c r="D977" s="110"/>
      <c r="E977" s="110"/>
      <c r="F977" s="110"/>
      <c r="G977" s="110"/>
      <c r="H977" s="110"/>
      <c r="I977" s="110"/>
      <c r="J977" s="110"/>
      <c r="K977" s="110"/>
      <c r="L977" s="110"/>
      <c r="M977" s="110"/>
      <c r="N977" s="110"/>
      <c r="O977" s="110"/>
      <c r="P977" s="110"/>
      <c r="Q977" s="110"/>
      <c r="R977" s="110"/>
      <c r="S977" s="110"/>
      <c r="T977" s="110"/>
    </row>
    <row r="978" spans="1:20" ht="15.75" customHeight="1" x14ac:dyDescent="0.25">
      <c r="A978" s="110"/>
      <c r="B978" s="110"/>
      <c r="C978" s="110"/>
      <c r="D978" s="110"/>
      <c r="E978" s="110"/>
      <c r="F978" s="110"/>
      <c r="G978" s="110"/>
      <c r="H978" s="110"/>
      <c r="I978" s="110"/>
      <c r="J978" s="110"/>
      <c r="K978" s="110"/>
      <c r="L978" s="110"/>
      <c r="M978" s="110"/>
      <c r="N978" s="110"/>
      <c r="O978" s="110"/>
      <c r="P978" s="110"/>
      <c r="Q978" s="110"/>
      <c r="R978" s="110"/>
      <c r="S978" s="110"/>
      <c r="T978" s="110"/>
    </row>
    <row r="979" spans="1:20" ht="15.75" customHeight="1" x14ac:dyDescent="0.25">
      <c r="A979" s="110"/>
      <c r="B979" s="110"/>
      <c r="C979" s="110"/>
      <c r="D979" s="110"/>
      <c r="E979" s="110"/>
      <c r="F979" s="110"/>
      <c r="G979" s="110"/>
      <c r="H979" s="110"/>
      <c r="I979" s="110"/>
      <c r="J979" s="110"/>
      <c r="K979" s="110"/>
      <c r="L979" s="110"/>
      <c r="M979" s="110"/>
      <c r="N979" s="110"/>
      <c r="O979" s="110"/>
      <c r="P979" s="110"/>
      <c r="Q979" s="110"/>
      <c r="R979" s="110"/>
      <c r="S979" s="110"/>
      <c r="T979" s="110"/>
    </row>
    <row r="980" spans="1:20" ht="15.75" customHeight="1" x14ac:dyDescent="0.25">
      <c r="A980" s="110"/>
      <c r="B980" s="110"/>
      <c r="C980" s="110"/>
      <c r="D980" s="110"/>
      <c r="E980" s="110"/>
      <c r="F980" s="110"/>
      <c r="G980" s="110"/>
      <c r="H980" s="110"/>
      <c r="I980" s="110"/>
      <c r="J980" s="110"/>
      <c r="K980" s="110"/>
      <c r="L980" s="110"/>
      <c r="M980" s="110"/>
      <c r="N980" s="110"/>
      <c r="O980" s="110"/>
      <c r="P980" s="110"/>
      <c r="Q980" s="110"/>
      <c r="R980" s="110"/>
      <c r="S980" s="110"/>
      <c r="T980" s="110"/>
    </row>
    <row r="981" spans="1:20" ht="15.75" customHeight="1" x14ac:dyDescent="0.25">
      <c r="A981" s="110"/>
      <c r="B981" s="110"/>
      <c r="C981" s="110"/>
      <c r="D981" s="110"/>
      <c r="E981" s="110"/>
      <c r="F981" s="110"/>
      <c r="G981" s="110"/>
      <c r="H981" s="110"/>
      <c r="I981" s="110"/>
      <c r="J981" s="110"/>
      <c r="K981" s="110"/>
      <c r="L981" s="110"/>
      <c r="M981" s="110"/>
      <c r="N981" s="110"/>
      <c r="O981" s="110"/>
      <c r="P981" s="110"/>
      <c r="Q981" s="110"/>
      <c r="R981" s="110"/>
      <c r="S981" s="110"/>
      <c r="T981" s="110"/>
    </row>
    <row r="982" spans="1:20" ht="15.75" customHeight="1" x14ac:dyDescent="0.25">
      <c r="A982" s="110"/>
      <c r="B982" s="110"/>
      <c r="C982" s="110"/>
      <c r="D982" s="110"/>
      <c r="E982" s="110"/>
      <c r="F982" s="110"/>
      <c r="G982" s="110"/>
      <c r="H982" s="110"/>
      <c r="I982" s="110"/>
      <c r="J982" s="110"/>
      <c r="K982" s="110"/>
      <c r="L982" s="110"/>
      <c r="M982" s="110"/>
      <c r="N982" s="110"/>
      <c r="O982" s="110"/>
      <c r="P982" s="110"/>
      <c r="Q982" s="110"/>
      <c r="R982" s="110"/>
      <c r="S982" s="110"/>
      <c r="T982" s="110"/>
    </row>
    <row r="983" spans="1:20" ht="15.75" customHeight="1" x14ac:dyDescent="0.25">
      <c r="A983" s="110"/>
      <c r="B983" s="110"/>
      <c r="C983" s="110"/>
      <c r="D983" s="110"/>
      <c r="E983" s="110"/>
      <c r="F983" s="110"/>
      <c r="G983" s="110"/>
      <c r="H983" s="110"/>
      <c r="I983" s="110"/>
      <c r="J983" s="110"/>
      <c r="K983" s="110"/>
      <c r="L983" s="110"/>
      <c r="M983" s="110"/>
      <c r="N983" s="110"/>
      <c r="O983" s="110"/>
      <c r="P983" s="110"/>
      <c r="Q983" s="110"/>
      <c r="R983" s="110"/>
      <c r="S983" s="110"/>
      <c r="T983" s="110"/>
    </row>
    <row r="984" spans="1:20" ht="15.75" customHeight="1" x14ac:dyDescent="0.25">
      <c r="A984" s="110"/>
      <c r="B984" s="110"/>
      <c r="C984" s="110"/>
      <c r="D984" s="110"/>
      <c r="E984" s="110"/>
      <c r="F984" s="110"/>
      <c r="G984" s="110"/>
      <c r="H984" s="110"/>
      <c r="I984" s="110"/>
      <c r="J984" s="110"/>
      <c r="K984" s="110"/>
      <c r="L984" s="110"/>
      <c r="M984" s="110"/>
      <c r="N984" s="110"/>
      <c r="O984" s="110"/>
      <c r="P984" s="110"/>
      <c r="Q984" s="110"/>
      <c r="R984" s="110"/>
      <c r="S984" s="110"/>
      <c r="T984" s="110"/>
    </row>
    <row r="985" spans="1:20" ht="15.75" customHeight="1" x14ac:dyDescent="0.25">
      <c r="A985" s="110"/>
      <c r="B985" s="110"/>
      <c r="C985" s="110"/>
      <c r="D985" s="110"/>
      <c r="E985" s="110"/>
      <c r="F985" s="110"/>
      <c r="G985" s="110"/>
      <c r="H985" s="110"/>
      <c r="I985" s="110"/>
      <c r="J985" s="110"/>
      <c r="K985" s="110"/>
      <c r="L985" s="110"/>
      <c r="M985" s="110"/>
      <c r="N985" s="110"/>
      <c r="O985" s="110"/>
      <c r="P985" s="110"/>
      <c r="Q985" s="110"/>
      <c r="R985" s="110"/>
      <c r="S985" s="110"/>
      <c r="T985" s="110"/>
    </row>
    <row r="986" spans="1:20" ht="15.75" customHeight="1" x14ac:dyDescent="0.25">
      <c r="A986" s="110"/>
      <c r="B986" s="110"/>
      <c r="C986" s="110"/>
      <c r="D986" s="110"/>
      <c r="E986" s="110"/>
      <c r="F986" s="110"/>
      <c r="G986" s="110"/>
      <c r="H986" s="110"/>
      <c r="I986" s="110"/>
      <c r="J986" s="110"/>
      <c r="K986" s="110"/>
      <c r="L986" s="110"/>
      <c r="M986" s="110"/>
      <c r="N986" s="110"/>
      <c r="O986" s="110"/>
      <c r="P986" s="110"/>
      <c r="Q986" s="110"/>
      <c r="R986" s="110"/>
      <c r="S986" s="110"/>
      <c r="T986" s="110"/>
    </row>
    <row r="987" spans="1:20" ht="15.75" customHeight="1" x14ac:dyDescent="0.25">
      <c r="A987" s="110"/>
      <c r="B987" s="110"/>
      <c r="C987" s="110"/>
      <c r="D987" s="110"/>
      <c r="E987" s="110"/>
      <c r="F987" s="110"/>
      <c r="G987" s="110"/>
      <c r="H987" s="110"/>
      <c r="I987" s="110"/>
      <c r="J987" s="110"/>
      <c r="K987" s="110"/>
      <c r="L987" s="110"/>
      <c r="M987" s="110"/>
      <c r="N987" s="110"/>
      <c r="O987" s="110"/>
      <c r="P987" s="110"/>
      <c r="Q987" s="110"/>
      <c r="R987" s="110"/>
      <c r="S987" s="110"/>
      <c r="T987" s="110"/>
    </row>
    <row r="988" spans="1:20" ht="15.75" customHeight="1" x14ac:dyDescent="0.25">
      <c r="A988" s="110"/>
      <c r="B988" s="110"/>
      <c r="C988" s="110"/>
      <c r="D988" s="110"/>
      <c r="E988" s="110"/>
      <c r="F988" s="110"/>
      <c r="G988" s="110"/>
      <c r="H988" s="110"/>
      <c r="I988" s="110"/>
      <c r="J988" s="110"/>
      <c r="K988" s="110"/>
      <c r="L988" s="110"/>
      <c r="M988" s="110"/>
      <c r="N988" s="110"/>
      <c r="O988" s="110"/>
      <c r="P988" s="110"/>
      <c r="Q988" s="110"/>
      <c r="R988" s="110"/>
      <c r="S988" s="110"/>
      <c r="T988" s="110"/>
    </row>
    <row r="989" spans="1:20" ht="15.75" customHeight="1" x14ac:dyDescent="0.25">
      <c r="A989" s="110"/>
      <c r="B989" s="110"/>
      <c r="C989" s="110"/>
      <c r="D989" s="110"/>
      <c r="E989" s="110"/>
      <c r="F989" s="110"/>
      <c r="G989" s="110"/>
      <c r="H989" s="110"/>
      <c r="I989" s="110"/>
      <c r="J989" s="110"/>
      <c r="K989" s="110"/>
      <c r="L989" s="110"/>
      <c r="M989" s="110"/>
      <c r="N989" s="110"/>
      <c r="O989" s="110"/>
      <c r="P989" s="110"/>
      <c r="Q989" s="110"/>
      <c r="R989" s="110"/>
      <c r="S989" s="110"/>
      <c r="T989" s="110"/>
    </row>
    <row r="990" spans="1:20" ht="15.75" customHeight="1" x14ac:dyDescent="0.25">
      <c r="A990" s="110"/>
      <c r="B990" s="110"/>
      <c r="C990" s="110"/>
      <c r="D990" s="110"/>
      <c r="E990" s="110"/>
      <c r="F990" s="110"/>
      <c r="G990" s="110"/>
      <c r="H990" s="110"/>
      <c r="I990" s="110"/>
      <c r="J990" s="110"/>
      <c r="K990" s="110"/>
      <c r="L990" s="110"/>
      <c r="M990" s="110"/>
      <c r="N990" s="110"/>
      <c r="O990" s="110"/>
      <c r="P990" s="110"/>
      <c r="Q990" s="110"/>
      <c r="R990" s="110"/>
      <c r="S990" s="110"/>
      <c r="T990" s="110"/>
    </row>
    <row r="991" spans="1:20" ht="15.75" customHeight="1" x14ac:dyDescent="0.25">
      <c r="A991" s="110"/>
      <c r="B991" s="110"/>
      <c r="C991" s="110"/>
      <c r="D991" s="110"/>
      <c r="E991" s="110"/>
      <c r="F991" s="110"/>
      <c r="G991" s="110"/>
      <c r="H991" s="110"/>
      <c r="I991" s="110"/>
      <c r="J991" s="110"/>
      <c r="K991" s="110"/>
      <c r="L991" s="110"/>
      <c r="M991" s="110"/>
      <c r="N991" s="110"/>
      <c r="O991" s="110"/>
      <c r="P991" s="110"/>
      <c r="Q991" s="110"/>
      <c r="R991" s="110"/>
      <c r="S991" s="110"/>
      <c r="T991" s="110"/>
    </row>
    <row r="992" spans="1:20" ht="15.75" customHeight="1" x14ac:dyDescent="0.25">
      <c r="A992" s="110"/>
      <c r="B992" s="110"/>
      <c r="C992" s="110"/>
      <c r="D992" s="110"/>
      <c r="E992" s="110"/>
      <c r="F992" s="110"/>
      <c r="G992" s="110"/>
      <c r="H992" s="110"/>
      <c r="I992" s="110"/>
      <c r="J992" s="110"/>
      <c r="K992" s="110"/>
      <c r="L992" s="110"/>
      <c r="M992" s="110"/>
      <c r="N992" s="110"/>
      <c r="O992" s="110"/>
      <c r="P992" s="110"/>
      <c r="Q992" s="110"/>
      <c r="R992" s="110"/>
      <c r="S992" s="110"/>
      <c r="T992" s="110"/>
    </row>
    <row r="993" spans="1:20" ht="15.75" customHeight="1" x14ac:dyDescent="0.25">
      <c r="A993" s="110"/>
      <c r="B993" s="110"/>
      <c r="C993" s="110"/>
      <c r="D993" s="110"/>
      <c r="E993" s="110"/>
      <c r="F993" s="110"/>
      <c r="G993" s="110"/>
      <c r="H993" s="110"/>
      <c r="I993" s="110"/>
      <c r="J993" s="110"/>
      <c r="K993" s="110"/>
      <c r="L993" s="110"/>
      <c r="M993" s="110"/>
      <c r="N993" s="110"/>
      <c r="O993" s="110"/>
      <c r="P993" s="110"/>
      <c r="Q993" s="110"/>
      <c r="R993" s="110"/>
      <c r="S993" s="110"/>
      <c r="T993" s="110"/>
    </row>
    <row r="994" spans="1:20" ht="15.75" customHeight="1" x14ac:dyDescent="0.25">
      <c r="A994" s="110"/>
      <c r="B994" s="110"/>
      <c r="C994" s="110"/>
      <c r="D994" s="110"/>
      <c r="E994" s="110"/>
      <c r="F994" s="110"/>
      <c r="G994" s="110"/>
      <c r="H994" s="110"/>
      <c r="I994" s="110"/>
      <c r="J994" s="110"/>
      <c r="K994" s="110"/>
      <c r="L994" s="110"/>
      <c r="M994" s="110"/>
      <c r="N994" s="110"/>
      <c r="O994" s="110"/>
      <c r="P994" s="110"/>
      <c r="Q994" s="110"/>
      <c r="R994" s="110"/>
      <c r="S994" s="110"/>
      <c r="T994" s="110"/>
    </row>
    <row r="995" spans="1:20" ht="15.75" customHeight="1" x14ac:dyDescent="0.25">
      <c r="A995" s="110"/>
      <c r="B995" s="110"/>
      <c r="C995" s="110"/>
      <c r="D995" s="110"/>
      <c r="E995" s="110"/>
      <c r="F995" s="110"/>
      <c r="G995" s="110"/>
      <c r="H995" s="110"/>
      <c r="I995" s="110"/>
      <c r="J995" s="110"/>
      <c r="K995" s="110"/>
      <c r="L995" s="110"/>
      <c r="M995" s="110"/>
      <c r="N995" s="110"/>
      <c r="O995" s="110"/>
      <c r="P995" s="110"/>
      <c r="Q995" s="110"/>
      <c r="R995" s="110"/>
      <c r="S995" s="110"/>
      <c r="T995" s="110"/>
    </row>
    <row r="996" spans="1:20" ht="15.75" customHeight="1" x14ac:dyDescent="0.25">
      <c r="A996" s="110"/>
      <c r="B996" s="110"/>
      <c r="C996" s="110"/>
      <c r="D996" s="110"/>
      <c r="E996" s="110"/>
      <c r="F996" s="110"/>
      <c r="G996" s="110"/>
      <c r="H996" s="110"/>
      <c r="I996" s="110"/>
      <c r="J996" s="110"/>
      <c r="K996" s="110"/>
      <c r="L996" s="110"/>
      <c r="M996" s="110"/>
      <c r="N996" s="110"/>
      <c r="O996" s="110"/>
      <c r="P996" s="110"/>
      <c r="Q996" s="110"/>
      <c r="R996" s="110"/>
      <c r="S996" s="110"/>
      <c r="T996" s="110"/>
    </row>
    <row r="997" spans="1:20" ht="15.75" customHeight="1" x14ac:dyDescent="0.25">
      <c r="A997" s="110"/>
      <c r="B997" s="110"/>
      <c r="C997" s="110"/>
      <c r="D997" s="110"/>
      <c r="E997" s="110"/>
      <c r="F997" s="110"/>
      <c r="G997" s="110"/>
      <c r="H997" s="110"/>
      <c r="I997" s="110"/>
      <c r="J997" s="110"/>
      <c r="K997" s="110"/>
      <c r="L997" s="110"/>
      <c r="M997" s="110"/>
      <c r="N997" s="110"/>
      <c r="O997" s="110"/>
      <c r="P997" s="110"/>
      <c r="Q997" s="110"/>
      <c r="R997" s="110"/>
      <c r="S997" s="110"/>
      <c r="T997" s="110"/>
    </row>
    <row r="998" spans="1:20" ht="15.75" customHeight="1" x14ac:dyDescent="0.25">
      <c r="A998" s="110"/>
      <c r="B998" s="110"/>
      <c r="C998" s="110"/>
      <c r="D998" s="110"/>
      <c r="E998" s="110"/>
      <c r="F998" s="110"/>
      <c r="G998" s="110"/>
      <c r="H998" s="110"/>
      <c r="I998" s="110"/>
      <c r="J998" s="110"/>
      <c r="K998" s="110"/>
      <c r="L998" s="110"/>
      <c r="M998" s="110"/>
      <c r="N998" s="110"/>
      <c r="O998" s="110"/>
      <c r="P998" s="110"/>
      <c r="Q998" s="110"/>
      <c r="R998" s="110"/>
      <c r="S998" s="110"/>
      <c r="T998" s="110"/>
    </row>
    <row r="999" spans="1:20" ht="15.75" customHeight="1" x14ac:dyDescent="0.25">
      <c r="A999" s="110"/>
      <c r="B999" s="110"/>
      <c r="C999" s="110"/>
      <c r="D999" s="110"/>
      <c r="E999" s="110"/>
      <c r="F999" s="110"/>
      <c r="G999" s="110"/>
      <c r="H999" s="110"/>
      <c r="I999" s="110"/>
      <c r="J999" s="110"/>
      <c r="K999" s="110"/>
      <c r="L999" s="110"/>
      <c r="M999" s="110"/>
      <c r="N999" s="110"/>
      <c r="O999" s="110"/>
      <c r="P999" s="110"/>
      <c r="Q999" s="110"/>
      <c r="R999" s="110"/>
      <c r="S999" s="110"/>
      <c r="T999" s="110"/>
    </row>
    <row r="1000" spans="1:20" ht="15.75" customHeight="1" x14ac:dyDescent="0.25">
      <c r="A1000" s="110"/>
      <c r="B1000" s="110"/>
      <c r="C1000" s="110"/>
      <c r="D1000" s="110"/>
      <c r="E1000" s="110"/>
      <c r="F1000" s="110"/>
      <c r="G1000" s="110"/>
      <c r="H1000" s="110"/>
      <c r="I1000" s="110"/>
      <c r="J1000" s="110"/>
      <c r="K1000" s="110"/>
      <c r="L1000" s="110"/>
      <c r="M1000" s="110"/>
      <c r="N1000" s="110"/>
      <c r="O1000" s="110"/>
      <c r="P1000" s="110"/>
      <c r="Q1000" s="110"/>
      <c r="R1000" s="110"/>
      <c r="S1000" s="110"/>
      <c r="T1000" s="11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2023-04-12T18:16:02Z</dcterms:modified>
</cp:coreProperties>
</file>