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ber\Downloads\"/>
    </mc:Choice>
  </mc:AlternateContent>
  <xr:revisionPtr revIDLastSave="0" documentId="13_ncr:1_{2FC7D28A-68C3-4795-8508-BA0684631C2E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Hoja1" sheetId="3" r:id="rId1"/>
    <sheet name="Plan Anual de Auditorías 2020" sheetId="1" r:id="rId2"/>
    <sheet name="Listas Desplegables" sheetId="2" r:id="rId3"/>
  </sheets>
  <definedNames>
    <definedName name="_xlnm._FilterDatabase" localSheetId="1" hidden="1">'Plan Anual de Auditorías 2020'!$A$18:$AC$186</definedName>
    <definedName name="ACT">'Listas Desplegables'!$A$4:$A$12</definedName>
    <definedName name="ACTA">'Listas Desplegables'!$A$4:$B$12</definedName>
    <definedName name="_xlnm.Print_Area" localSheetId="1">'Plan Anual de Auditorías 2020'!$A$1:$AC$199</definedName>
    <definedName name="CRITERIO1">'Listas Desplegables'!$A$32:$A$46</definedName>
    <definedName name="CRITERIO1A">'Listas Desplegables'!$A$32:$B$46</definedName>
    <definedName name="CRITERIO2">'Listas Desplegables'!$A$49:$A$54</definedName>
    <definedName name="CRITERIO2A">'Listas Desplegables'!$A$49:$B$54</definedName>
    <definedName name="CRITERIO3">'Listas Desplegables'!$A$58:$A$62</definedName>
    <definedName name="CRITERIO3A">'Listas Desplegables'!$A$58:$B$62</definedName>
    <definedName name="CRITERIO4">'Listas Desplegables'!$A$66:$A$75</definedName>
    <definedName name="CRITERIO4A">'Listas Desplegables'!$A$66:$B$75</definedName>
    <definedName name="CRITERIO5">'Listas Desplegables'!$A$80:$A$90</definedName>
    <definedName name="CRITERIO5A">'Listas Desplegables'!$A$80:$B$90</definedName>
    <definedName name="CRITERIO6">'Listas Desplegables'!$A$94:$A$103</definedName>
    <definedName name="CRITERIO6A">'Listas Desplegables'!$A$94:$B$103</definedName>
    <definedName name="CRITERIO7">'Listas Desplegables'!$A$107:$A$112</definedName>
    <definedName name="CRITERIO7A">'Listas Desplegables'!$A$107:$B$112</definedName>
    <definedName name="CRITERIO8">'Listas Desplegables'!$A$116:$A$128</definedName>
    <definedName name="CRITERIO8A">'Listas Desplegables'!$A$116:$B$128</definedName>
    <definedName name="LIDER">'Listas Desplegables'!$A$15:$A$16</definedName>
    <definedName name="PROCESO">'Listas Desplegables'!$A$137:$A$155</definedName>
    <definedName name="PROCESO2">'Listas Desplegables'!$A$137:$C$155</definedName>
    <definedName name="PROF">'Listas Desplegables'!$A$19:$A$26</definedName>
    <definedName name="PROFA">'Listas Desplegables'!$A$19:$B$26</definedName>
    <definedName name="_xlnm.Print_Titles" localSheetId="1">'Plan Anual de Auditorías 2020'!$17:$18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3" i="1" l="1"/>
  <c r="G159" i="1"/>
  <c r="G57" i="1"/>
  <c r="G126" i="1"/>
  <c r="E40" i="3"/>
  <c r="D40" i="3"/>
  <c r="C40" i="3"/>
  <c r="B33" i="3"/>
  <c r="B34" i="3"/>
  <c r="B40" i="3" s="1"/>
  <c r="B35" i="3"/>
  <c r="B36" i="3"/>
  <c r="B37" i="3"/>
  <c r="B38" i="3"/>
  <c r="B39" i="3"/>
  <c r="C41" i="3"/>
  <c r="D41" i="3"/>
  <c r="E41" i="3"/>
  <c r="G48" i="1"/>
  <c r="G100" i="1"/>
  <c r="G101" i="1"/>
  <c r="G180" i="1"/>
  <c r="G156" i="1"/>
  <c r="G155" i="1"/>
  <c r="G144" i="1"/>
  <c r="G146" i="1"/>
  <c r="G154" i="1"/>
  <c r="G153" i="1"/>
  <c r="G140" i="1"/>
  <c r="G141" i="1"/>
  <c r="G139" i="1"/>
  <c r="G92" i="1"/>
  <c r="G136" i="1"/>
  <c r="G135" i="1"/>
  <c r="G134" i="1"/>
  <c r="G133" i="1"/>
  <c r="G35" i="1"/>
  <c r="G42" i="1"/>
  <c r="G38" i="1"/>
  <c r="G40" i="1"/>
  <c r="G33" i="1"/>
  <c r="G32" i="1"/>
  <c r="G150" i="1"/>
  <c r="G138" i="1"/>
  <c r="G149" i="1"/>
  <c r="G88" i="1"/>
  <c r="G43" i="1"/>
  <c r="G176" i="1"/>
  <c r="G173" i="1"/>
  <c r="G170" i="1"/>
  <c r="G166" i="1"/>
  <c r="G106" i="1"/>
  <c r="G105" i="1"/>
  <c r="G104" i="1"/>
  <c r="G103" i="1"/>
  <c r="G125" i="1"/>
  <c r="G110" i="1"/>
  <c r="G30" i="1"/>
  <c r="G29" i="1"/>
  <c r="G28" i="1"/>
  <c r="G27" i="1"/>
  <c r="G124" i="1"/>
  <c r="G165" i="1"/>
  <c r="G163" i="1"/>
  <c r="G46" i="1"/>
  <c r="G45" i="1"/>
  <c r="G122" i="1"/>
  <c r="G121" i="1"/>
  <c r="G120" i="1"/>
  <c r="G119" i="1"/>
  <c r="G118" i="1"/>
  <c r="G117" i="1"/>
  <c r="G116" i="1"/>
  <c r="G115" i="1"/>
  <c r="G114" i="1"/>
  <c r="G113" i="1"/>
  <c r="G112" i="1"/>
  <c r="G160" i="1"/>
  <c r="G177" i="1"/>
  <c r="G175" i="1"/>
  <c r="G174" i="1"/>
  <c r="G172" i="1"/>
  <c r="G171" i="1"/>
  <c r="G169" i="1"/>
  <c r="G168" i="1"/>
  <c r="G167" i="1"/>
  <c r="G164" i="1"/>
  <c r="G162" i="1"/>
  <c r="G161" i="1"/>
  <c r="G87" i="1"/>
  <c r="G86" i="1"/>
  <c r="G85" i="1"/>
  <c r="G84" i="1"/>
  <c r="G83" i="1"/>
  <c r="G82" i="1"/>
  <c r="G80" i="1"/>
  <c r="G79" i="1"/>
  <c r="G78" i="1"/>
  <c r="G76" i="1"/>
  <c r="G75" i="1"/>
  <c r="K16" i="1"/>
  <c r="D28" i="3"/>
  <c r="D27" i="3"/>
  <c r="D26" i="3"/>
  <c r="D25" i="3"/>
  <c r="D24" i="3"/>
  <c r="D23" i="3"/>
  <c r="D22" i="3"/>
  <c r="D21" i="3"/>
  <c r="C29" i="3"/>
  <c r="B29" i="3"/>
  <c r="B107" i="2"/>
  <c r="B108" i="2"/>
  <c r="B109" i="2"/>
  <c r="B110" i="2"/>
  <c r="W186" i="1"/>
  <c r="G34" i="1"/>
  <c r="G37" i="1"/>
  <c r="G143" i="1"/>
  <c r="G91" i="1"/>
  <c r="G59" i="1"/>
  <c r="G31" i="1"/>
  <c r="U16" i="1"/>
  <c r="T16" i="1"/>
  <c r="S16" i="1"/>
  <c r="R16" i="1"/>
  <c r="Q16" i="1"/>
  <c r="P16" i="1"/>
  <c r="O16" i="1"/>
  <c r="N16" i="1"/>
  <c r="M16" i="1"/>
  <c r="L16" i="1"/>
  <c r="J16" i="1"/>
  <c r="J15" i="1"/>
  <c r="K15" i="1"/>
  <c r="R15" i="1"/>
  <c r="N15" i="1"/>
  <c r="O15" i="1"/>
  <c r="G137" i="1"/>
  <c r="G132" i="1"/>
  <c r="G181" i="1"/>
  <c r="G39" i="1"/>
  <c r="G178" i="1"/>
  <c r="G36" i="1"/>
  <c r="G81" i="1"/>
  <c r="G50" i="1"/>
  <c r="G148" i="1"/>
  <c r="G41" i="1"/>
  <c r="G90" i="1"/>
  <c r="G151" i="1"/>
  <c r="G185" i="1"/>
  <c r="G142" i="1"/>
  <c r="G54" i="1"/>
  <c r="E12" i="2"/>
  <c r="G52" i="1"/>
  <c r="G51" i="1"/>
  <c r="G55" i="1"/>
  <c r="G58" i="1"/>
  <c r="G56" i="1"/>
  <c r="G53" i="1"/>
  <c r="C125" i="2"/>
  <c r="B116" i="2"/>
  <c r="B117" i="2" s="1"/>
  <c r="B118" i="2" s="1"/>
  <c r="B119" i="2" s="1"/>
  <c r="B120" i="2" s="1"/>
  <c r="B121" i="2" s="1"/>
  <c r="B122" i="2" s="1"/>
  <c r="B123" i="2" s="1"/>
  <c r="B124" i="2" s="1"/>
  <c r="C111" i="2"/>
  <c r="C102" i="2"/>
  <c r="B94" i="2"/>
  <c r="B95" i="2" s="1"/>
  <c r="B96" i="2" s="1"/>
  <c r="B97" i="2" s="1"/>
  <c r="B98" i="2" s="1"/>
  <c r="B99" i="2" s="1"/>
  <c r="B100" i="2" s="1"/>
  <c r="B101" i="2" s="1"/>
  <c r="C89" i="2"/>
  <c r="B80" i="2"/>
  <c r="B81" i="2"/>
  <c r="B82" i="2"/>
  <c r="B83" i="2" s="1"/>
  <c r="B84" i="2" s="1"/>
  <c r="B85" i="2" s="1"/>
  <c r="B86" i="2" s="1"/>
  <c r="B87" i="2" s="1"/>
  <c r="B88" i="2" s="1"/>
  <c r="C75" i="2"/>
  <c r="B66" i="2"/>
  <c r="B67" i="2" s="1"/>
  <c r="B68" i="2" s="1"/>
  <c r="B69" i="2" s="1"/>
  <c r="B70" i="2" s="1"/>
  <c r="B71" i="2" s="1"/>
  <c r="B72" i="2" s="1"/>
  <c r="B73" i="2" s="1"/>
  <c r="B74" i="2" s="1"/>
  <c r="C61" i="2"/>
  <c r="B58" i="2"/>
  <c r="B59" i="2" s="1"/>
  <c r="B60" i="2" s="1"/>
  <c r="C53" i="2"/>
  <c r="B49" i="2"/>
  <c r="B50" i="2"/>
  <c r="B51" i="2"/>
  <c r="B52" i="2" s="1"/>
  <c r="C46" i="2"/>
  <c r="G184" i="1"/>
  <c r="G71" i="1"/>
  <c r="G70" i="1"/>
  <c r="G69" i="1"/>
  <c r="G68" i="1"/>
  <c r="G67" i="1"/>
  <c r="G66" i="1"/>
  <c r="G65" i="1"/>
  <c r="G64" i="1"/>
  <c r="G63" i="1"/>
  <c r="G62" i="1"/>
  <c r="G61" i="1"/>
  <c r="G130" i="1"/>
  <c r="G129" i="1"/>
  <c r="G127" i="1"/>
  <c r="G183" i="1"/>
  <c r="G97" i="1"/>
  <c r="G95" i="1"/>
  <c r="B32" i="2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G96" i="1"/>
  <c r="G98" i="1"/>
  <c r="G93" i="1"/>
  <c r="G157" i="1"/>
  <c r="G179" i="1"/>
  <c r="G182" i="1"/>
  <c r="G111" i="1"/>
  <c r="G158" i="1"/>
  <c r="G102" i="1"/>
  <c r="G107" i="1"/>
  <c r="G44" i="1"/>
  <c r="G94" i="1"/>
  <c r="G109" i="1"/>
  <c r="G128" i="1"/>
  <c r="G131" i="1"/>
  <c r="G108" i="1"/>
  <c r="G60" i="1"/>
  <c r="G73" i="1"/>
  <c r="G77" i="1"/>
  <c r="G72" i="1"/>
  <c r="G89" i="1"/>
  <c r="G99" i="1"/>
  <c r="G49" i="1"/>
  <c r="G74" i="1"/>
  <c r="G47" i="1"/>
  <c r="G152" i="1"/>
  <c r="G147" i="1"/>
  <c r="U15" i="1"/>
  <c r="T15" i="1"/>
  <c r="S15" i="1"/>
  <c r="Q15" i="1"/>
  <c r="P15" i="1"/>
  <c r="M15" i="1"/>
  <c r="L15" i="1"/>
  <c r="B115" i="2"/>
  <c r="B106" i="2"/>
  <c r="B93" i="2"/>
  <c r="B79" i="2"/>
  <c r="B65" i="2"/>
  <c r="B57" i="2"/>
  <c r="B48" i="2"/>
  <c r="B31" i="2"/>
  <c r="AB161" i="1"/>
  <c r="AB78" i="1"/>
  <c r="AB36" i="1"/>
  <c r="AB40" i="1"/>
  <c r="AB22" i="1"/>
  <c r="AB63" i="1"/>
  <c r="AB114" i="1"/>
  <c r="AB163" i="1"/>
  <c r="AB111" i="1"/>
  <c r="AB152" i="1"/>
  <c r="AB25" i="1"/>
  <c r="AB34" i="1"/>
  <c r="AB181" i="1"/>
  <c r="AB110" i="1"/>
  <c r="AB146" i="1"/>
  <c r="AB20" i="1"/>
  <c r="AB59" i="1"/>
  <c r="AB103" i="1"/>
  <c r="AB170" i="1"/>
  <c r="AB30" i="1"/>
  <c r="AB120" i="1"/>
  <c r="AB164" i="1"/>
  <c r="AB178" i="1"/>
  <c r="AB61" i="1"/>
  <c r="AB176" i="1"/>
  <c r="AB122" i="1"/>
  <c r="AB169" i="1"/>
  <c r="AB115" i="1"/>
  <c r="AB35" i="1"/>
  <c r="AB130" i="1"/>
  <c r="AB71" i="1"/>
  <c r="AB162" i="1"/>
  <c r="AB87" i="1"/>
  <c r="AB125" i="1"/>
  <c r="AB171" i="1"/>
  <c r="AB147" i="1"/>
  <c r="AB21" i="1"/>
  <c r="AB158" i="1"/>
  <c r="AB185" i="1"/>
  <c r="AB173" i="1"/>
  <c r="AB43" i="1"/>
  <c r="AB46" i="1"/>
  <c r="AB143" i="1"/>
  <c r="AB104" i="1"/>
  <c r="AB27" i="1"/>
  <c r="AB92" i="1"/>
  <c r="AB101" i="1"/>
  <c r="AB82" i="1"/>
  <c r="AB117" i="1"/>
  <c r="AB66" i="1"/>
  <c r="AB37" i="1"/>
  <c r="AB62" i="1"/>
  <c r="AB51" i="1"/>
  <c r="AB89" i="1"/>
  <c r="AB157" i="1"/>
  <c r="AB105" i="1"/>
  <c r="AB128" i="1"/>
  <c r="AB45" i="1"/>
  <c r="AB165" i="1"/>
  <c r="AB90" i="1"/>
  <c r="AB126" i="1"/>
  <c r="AB137" i="1"/>
  <c r="AB54" i="1"/>
  <c r="AB102" i="1"/>
  <c r="AB24" i="1"/>
  <c r="AB160" i="1"/>
  <c r="AB99" i="1"/>
  <c r="AB29" i="1"/>
  <c r="AB135" i="1"/>
  <c r="AB155" i="1"/>
  <c r="AB38" i="1"/>
  <c r="AB70" i="1"/>
  <c r="AB182" i="1"/>
  <c r="AB86" i="1"/>
  <c r="AB177" i="1"/>
  <c r="AB47" i="1"/>
  <c r="AB68" i="1"/>
  <c r="AB123" i="1"/>
  <c r="AB80" i="1"/>
  <c r="AB124" i="1"/>
  <c r="AB132" i="1"/>
  <c r="AB159" i="1"/>
  <c r="AB75" i="1"/>
  <c r="AB42" i="1"/>
  <c r="AB57" i="1"/>
  <c r="AB28" i="1"/>
  <c r="AB23" i="1"/>
  <c r="AB53" i="1"/>
  <c r="AB76" i="1"/>
  <c r="AB144" i="1"/>
  <c r="AB95" i="1"/>
  <c r="AB133" i="1"/>
  <c r="AB65" i="1"/>
  <c r="AB168" i="1"/>
  <c r="AB119" i="1"/>
  <c r="AB134" i="1"/>
  <c r="AB142" i="1"/>
  <c r="AB145" i="1"/>
  <c r="AB139" i="1"/>
  <c r="AB48" i="1"/>
  <c r="AB154" i="1"/>
  <c r="AB149" i="1"/>
  <c r="AB77" i="1"/>
  <c r="AB112" i="1"/>
  <c r="AB127" i="1"/>
  <c r="AB183" i="1"/>
  <c r="AB172" i="1"/>
  <c r="AB49" i="1"/>
  <c r="AB150" i="1"/>
  <c r="AB94" i="1"/>
  <c r="AB41" i="1"/>
  <c r="AB56" i="1"/>
  <c r="AB81" i="1"/>
  <c r="AB79" i="1"/>
  <c r="AB113" i="1"/>
  <c r="AB136" i="1"/>
  <c r="AB138" i="1"/>
  <c r="AB69" i="1"/>
  <c r="AB73" i="1"/>
  <c r="AB106" i="1"/>
  <c r="AB109" i="1"/>
  <c r="AB50" i="1"/>
  <c r="AB180" i="1"/>
  <c r="AB175" i="1"/>
  <c r="AB72" i="1"/>
  <c r="AB141" i="1"/>
  <c r="AB96" i="1"/>
  <c r="AB107" i="1"/>
  <c r="AB26" i="1"/>
  <c r="AB156" i="1"/>
  <c r="AB167" i="1"/>
  <c r="AB98" i="1"/>
  <c r="AB129" i="1"/>
  <c r="AB140" i="1"/>
  <c r="AB44" i="1"/>
  <c r="AB60" i="1"/>
  <c r="AB88" i="1"/>
  <c r="AB97" i="1"/>
  <c r="AB116" i="1"/>
  <c r="AB118" i="1"/>
  <c r="AB31" i="1"/>
  <c r="AB74" i="1"/>
  <c r="AB39" i="1"/>
  <c r="AB85" i="1"/>
  <c r="AB19" i="1"/>
  <c r="AB33" i="1"/>
  <c r="AB179" i="1"/>
  <c r="AB52" i="1"/>
  <c r="AB67" i="1"/>
  <c r="AB84" i="1"/>
  <c r="AB91" i="1"/>
  <c r="AB58" i="1"/>
  <c r="AB131" i="1"/>
  <c r="AB151" i="1"/>
  <c r="AB174" i="1"/>
  <c r="AB93" i="1"/>
  <c r="AB166" i="1"/>
  <c r="AB32" i="1"/>
  <c r="AB153" i="1"/>
  <c r="AB64" i="1"/>
  <c r="AB83" i="1"/>
  <c r="AB100" i="1"/>
  <c r="AB184" i="1"/>
  <c r="AB148" i="1"/>
  <c r="AB55" i="1"/>
  <c r="AB108" i="1"/>
  <c r="AB121" i="1"/>
  <c r="B41" i="3" l="1"/>
  <c r="AC170" i="1"/>
  <c r="AC130" i="1"/>
  <c r="AC102" i="1"/>
  <c r="AC62" i="1"/>
  <c r="AC177" i="1"/>
  <c r="AC161" i="1"/>
  <c r="AC145" i="1"/>
  <c r="AC137" i="1"/>
  <c r="AC124" i="1"/>
  <c r="AC109" i="1"/>
  <c r="AC101" i="1"/>
  <c r="AC85" i="1"/>
  <c r="AC69" i="1"/>
  <c r="AC57" i="1"/>
  <c r="AC49" i="1"/>
  <c r="AC37" i="1"/>
  <c r="AC184" i="1"/>
  <c r="AC176" i="1"/>
  <c r="AC168" i="1"/>
  <c r="AC160" i="1"/>
  <c r="AC152" i="1"/>
  <c r="AC144" i="1"/>
  <c r="AC136" i="1"/>
  <c r="AC128" i="1"/>
  <c r="AC123" i="1"/>
  <c r="AC116" i="1"/>
  <c r="AC108" i="1"/>
  <c r="AC100" i="1"/>
  <c r="AC92" i="1"/>
  <c r="AC84" i="1"/>
  <c r="AC76" i="1"/>
  <c r="AC68" i="1"/>
  <c r="AC60" i="1"/>
  <c r="AC56" i="1"/>
  <c r="AC48" i="1"/>
  <c r="AC44" i="1"/>
  <c r="AC36" i="1"/>
  <c r="AC162" i="1"/>
  <c r="AC94" i="1"/>
  <c r="AC169" i="1"/>
  <c r="AC153" i="1"/>
  <c r="AC129" i="1"/>
  <c r="AC117" i="1"/>
  <c r="AC93" i="1"/>
  <c r="AC77" i="1"/>
  <c r="AC61" i="1"/>
  <c r="AC45" i="1"/>
  <c r="AC183" i="1"/>
  <c r="AC175" i="1"/>
  <c r="AC167" i="1"/>
  <c r="AC159" i="1"/>
  <c r="AC151" i="1"/>
  <c r="AC143" i="1"/>
  <c r="AC135" i="1"/>
  <c r="AC127" i="1"/>
  <c r="AC27" i="1"/>
  <c r="AC115" i="1"/>
  <c r="AC107" i="1"/>
  <c r="AC99" i="1"/>
  <c r="AC91" i="1"/>
  <c r="AC83" i="1"/>
  <c r="AC75" i="1"/>
  <c r="AC67" i="1"/>
  <c r="AC59" i="1"/>
  <c r="AC55" i="1"/>
  <c r="AC22" i="1"/>
  <c r="AC43" i="1"/>
  <c r="AC35" i="1"/>
  <c r="AC146" i="1"/>
  <c r="AC118" i="1"/>
  <c r="AC86" i="1"/>
  <c r="AC185" i="1"/>
  <c r="AC166" i="1"/>
  <c r="AC142" i="1"/>
  <c r="AC126" i="1"/>
  <c r="AC106" i="1"/>
  <c r="AC90" i="1"/>
  <c r="AC74" i="1"/>
  <c r="AC54" i="1"/>
  <c r="AC34" i="1"/>
  <c r="AC181" i="1"/>
  <c r="AC173" i="1"/>
  <c r="AC165" i="1"/>
  <c r="AC157" i="1"/>
  <c r="AC149" i="1"/>
  <c r="AC141" i="1"/>
  <c r="AC133" i="1"/>
  <c r="AC125" i="1"/>
  <c r="AC121" i="1"/>
  <c r="AC113" i="1"/>
  <c r="AC105" i="1"/>
  <c r="AC97" i="1"/>
  <c r="AC89" i="1"/>
  <c r="AC81" i="1"/>
  <c r="AC73" i="1"/>
  <c r="AC65" i="1"/>
  <c r="AC25" i="1"/>
  <c r="AC53" i="1"/>
  <c r="AC47" i="1"/>
  <c r="AC41" i="1"/>
  <c r="AC33" i="1"/>
  <c r="AC154" i="1"/>
  <c r="AC28" i="1"/>
  <c r="AC78" i="1"/>
  <c r="AC174" i="1"/>
  <c r="AC150" i="1"/>
  <c r="AC122" i="1"/>
  <c r="AC98" i="1"/>
  <c r="AC82" i="1"/>
  <c r="AC66" i="1"/>
  <c r="AC21" i="1"/>
  <c r="AC42" i="1"/>
  <c r="AC180" i="1"/>
  <c r="AC172" i="1"/>
  <c r="AC164" i="1"/>
  <c r="AC156" i="1"/>
  <c r="AC148" i="1"/>
  <c r="AC140" i="1"/>
  <c r="AC132" i="1"/>
  <c r="AC30" i="1"/>
  <c r="AC120" i="1"/>
  <c r="AC112" i="1"/>
  <c r="AC104" i="1"/>
  <c r="AC96" i="1"/>
  <c r="AC88" i="1"/>
  <c r="AC80" i="1"/>
  <c r="AC72" i="1"/>
  <c r="AC64" i="1"/>
  <c r="AC58" i="1"/>
  <c r="AC52" i="1"/>
  <c r="AC20" i="1"/>
  <c r="AC40" i="1"/>
  <c r="AC32" i="1"/>
  <c r="AC178" i="1"/>
  <c r="AC138" i="1"/>
  <c r="AC110" i="1"/>
  <c r="AC70" i="1"/>
  <c r="AC182" i="1"/>
  <c r="AC158" i="1"/>
  <c r="AC134" i="1"/>
  <c r="AC114" i="1"/>
  <c r="AC26" i="1"/>
  <c r="AC179" i="1"/>
  <c r="AC171" i="1"/>
  <c r="AC163" i="1"/>
  <c r="AC155" i="1"/>
  <c r="AC147" i="1"/>
  <c r="AC139" i="1"/>
  <c r="AC131" i="1"/>
  <c r="AC29" i="1"/>
  <c r="AC119" i="1"/>
  <c r="AC111" i="1"/>
  <c r="AC103" i="1"/>
  <c r="AC95" i="1"/>
  <c r="AC87" i="1"/>
  <c r="AC79" i="1"/>
  <c r="AC71" i="1"/>
  <c r="AC63" i="1"/>
  <c r="AC24" i="1"/>
  <c r="AC51" i="1"/>
  <c r="AC19" i="1"/>
  <c r="AC39" i="1"/>
  <c r="AC31" i="1"/>
  <c r="AB186" i="1"/>
  <c r="AC186" i="1" s="1"/>
  <c r="AC23" i="1"/>
  <c r="AC50" i="1"/>
  <c r="AC46" i="1"/>
  <c r="AC38" i="1"/>
</calcChain>
</file>

<file path=xl/sharedStrings.xml><?xml version="1.0" encoding="utf-8"?>
<sst xmlns="http://schemas.openxmlformats.org/spreadsheetml/2006/main" count="1632" uniqueCount="336">
  <si>
    <t>Nombre de la Entidad</t>
  </si>
  <si>
    <t>Nombre del Jefe de Control Interno o quien  haga sus veces</t>
  </si>
  <si>
    <t>Objetivo del PAA:</t>
  </si>
  <si>
    <t>Alcance del PAA:</t>
  </si>
  <si>
    <t>Criterios:</t>
  </si>
  <si>
    <t>Recursos:</t>
  </si>
  <si>
    <t>Código</t>
  </si>
  <si>
    <t xml:space="preserve"> 208-CI-Ft-04</t>
  </si>
  <si>
    <t>Versión</t>
  </si>
  <si>
    <t>Vigente desde</t>
  </si>
  <si>
    <t>Vigencia del Plan</t>
  </si>
  <si>
    <t>Fecha de Aprobación</t>
  </si>
  <si>
    <t>Soporte de Aprobación</t>
  </si>
  <si>
    <t>Tipo de Proceso</t>
  </si>
  <si>
    <t>Fecha Programada</t>
  </si>
  <si>
    <t>Cronograma</t>
  </si>
  <si>
    <t>Seguimiento</t>
  </si>
  <si>
    <t>Evidencias</t>
  </si>
  <si>
    <t>Observaciones</t>
  </si>
  <si>
    <t>Actividad</t>
  </si>
  <si>
    <t>Responsable o Líder de la Auditoría</t>
  </si>
  <si>
    <t>Equipo Auditor
Responsable de la Actividad</t>
  </si>
  <si>
    <t>Responsable Líder del proceso auditado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</si>
  <si>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</si>
  <si>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</si>
  <si>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</si>
  <si>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</si>
  <si>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</si>
  <si>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</si>
  <si>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</si>
  <si>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</si>
  <si>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</si>
  <si>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</si>
  <si>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</si>
  <si>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</si>
  <si>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Fecha Inicio</t>
  </si>
  <si>
    <t>Fecha Fin</t>
  </si>
  <si>
    <t xml:space="preserve">Fecha  de Cierre de la Actividad </t>
  </si>
  <si>
    <t>Productos Esperados</t>
  </si>
  <si>
    <t>Avance Actividad</t>
  </si>
  <si>
    <t>PLAN ANUAL DE AUDITORÍAS</t>
  </si>
  <si>
    <t>Cargo</t>
  </si>
  <si>
    <t>El Plan Anual de Auditorías se aplicará a los 16 procesos identificados en la resolución interna 4978 de 2017 del mapa de procesos de la CVP, así como a las dependencias y áreas funcionales que los conforman.</t>
  </si>
  <si>
    <t>Caja de la Vivienda Popular</t>
  </si>
  <si>
    <t>Ivonne Andrea Torres Cruz</t>
  </si>
  <si>
    <t>Liderazgo Estratégico</t>
  </si>
  <si>
    <t>Informes de Ley</t>
  </si>
  <si>
    <t>Enfoque hacia la Prevención</t>
  </si>
  <si>
    <t>Relación con entes de control externos</t>
  </si>
  <si>
    <t>Seguimiento a Planes de Mejoramiento</t>
  </si>
  <si>
    <t>Graciela Zabala Rico</t>
  </si>
  <si>
    <t>Profesionales</t>
  </si>
  <si>
    <t>Ponderación</t>
  </si>
  <si>
    <t>Auditoría</t>
  </si>
  <si>
    <t>Evaluación de la Gestión del Riesgo</t>
  </si>
  <si>
    <t>Adicionales</t>
  </si>
  <si>
    <t>Actividades</t>
  </si>
  <si>
    <t>Lider</t>
  </si>
  <si>
    <t>Aporte al Avance del  PAA</t>
  </si>
  <si>
    <t>Ponderación
de la Actividad</t>
  </si>
  <si>
    <t>Entrega, publicación o socialización de resultados</t>
  </si>
  <si>
    <t>Trabajo de campo</t>
  </si>
  <si>
    <t>Diseño o planeación de la acción</t>
  </si>
  <si>
    <t>Ejecución de la acción planteada</t>
  </si>
  <si>
    <t>CRITERIO1</t>
  </si>
  <si>
    <t>CRITERIO2</t>
  </si>
  <si>
    <t>CRITERIO3</t>
  </si>
  <si>
    <t>CRITERIO4</t>
  </si>
  <si>
    <t>CRITERIO5</t>
  </si>
  <si>
    <t>CRITERIO6</t>
  </si>
  <si>
    <t>CRITERIO7</t>
  </si>
  <si>
    <t>CRITERIO8</t>
  </si>
  <si>
    <t>Cuadro de Ponderación</t>
  </si>
  <si>
    <t>Proceso</t>
  </si>
  <si>
    <t>Dependencia responsable</t>
  </si>
  <si>
    <t>Líder responsable</t>
  </si>
  <si>
    <t>Gestión Estratégica</t>
  </si>
  <si>
    <t xml:space="preserve">Jefe Oficina Asesora de Planeación </t>
  </si>
  <si>
    <t>Dirección Jurídica</t>
  </si>
  <si>
    <t>Gestión del Talento Humano</t>
  </si>
  <si>
    <t>Subdirección Administrativa</t>
  </si>
  <si>
    <t>Subdirector Administrativo</t>
  </si>
  <si>
    <t>Gestión Tecnología de la Información y Comunicaciones</t>
  </si>
  <si>
    <t>Reasentamientos Humanos</t>
  </si>
  <si>
    <t>Urbanizaciones y Titulación</t>
  </si>
  <si>
    <t>Mejoramiento de Barrios</t>
  </si>
  <si>
    <t>Mejoramiento de Vivienda</t>
  </si>
  <si>
    <t>Dirección de Mejoramiento de Vivienda</t>
  </si>
  <si>
    <t>Director de Mejoramiento de Vivienda</t>
  </si>
  <si>
    <t>Director de Gestión Corporativa y CID</t>
  </si>
  <si>
    <t>Gestión Administrativa</t>
  </si>
  <si>
    <t>Gestión Documental</t>
  </si>
  <si>
    <t>Gestión Financiera</t>
  </si>
  <si>
    <t>Evaluación de la Gestión</t>
  </si>
  <si>
    <t>Gestión del Control Interno Disciplinario</t>
  </si>
  <si>
    <t>Informe presupuestal a Personería</t>
  </si>
  <si>
    <t>Informe cuenta mensual SIVICOF</t>
  </si>
  <si>
    <t>Informe cuenta anual SIVICOF</t>
  </si>
  <si>
    <t>Informe Directiva 003 de 2013 Alcaldía Mayor de Bogotá</t>
  </si>
  <si>
    <t>Seguimiento a los indicadores de gestión y por proceso</t>
  </si>
  <si>
    <t>Estratégico</t>
  </si>
  <si>
    <t>Apoyo</t>
  </si>
  <si>
    <t>Seguimiento y Evaluación</t>
  </si>
  <si>
    <t>Todos los Procesos</t>
  </si>
  <si>
    <t>Todas las dependencias</t>
  </si>
  <si>
    <t>Misional</t>
  </si>
  <si>
    <t>Planeación - Comunicación de envío</t>
  </si>
  <si>
    <t>Planeación - Listas de verificación</t>
  </si>
  <si>
    <t>Planeación - Plan de auditoría</t>
  </si>
  <si>
    <t>Trabajo de campo - Recolección de Evidencias</t>
  </si>
  <si>
    <t>Trabajo de campo - Análisis de Información</t>
  </si>
  <si>
    <t>Informe preliminar - Comunicación de envío</t>
  </si>
  <si>
    <t>Informe preliminar - Revisado por ACI</t>
  </si>
  <si>
    <t>Informe preliminar - Reunión de validación de hallazgos</t>
  </si>
  <si>
    <t>Planeación - Reunión de apertura</t>
  </si>
  <si>
    <t>Informe preliminar - Elaboración</t>
  </si>
  <si>
    <t>Informe Final - Revisión de evidencias nuevas</t>
  </si>
  <si>
    <t>Informe Final - Elaboración</t>
  </si>
  <si>
    <t>Informe Final - Comunicación de envío</t>
  </si>
  <si>
    <t>Trámite de cuentas de ACI</t>
  </si>
  <si>
    <t>Arqueo Caja menor</t>
  </si>
  <si>
    <t>Arqueo Caja fuerte</t>
  </si>
  <si>
    <t>Informe PQR's - Ley 1474 de 2011</t>
  </si>
  <si>
    <t>Ingeniero</t>
  </si>
  <si>
    <t>Codigo Color</t>
  </si>
  <si>
    <t>Rol</t>
  </si>
  <si>
    <t>Cantidad personas que conforman la entidad</t>
  </si>
  <si>
    <t>Personas de CI</t>
  </si>
  <si>
    <t>N° Aux Administrativos</t>
  </si>
  <si>
    <t>N° de Técnicos</t>
  </si>
  <si>
    <t>N° Profesionales</t>
  </si>
  <si>
    <t>N° Prof. Especializados</t>
  </si>
  <si>
    <t>N° Asesores</t>
  </si>
  <si>
    <t>Talento Humano
Cantidad</t>
  </si>
  <si>
    <t>Informe</t>
  </si>
  <si>
    <t xml:space="preserve">Diseño y gestión de capacitaciones para el fortalecimiento y aplicación del principio de autocontrol  </t>
  </si>
  <si>
    <t>Roles 
Decreto 948 de 2017</t>
  </si>
  <si>
    <t>Oficina Asesora de Planeación</t>
  </si>
  <si>
    <t>Prevención del Daño Antijurídico y Representación Judicial</t>
  </si>
  <si>
    <t xml:space="preserve">Director Jurídico </t>
  </si>
  <si>
    <t xml:space="preserve">Gestión de Comunicaciones </t>
  </si>
  <si>
    <t xml:space="preserve">Jefe Oficina Asesora de Comunicaciones </t>
  </si>
  <si>
    <t xml:space="preserve">Oficina Asesora de Comunicaciones </t>
  </si>
  <si>
    <t>Jefe Oficina de Tecnologías de la Información y las Comunicaciones</t>
  </si>
  <si>
    <t>Oficina Tecnologías de la Información y las Comunicaciones</t>
  </si>
  <si>
    <t>Director de Reasentamientos Humanos</t>
  </si>
  <si>
    <t>Dirección de Reasentamientos Humanos</t>
  </si>
  <si>
    <t>Director de Urbanizaciones y Titulación</t>
  </si>
  <si>
    <t>Dirección de Urbanizaciones y Titulación</t>
  </si>
  <si>
    <t>Director de Mejoramiento de Barrios</t>
  </si>
  <si>
    <t>Dirección de Mejoramiento de Barrios</t>
  </si>
  <si>
    <t xml:space="preserve">Servicio al Ciudadano </t>
  </si>
  <si>
    <t>Adquisición de Bienes y Servicios</t>
  </si>
  <si>
    <t>Subdirector Financiero</t>
  </si>
  <si>
    <t>Subdirección Financiera</t>
  </si>
  <si>
    <t>Asesor de Control Interno</t>
  </si>
  <si>
    <t>Asesoría de Control Interno</t>
  </si>
  <si>
    <t>Seguimiento al Comité de Conciliación</t>
  </si>
  <si>
    <t>Todos</t>
  </si>
  <si>
    <t>Asesora de Control Interno - Código 105 - Grado 01</t>
  </si>
  <si>
    <t>Firma: IVONNE ANDREA TORRES CRUZ - ASESORA DE CONTROL INTERNO - CAJA DE LA VIVIENDA POPULAR</t>
  </si>
  <si>
    <t>Recepción de solicitud</t>
  </si>
  <si>
    <t>Reparto de solicitud</t>
  </si>
  <si>
    <t>Revisión de respuesta y soportes</t>
  </si>
  <si>
    <t>Entrega a ente de control y copia en Control Interno</t>
  </si>
  <si>
    <t>Evaluar de forma sistemática, autónoma, objetiva e independiente el SCI, MIPG, la gestión y los resultados de los procesos de la CVP, así como evaluar el cumplimiento de los planes y realizar los demás seguimientos e informes de ley, mediante actividades de aseguramiento y consultoría basados en riesgos y con enfoque hacia la prevención, proponiendo las recomendaciones y sugerencias que contribuyan al mejoramiento continuo del SIC.</t>
  </si>
  <si>
    <r>
      <rPr>
        <b/>
        <sz val="9"/>
        <color theme="1"/>
        <rFont val="Arial"/>
        <family val="2"/>
      </rPr>
      <t>Humanos:</t>
    </r>
    <r>
      <rPr>
        <sz val="9"/>
        <color theme="1"/>
        <rFont val="Arial"/>
        <family val="2"/>
      </rPr>
      <t xml:space="preserve"> Equipo multidisciplinario de trabajo de la Asesoría de Control Interno
</t>
    </r>
    <r>
      <rPr>
        <b/>
        <sz val="9"/>
        <color theme="1"/>
        <rFont val="Arial"/>
        <family val="2"/>
      </rPr>
      <t>Tecnológicos:</t>
    </r>
    <r>
      <rPr>
        <sz val="9"/>
        <color theme="1"/>
        <rFont val="Arial"/>
        <family val="2"/>
      </rPr>
      <t xml:space="preserve"> Equipos de cómputo, acceso a los Sistemas de Información de la entidad en modo de consulta y conectividad
</t>
    </r>
    <r>
      <rPr>
        <b/>
        <sz val="9"/>
        <color theme="1"/>
        <rFont val="Arial"/>
        <family val="2"/>
      </rPr>
      <t>Financieros</t>
    </r>
    <r>
      <rPr>
        <sz val="9"/>
        <color theme="1"/>
        <rFont val="Arial"/>
        <family val="2"/>
      </rPr>
      <t>: presupuesto asignado</t>
    </r>
  </si>
  <si>
    <t>1. Requisitos legales (normas y estándares)
2. Resultado de las auditorías externas e internas 2018
3. Estado del Plan de Mejoramiento interno y externo
4. Resultado de cumplimento de la gestión
5. Estado de implementación y sostenibilidad del MIPG y del MECI
6. Estado de los procesos</t>
  </si>
  <si>
    <t>liderazgo estratégico</t>
  </si>
  <si>
    <t>enfoque hacia la prevención</t>
  </si>
  <si>
    <t>evaluación de la gestión del riesgo</t>
  </si>
  <si>
    <t>relación con entes externos de control</t>
  </si>
  <si>
    <t>evaluación y seguimiento</t>
  </si>
  <si>
    <t>Marcela Urrea Jaramillo</t>
  </si>
  <si>
    <t>Andrea Sierra Ochoa</t>
  </si>
  <si>
    <t>Economista</t>
  </si>
  <si>
    <t>Contador 1</t>
  </si>
  <si>
    <t>Contador 2</t>
  </si>
  <si>
    <t>Auxiliar</t>
  </si>
  <si>
    <t>Abogado</t>
  </si>
  <si>
    <t>Técnico</t>
  </si>
  <si>
    <t>Alexandra Álvarez Mantilla</t>
  </si>
  <si>
    <t>Ivonne Andrea Torres Cruz
Asesora de Control Interno</t>
  </si>
  <si>
    <t>Recolección y Análisis de Información</t>
  </si>
  <si>
    <t>Asignación de actividad</t>
  </si>
  <si>
    <t>Elaboración de solicitud</t>
  </si>
  <si>
    <t>Actividad ejecutada (revisada y entregada a solicitante)</t>
  </si>
  <si>
    <t>Planeación - Definir metodología y cronograma de trabajo</t>
  </si>
  <si>
    <t>Planeación - Revisión previa del tema a evaluar</t>
  </si>
  <si>
    <t>Trabajo de campo - Recolección de Información</t>
  </si>
  <si>
    <t>Informe - Elaboración</t>
  </si>
  <si>
    <t>Informe - Revisión por ACI</t>
  </si>
  <si>
    <t>Informe - Comunicación de envío</t>
  </si>
  <si>
    <t>Informe - Publicación (web,intranet y/o carpeta de calidad)</t>
  </si>
  <si>
    <t>Informe Final - Publicación (web,intranet y/o carpeta de calidad)</t>
  </si>
  <si>
    <t>Planeación - Revisión previa del tema del informe</t>
  </si>
  <si>
    <t>Planeación del trabajo</t>
  </si>
  <si>
    <t>Planeación - Revisión previa del tema</t>
  </si>
  <si>
    <t>Informe - Elaboración de producto</t>
  </si>
  <si>
    <t>Entrega producto final</t>
  </si>
  <si>
    <t>Planeación - Revisión estado del PM a hacer seguimiento</t>
  </si>
  <si>
    <t>Dirección de Gestión Corporativa y CID</t>
  </si>
  <si>
    <t>Líderes de Cada Proceso</t>
  </si>
  <si>
    <t>Auditoría Interna de Calidad bajo el estándar ISO 9001:2015</t>
  </si>
  <si>
    <t>Gestionar el proceso de contratación de la Auditoría Interna de Calidad bajo el estándar ISO 9001:2015</t>
  </si>
  <si>
    <t>Seguimiento al plan de implementación del MIPG</t>
  </si>
  <si>
    <t xml:space="preserve">Seguimiento al Plan de Mejoramiento Interno </t>
  </si>
  <si>
    <t>Seguimiento a Plan de Mejoramiento Externo</t>
  </si>
  <si>
    <t>Revisión y/o actualización del normograma proceso Evaluación de la Gestión</t>
  </si>
  <si>
    <t>Página web actualizada</t>
  </si>
  <si>
    <t>Contratos de CI perfeccionados y en ejecución</t>
  </si>
  <si>
    <t>diferencia</t>
  </si>
  <si>
    <t>Total general</t>
  </si>
  <si>
    <t>Suma de Aporte al Avance del  PAA</t>
  </si>
  <si>
    <t>Suma de Ponderación</t>
  </si>
  <si>
    <t>roles Dec 648 de 2017</t>
  </si>
  <si>
    <t>Asesoría en la formulación de planes de mejoramiento internos y en la modificación de las acciones ya propuestas</t>
  </si>
  <si>
    <t>Dar respuesta a derechos de petición y solicitudes de información de partes interesadas</t>
  </si>
  <si>
    <t>Realizar los trámites pertinentes para lograr la liquidación del contrato N° 471-2019 suscrito con Applus Colombia Ltda.</t>
  </si>
  <si>
    <t xml:space="preserve">Planes de mejoramiento formulados o actualizados en matriz </t>
  </si>
  <si>
    <t>Valores</t>
  </si>
  <si>
    <t>Rótulos de fila</t>
  </si>
  <si>
    <t>Rol Control Interno</t>
  </si>
  <si>
    <t>Avance al</t>
  </si>
  <si>
    <t xml:space="preserve">Avance al 29-Jul </t>
  </si>
  <si>
    <t xml:space="preserve">Avance al 31-Ago </t>
  </si>
  <si>
    <t xml:space="preserve">Auditoría </t>
  </si>
  <si>
    <t xml:space="preserve">Enfoque hacia la Prevención </t>
  </si>
  <si>
    <t xml:space="preserve">Adicionales </t>
  </si>
  <si>
    <t>TOTAL</t>
  </si>
  <si>
    <t>Evaluación y Seguimiento
(informes de ley y PM)</t>
  </si>
  <si>
    <t>Diseñar el plan de acción de Comité Institucional de Coordinación de Control Interno y entregarlo a los miembros del comité para su revisión y posterior aprobación</t>
  </si>
  <si>
    <t>Plan de trabajo</t>
  </si>
  <si>
    <t>Etiquetas de fila</t>
  </si>
  <si>
    <t>Matriz de seguimiento</t>
  </si>
  <si>
    <t>Reporte</t>
  </si>
  <si>
    <t>Informe, presentación y evidencias</t>
  </si>
  <si>
    <t>Actas de comité con soportes</t>
  </si>
  <si>
    <t>Reporte SUIT</t>
  </si>
  <si>
    <t>Elizabeth Sáenz Sáenz</t>
  </si>
  <si>
    <t>Asesora de Control Interno</t>
  </si>
  <si>
    <t>Atender, dar trámite y cargar las acciones incumplidas del Plan de Mejoramiento de la Contraloría</t>
  </si>
  <si>
    <t>Certificado de recepción de información de SIVICOF</t>
  </si>
  <si>
    <t>Realizar primer seguimiento a la racionalización de trámites y OPAs en el SUIT
Realizar segundo seguimiento a la racionalización de trámites y OPAs en el SUIT</t>
  </si>
  <si>
    <t>Acta de liquidación tramitada y expediente cerrado</t>
  </si>
  <si>
    <t>correo electrónico</t>
  </si>
  <si>
    <t>Correos electrónicos, actas de reunión, memorandos</t>
  </si>
  <si>
    <t>Acta de Reunión - Comité Institucional de Coordinación de Control Interno</t>
  </si>
  <si>
    <t>129 funcionarios + 400 contratistas = 529 personas</t>
  </si>
  <si>
    <t>Ángelo Díaz Rodríguez</t>
  </si>
  <si>
    <t>Andrés Farias Pinzón</t>
  </si>
  <si>
    <t>Cuentas de Contratistas Radicadas e información en el SECOP I ó II</t>
  </si>
  <si>
    <t>Normograma revisado, actualizado y enviado a la OAP</t>
  </si>
  <si>
    <t>Recibir, analizar y dar trámite a las solicitudes de modificación de las acciones del plan de mejoramiento de la contraloría</t>
  </si>
  <si>
    <t>Evaluación anual por dependencias. Artículo 39 Ley 909 de 2005 - Circular 004 de 2005 Consejo Asesor del Gobierno Nacional en Materia de Control Interno</t>
  </si>
  <si>
    <t>Austeridad en el gasto. Decretos Reglamentarios 1737 de 1998 y 984 de 2012; Directiva Presidencial 03 de 2012 y Artículo 2.8.4.8.2 del Decreto Único Reglamentario 1068 de 2015</t>
  </si>
  <si>
    <t xml:space="preserve">Informe Pormenorizado del Sistema de Control Interno. Artículo 9 Ley 1474 de 2011, modificado por el Artículo 156 del Decreto Nacional 2106 de 2019. Circular Externa 100-006 de 2019 </t>
  </si>
  <si>
    <t>Formulación Plan de Acción  de Gestión - Plan Anual de Auditorías - Parágrafo 1 Artículo 38 - Decreto 807 de 2019</t>
  </si>
  <si>
    <t>Matriz de formulación PAA y PAG</t>
  </si>
  <si>
    <t>Seguimiento al Plan de Acción  de Gestión - Plan Anual de Auditorías - Parágrafo 1, Artículo 38 - Decreto 807 de 2019</t>
  </si>
  <si>
    <t>Reporte de Seguimiento</t>
  </si>
  <si>
    <t>Atención a la contraloría - auditoría de regularidad</t>
  </si>
  <si>
    <t>Atención a la contraloría - auditoría de desempeño 1: Cartera hipotecaria</t>
  </si>
  <si>
    <t>Atención a la contraloría - auditoría de desempeño 2: Convenio 103-2013 FDL San Cristóbal Sur</t>
  </si>
  <si>
    <t>Atención a la contraloría - auditoría de desempeño 3: Conv. 044-2014 FDL Usme</t>
  </si>
  <si>
    <t xml:space="preserve">Atención a la contraloría - auditoría de desempeño 4: Arborizadora Baja, MZ 54-55
</t>
  </si>
  <si>
    <t>Auditoría Proceso de Mejoramiento de Vivienda
Informe de seguimiento y recomendaciones sobre el cumplimiento de las metas del PDD - Presupuesto - FUSS - Plan Anual de Adquisiones</t>
  </si>
  <si>
    <t>Auditoría Proceso de Mejoramiento de Barrios
Informe de seguimiento y recomendaciones sobre el cumplimiento de las metas del PDD - Presupuesto - FUSS - Plan Anual de Adquisiones</t>
  </si>
  <si>
    <t>Auditoría Proceso de Reasentamientos Humanos
Informe de seguimiento y recomendaciones sobre el cumplimiento de las metas del PDD - Presupuesto - FUSS - Plan Anual de Adquisiones</t>
  </si>
  <si>
    <t>Auditoría Proceso de Urbanizaciones y Titulación
Informe de seguimiento y recomendaciones sobre el cumplimiento de las metas del PDD - Presupuesto - FUSS - Plan Anual de Adquisiones</t>
  </si>
  <si>
    <t>Revisión y mantenimiento al botón de transparencia - Ley 1712 de 2014 numeral 7 a cargo de control interno</t>
  </si>
  <si>
    <t>Contratación 2020 contratistas ACI</t>
  </si>
  <si>
    <t>Presentación, listado de Asistencia y correos</t>
  </si>
  <si>
    <t>Realizar evaluación 2019 y concertación 2020 planta temporal</t>
  </si>
  <si>
    <t>Realizar evaluación 2019 y concertación 2020 planta fija</t>
  </si>
  <si>
    <t>Evaluación y concertación</t>
  </si>
  <si>
    <t>Evaluación Matriz de riesgos de corrupción y por proceso 2019</t>
  </si>
  <si>
    <t>Evaluación Plan Anticorrupción y de Atención al Ciudadano 2019. Decreto 124 de 2016</t>
  </si>
  <si>
    <t>Seguimiento Matriz de riesgos de corrupción y por proceso 2020</t>
  </si>
  <si>
    <t>Seguimiento Plan Anticorrupción y de Atención al Ciudadano 2020. Decreto 124 de 2016</t>
  </si>
  <si>
    <t>Reportar la información sobre la utilización del software a través del aplicativo que disponga la Dirección Nacional de Derechos de Autor - DNDA. Directivas presidenciales 01 de 1999 y 02 de 2002; Circular 17 de 2011 de la DNDA</t>
  </si>
  <si>
    <t>Revisión por la Dirección ISO 9001:2015 - información a cargo de control interno</t>
  </si>
  <si>
    <t xml:space="preserve">Informe de seguimiento a la Sostenibilidad Contable - Resolución DDC-00003 del 05 de diciembre de 2018 </t>
  </si>
  <si>
    <t>Revisión expedientes contractuales cuya supervisión se encuentra a cargo de control interno</t>
  </si>
  <si>
    <t>Actas de comité y listados de asistencia</t>
  </si>
  <si>
    <t>Revisión de los procedimientos del proceso Evaluación de la Gestión</t>
  </si>
  <si>
    <t>Procedimientos normalizados en el SGC</t>
  </si>
  <si>
    <t>Diseñar, preparar, aplicar, tabular y realizar informe con oportunidades de mejora de la implementación y aplicación del estatuto interno del auditor y del código de ética del auditor</t>
  </si>
  <si>
    <t>Memorandos y/o Oficios</t>
  </si>
  <si>
    <t>Diligenciamiento de los autodiagnósticos de las políticas del MIPG que sean solicitados por las partes interesadas</t>
  </si>
  <si>
    <t>Matriz</t>
  </si>
  <si>
    <t>Participación e intervención en los comités:
Comité técnico de inventarios de  bienes inmuebles
Comité técnico de inventarios de  bienes muebles
Comité técnico de sostenibilidad contable
Comité de conciliación
Comité financiero
Comité directivo
Comité de gestión y desempeño
Comité distrital de auditoría</t>
  </si>
  <si>
    <t>Dar respuesta a las solicitudes de información con fines disciplinarios que soliciten las partes interesadas</t>
  </si>
  <si>
    <t>Realizar seguimiento al Comité Institucional de Coordinación de Control Interno (presentaciones, actas de comité, anexos y demás documentos)
1. Planeación: revisión de la información a presentar en el comité, listados de asistencia, asistir a la sesión del comité
2. Trabajo de campo: preparar presentación y documentos anexos, elaborar proyecto de acta de cada comité
3. Organización y archivo: hacer seguimiento a los compromisos derivados del comité, tramitar las firmas de las actas, organizar el archivo digital de las actas y cooperar con la auxiliar administrativa en el archivo físico de la información según TRD</t>
  </si>
  <si>
    <t>Verificación de la oportunidad y contenido de las herramientas de gestión de la CVP y su seguimiento: PAG, PAAC y mapa de riesgos</t>
  </si>
  <si>
    <t>Seguimiento al Plan Institucional de Archivos - PINAR. Decreto 612 de 2018</t>
  </si>
  <si>
    <t>Seguimiento al Plan Anual de Vacantes. Decreto 612 de 2018</t>
  </si>
  <si>
    <t>Seguimiento al Plan de Previsión de Recursos Humanos. Decreto 612 de 2018</t>
  </si>
  <si>
    <t>Seguimiento al Plan Estratégico de Talento Humano. Decreto 612 de 2018</t>
  </si>
  <si>
    <t>Seguimiento al Plan Institucional de Capacitación - PIC. Decreto 612 de 2018</t>
  </si>
  <si>
    <t>Seguimiento al Plan de Incentivos Institucionales. Decreto 612 de 2018</t>
  </si>
  <si>
    <t>Seguimiento al Plan Estratégico de Tecnologías de la Información y las Comunicaciones - PETI</t>
  </si>
  <si>
    <t xml:space="preserve">Plan de Tratamiento de Riesgos de Seguridad y Privacidad de la Información </t>
  </si>
  <si>
    <t>Plan de Seguridad y Privacidad de la Información</t>
  </si>
  <si>
    <t>Auditoría - Decreto 1072 de 2015 - SGSST - Sistema de Gestión de la Seguridad y Salud en el Trabajo</t>
  </si>
  <si>
    <t>Auditoría Proceso de Mejoramiento de Barrios
Decreto 371 de 2010 - Artículo 2 - de los procesos de contratación en el distrito capital</t>
  </si>
  <si>
    <t>Auditoría Proceso de Mejoramiento de Vivienda
Decreto 371 de 2010 - Artículo 2 - de los procesos de contratación en el distrito capital</t>
  </si>
  <si>
    <t>Auditoría Proceso de Reasentamientos Humanos
Decreto 371 de 2010 - Artículo 2 - de los procesos de contratación en el distrito capital</t>
  </si>
  <si>
    <t>Auditoría Proceso de Urbanizaciones y Titulación
Decreto 371 de 2010 - Artículo 2 - de los procesos de contratación en el distrito capital</t>
  </si>
  <si>
    <t>Seguimiento al Comité técnico de inventarios de bienes inmuebles</t>
  </si>
  <si>
    <t>Seguimiento al Comité técnico de inventarios de bienes muebles</t>
  </si>
  <si>
    <t>Seguimiento a Comité Técnico de Sostenibilidad Contable
Seguimiento al Comité financiero</t>
  </si>
  <si>
    <t>Auditoría de seguimiento a tutelas y notificaciones</t>
  </si>
  <si>
    <t>Auditoría Proceso de Mejoramiento de Barrios
Decreto 371 de 2010 - Artículo 3 - de los procesos de atención al ciudadano, los sistemas de información y atención de las peticiones, quejas, reclamos y sugerencias de los cuidadanos, en el distrito capital</t>
  </si>
  <si>
    <t>Auditoría Proceso de Mejoramiento de Vivienda
Decreto 371 de 2010 - Artículo 3 - de los procesos de atención al ciudadano, los sistemas de información y atención de las peticiones, quejas, reclamos y sugerencias de los cuidadanos, en el distrito capital</t>
  </si>
  <si>
    <t>Auditoría Proceso de Reasentamientos Humanos
Decreto 371 de 2010 - Artículo 3 - de los procesos de atención al ciudadano, los sistemas de información y atención de las peticiones, quejas, reclamos y sugerencias de los cuidadanos, en el distrito capital</t>
  </si>
  <si>
    <t>Auditoría Proceso de Urbanizaciones y Titulación
Decreto 371 de 2010 - Artículo 3 - de los procesos de atención al ciudadano, los sistemas de información y atención de las peticiones, quejas, reclamos y sugerencias de los cuidadanos, en el distrito capital</t>
  </si>
  <si>
    <t>Auditoría al servicio No Conforme (numeral 8.7 ISO 9001:2015)</t>
  </si>
  <si>
    <t xml:space="preserve">Programación 2020 </t>
  </si>
  <si>
    <t>Elaborar el informe de la Oficina de Control Interno vigencia 2019 - documento CBN 1038</t>
  </si>
  <si>
    <t>Informe de verificación RNMC - Código Nacional de Policía - Artículo 183</t>
  </si>
  <si>
    <t>Control Interno ContableCBN - 1019 durante la vigencia 2019. Resolución 193 de 2016 de la CGN; Resolución Reglamentaria 11 de 2014 de la Contraloría de Bogotá, modificada por la Resolución Reglamentaria 23 de 2016.</t>
  </si>
  <si>
    <t>Control Interno Contable CBN - 1019 durante la vigencia 2019. Resolución 193 de 2016 de la CGN; Resolución Reglamentaria 11 de 2014 de la Contraloría de Bogotá, modificada por la Resolución Reglamentaria 23 de 2016.</t>
  </si>
  <si>
    <t>Informe cuenta anual SIVICOF. Cargue del informe de control interno contable - CBN - 1019</t>
  </si>
  <si>
    <t>Director de Gestión Corporativa y CID
Director de Mejoramiento de Vivienda</t>
  </si>
  <si>
    <t>Director de Gestión Corporativa y CID
Director de Mejoramiento de Barrios</t>
  </si>
  <si>
    <t>Director de Gestión Corporativa y CID
Director de Reasentamientos Humanos</t>
  </si>
  <si>
    <t>Director de Gestión Corporativa y CID
Director de Urbanizaciones y Titulación</t>
  </si>
  <si>
    <t>Adquisición de bienes y servicios
Mejoramiento de Vivienda</t>
  </si>
  <si>
    <t>Adquisición de bienes y servicios
Mejoramiento de Barrios</t>
  </si>
  <si>
    <t>Adquisición de bienes y servicios
Reasentamientos Humanos</t>
  </si>
  <si>
    <t>Servicio al Ciudadano 
Mejoramiento de Vivienda</t>
  </si>
  <si>
    <t>Adquisición de bienes y servicios
Urbanizaciones y Titulación</t>
  </si>
  <si>
    <t xml:space="preserve">Servicio al Ciudadano
Mejoramiento de Barrios </t>
  </si>
  <si>
    <t>Servicio al Ciudadano 
Urbanizaciones y Titulación.</t>
  </si>
  <si>
    <t xml:space="preserve">Servicio al Ciudadano 
Reasentamientos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</si>
</sst>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0.000"/>
    <numFmt numFmtId="168" formatCode="_-* #,##0.000000_-;\-* #,##0.000000_-;_-* &quot;-&quot;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0"/>
      <color theme="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rgb="FFD9D9D9"/>
      </patternFill>
    </fill>
    <fill>
      <patternFill patternType="solid">
        <fgColor theme="2" tint="-9.9978637043366805E-2"/>
        <bgColor rgb="FFD9D9D9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theme="9" tint="0.79998168889431442"/>
        <bgColor rgb="FFD9D9D9"/>
      </patternFill>
    </fill>
    <fill>
      <patternFill patternType="solid">
        <fgColor rgb="FF00B05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47CFFF"/>
        <bgColor indexed="64"/>
      </patternFill>
    </fill>
    <fill>
      <patternFill patternType="solid">
        <fgColor rgb="FFB7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dotted">
        <color rgb="FFFFFFFF"/>
      </left>
      <right style="dotted">
        <color rgb="FFFFFFFF"/>
      </right>
      <top style="dotted">
        <color rgb="FFFFFFFF"/>
      </top>
      <bottom style="dotted">
        <color rgb="FFFFFFFF"/>
      </bottom>
      <diagonal/>
    </border>
    <border>
      <left style="dotted">
        <color rgb="FFFFFFFF"/>
      </left>
      <right style="dotted">
        <color rgb="FFFFFFFF"/>
      </right>
      <top style="dotted">
        <color rgb="FFFFFFFF"/>
      </top>
      <bottom/>
      <diagonal/>
    </border>
    <border>
      <left style="dotted">
        <color rgb="FFFFFFFF"/>
      </left>
      <right style="dotted">
        <color rgb="FFFFFFFF"/>
      </right>
      <top/>
      <bottom style="dotted">
        <color rgb="FFFFFFFF"/>
      </bottom>
      <diagonal/>
    </border>
  </borders>
  <cellStyleXfs count="47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6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4">
    <xf numFmtId="0" fontId="0" fillId="0" borderId="0" xfId="0"/>
    <xf numFmtId="0" fontId="8" fillId="0" borderId="0" xfId="0" applyFont="1"/>
    <xf numFmtId="0" fontId="9" fillId="0" borderId="0" xfId="0" applyFont="1"/>
    <xf numFmtId="0" fontId="4" fillId="0" borderId="0" xfId="0" applyFont="1"/>
    <xf numFmtId="0" fontId="11" fillId="0" borderId="1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top"/>
    </xf>
    <xf numFmtId="0" fontId="5" fillId="0" borderId="6" xfId="0" applyFont="1" applyBorder="1" applyAlignment="1">
      <alignment vertical="top"/>
    </xf>
    <xf numFmtId="0" fontId="2" fillId="0" borderId="0" xfId="0" applyFont="1"/>
    <xf numFmtId="0" fontId="0" fillId="0" borderId="0" xfId="0" applyAlignment="1">
      <alignment wrapText="1"/>
    </xf>
    <xf numFmtId="9" fontId="0" fillId="0" borderId="0" xfId="0" applyNumberFormat="1"/>
    <xf numFmtId="0" fontId="13" fillId="4" borderId="1" xfId="13" applyFont="1" applyFill="1" applyBorder="1" applyAlignment="1">
      <alignment horizontal="center" vertical="center"/>
    </xf>
    <xf numFmtId="0" fontId="14" fillId="5" borderId="1" xfId="13" applyFont="1" applyFill="1" applyBorder="1" applyAlignment="1">
      <alignment vertical="center" wrapText="1"/>
    </xf>
    <xf numFmtId="0" fontId="14" fillId="6" borderId="1" xfId="13" applyFont="1" applyFill="1" applyBorder="1" applyAlignment="1">
      <alignment horizontal="left" vertical="center" wrapText="1"/>
    </xf>
    <xf numFmtId="0" fontId="14" fillId="6" borderId="1" xfId="13" applyFont="1" applyFill="1" applyBorder="1" applyAlignment="1">
      <alignment horizontal="left" vertical="center" wrapText="1" readingOrder="1"/>
    </xf>
    <xf numFmtId="0" fontId="15" fillId="6" borderId="1" xfId="7" applyFont="1" applyFill="1" applyBorder="1" applyAlignment="1">
      <alignment vertical="center" wrapText="1"/>
    </xf>
    <xf numFmtId="0" fontId="14" fillId="7" borderId="1" xfId="13" applyFont="1" applyFill="1" applyBorder="1" applyAlignment="1">
      <alignment vertical="center" wrapText="1"/>
    </xf>
    <xf numFmtId="0" fontId="14" fillId="8" borderId="1" xfId="13" applyFont="1" applyFill="1" applyBorder="1" applyAlignment="1">
      <alignment horizontal="left" vertical="center" wrapText="1" readingOrder="1"/>
    </xf>
    <xf numFmtId="0" fontId="15" fillId="8" borderId="1" xfId="7" applyFont="1" applyFill="1" applyBorder="1" applyAlignment="1">
      <alignment vertical="center"/>
    </xf>
    <xf numFmtId="0" fontId="15" fillId="8" borderId="1" xfId="7" applyFont="1" applyFill="1" applyBorder="1" applyAlignment="1">
      <alignment vertical="center" wrapText="1"/>
    </xf>
    <xf numFmtId="0" fontId="14" fillId="3" borderId="1" xfId="13" applyFont="1" applyFill="1" applyBorder="1" applyAlignment="1">
      <alignment vertical="center" wrapText="1"/>
    </xf>
    <xf numFmtId="0" fontId="15" fillId="2" borderId="1" xfId="7" applyFont="1" applyFill="1" applyBorder="1" applyAlignment="1">
      <alignment vertical="center"/>
    </xf>
    <xf numFmtId="0" fontId="14" fillId="2" borderId="1" xfId="13" applyFont="1" applyFill="1" applyBorder="1" applyAlignment="1">
      <alignment horizontal="left" vertical="center" wrapText="1" readingOrder="1"/>
    </xf>
    <xf numFmtId="0" fontId="15" fillId="2" borderId="1" xfId="7" applyFont="1" applyFill="1" applyBorder="1" applyAlignment="1">
      <alignment vertical="center" wrapText="1"/>
    </xf>
    <xf numFmtId="14" fontId="4" fillId="0" borderId="3" xfId="0" applyNumberFormat="1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14" fontId="5" fillId="0" borderId="2" xfId="0" applyNumberFormat="1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1" fontId="4" fillId="0" borderId="3" xfId="0" applyNumberFormat="1" applyFont="1" applyBorder="1" applyAlignment="1" applyProtection="1">
      <alignment horizontal="center" vertical="center"/>
      <protection locked="0"/>
    </xf>
    <xf numFmtId="1" fontId="4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/>
    <xf numFmtId="0" fontId="16" fillId="0" borderId="1" xfId="0" applyFont="1" applyBorder="1" applyAlignment="1">
      <alignment vertical="center" wrapText="1"/>
    </xf>
    <xf numFmtId="0" fontId="8" fillId="0" borderId="0" xfId="0" applyFont="1" applyFill="1"/>
    <xf numFmtId="0" fontId="10" fillId="11" borderId="12" xfId="2" applyFont="1" applyFill="1" applyBorder="1" applyAlignment="1">
      <alignment vertical="center" wrapText="1"/>
    </xf>
    <xf numFmtId="0" fontId="10" fillId="12" borderId="12" xfId="2" applyFont="1" applyFill="1" applyBorder="1" applyAlignment="1">
      <alignment vertical="center" wrapText="1"/>
    </xf>
    <xf numFmtId="0" fontId="8" fillId="0" borderId="0" xfId="0" applyFont="1" applyBorder="1"/>
    <xf numFmtId="0" fontId="18" fillId="0" borderId="10" xfId="0" applyFont="1" applyBorder="1"/>
    <xf numFmtId="10" fontId="8" fillId="0" borderId="0" xfId="0" applyNumberFormat="1" applyFont="1"/>
    <xf numFmtId="0" fontId="0" fillId="0" borderId="0" xfId="0" applyFill="1"/>
    <xf numFmtId="0" fontId="2" fillId="0" borderId="0" xfId="0" applyFont="1" applyFill="1"/>
    <xf numFmtId="9" fontId="0" fillId="0" borderId="0" xfId="0" applyNumberFormat="1" applyFill="1"/>
    <xf numFmtId="0" fontId="0" fillId="21" borderId="0" xfId="0" applyFill="1"/>
    <xf numFmtId="9" fontId="0" fillId="21" borderId="0" xfId="0" applyNumberFormat="1" applyFill="1"/>
    <xf numFmtId="0" fontId="0" fillId="22" borderId="0" xfId="0" applyFill="1"/>
    <xf numFmtId="9" fontId="0" fillId="22" borderId="0" xfId="0" applyNumberFormat="1" applyFill="1"/>
    <xf numFmtId="0" fontId="0" fillId="23" borderId="0" xfId="0" applyFill="1"/>
    <xf numFmtId="9" fontId="0" fillId="23" borderId="0" xfId="0" applyNumberFormat="1" applyFill="1"/>
    <xf numFmtId="0" fontId="0" fillId="8" borderId="0" xfId="0" applyFill="1"/>
    <xf numFmtId="9" fontId="0" fillId="8" borderId="0" xfId="0" applyNumberFormat="1" applyFill="1"/>
    <xf numFmtId="0" fontId="0" fillId="24" borderId="0" xfId="0" applyFill="1"/>
    <xf numFmtId="9" fontId="0" fillId="24" borderId="0" xfId="0" applyNumberFormat="1" applyFill="1"/>
    <xf numFmtId="10" fontId="8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2" fillId="27" borderId="14" xfId="0" applyFont="1" applyFill="1" applyBorder="1" applyAlignment="1">
      <alignment horizontal="left"/>
    </xf>
    <xf numFmtId="0" fontId="0" fillId="0" borderId="0" xfId="0" applyNumberFormat="1"/>
    <xf numFmtId="10" fontId="0" fillId="0" borderId="0" xfId="0" applyNumberFormat="1"/>
    <xf numFmtId="10" fontId="2" fillId="27" borderId="14" xfId="1" applyNumberFormat="1" applyFont="1" applyFill="1" applyBorder="1"/>
    <xf numFmtId="10" fontId="19" fillId="13" borderId="13" xfId="1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justify" vertical="center" wrapText="1"/>
      <protection locked="0"/>
    </xf>
    <xf numFmtId="0" fontId="17" fillId="25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1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/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7" borderId="15" xfId="0" applyFont="1" applyFill="1" applyBorder="1"/>
    <xf numFmtId="0" fontId="10" fillId="28" borderId="17" xfId="0" applyFont="1" applyFill="1" applyBorder="1" applyAlignment="1">
      <alignment horizontal="center" wrapText="1" readingOrder="1"/>
    </xf>
    <xf numFmtId="16" fontId="10" fillId="28" borderId="18" xfId="0" applyNumberFormat="1" applyFont="1" applyFill="1" applyBorder="1" applyAlignment="1">
      <alignment horizontal="center" wrapText="1" readingOrder="1"/>
    </xf>
    <xf numFmtId="0" fontId="10" fillId="29" borderId="16" xfId="0" applyFont="1" applyFill="1" applyBorder="1" applyAlignment="1">
      <alignment horizontal="center" wrapText="1" readingOrder="1"/>
    </xf>
    <xf numFmtId="10" fontId="10" fillId="29" borderId="16" xfId="0" applyNumberFormat="1" applyFont="1" applyFill="1" applyBorder="1" applyAlignment="1">
      <alignment horizontal="center" wrapText="1" readingOrder="1"/>
    </xf>
    <xf numFmtId="10" fontId="4" fillId="0" borderId="0" xfId="1" applyNumberFormat="1" applyFont="1"/>
    <xf numFmtId="0" fontId="20" fillId="0" borderId="0" xfId="0" applyFont="1" applyBorder="1"/>
    <xf numFmtId="0" fontId="8" fillId="0" borderId="0" xfId="0" applyFont="1" applyBorder="1" applyAlignment="1">
      <alignment vertical="center"/>
    </xf>
    <xf numFmtId="9" fontId="8" fillId="0" borderId="0" xfId="1" applyFont="1"/>
    <xf numFmtId="9" fontId="8" fillId="0" borderId="0" xfId="0" applyNumberFormat="1" applyFont="1"/>
    <xf numFmtId="0" fontId="6" fillId="0" borderId="0" xfId="0" applyFont="1"/>
    <xf numFmtId="0" fontId="21" fillId="0" borderId="0" xfId="0" applyFont="1"/>
    <xf numFmtId="10" fontId="4" fillId="0" borderId="3" xfId="1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0" fillId="11" borderId="1" xfId="2" applyFont="1" applyFill="1" applyBorder="1" applyAlignment="1">
      <alignment vertical="center" wrapText="1"/>
    </xf>
    <xf numFmtId="0" fontId="10" fillId="11" borderId="1" xfId="2" applyFont="1" applyFill="1" applyBorder="1" applyAlignment="1">
      <alignment horizontal="center" vertical="center" wrapText="1"/>
    </xf>
    <xf numFmtId="0" fontId="10" fillId="10" borderId="1" xfId="2" applyFont="1" applyFill="1" applyBorder="1" applyAlignment="1">
      <alignment horizontal="center" vertical="center"/>
    </xf>
    <xf numFmtId="0" fontId="10" fillId="9" borderId="1" xfId="2" applyFont="1" applyFill="1" applyBorder="1" applyAlignment="1">
      <alignment horizontal="center" vertical="center" wrapText="1"/>
    </xf>
    <xf numFmtId="0" fontId="10" fillId="12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0" fontId="4" fillId="0" borderId="1" xfId="1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justify" vertical="center" wrapText="1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17" fillId="26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10" fontId="4" fillId="0" borderId="0" xfId="1" applyNumberFormat="1" applyFont="1" applyAlignment="1">
      <alignment horizontal="center" vertical="center"/>
    </xf>
    <xf numFmtId="167" fontId="0" fillId="0" borderId="0" xfId="0" applyNumberFormat="1"/>
    <xf numFmtId="10" fontId="4" fillId="0" borderId="0" xfId="1" applyNumberFormat="1" applyFont="1" applyFill="1"/>
    <xf numFmtId="10" fontId="4" fillId="0" borderId="0" xfId="1" applyNumberFormat="1" applyFont="1" applyFill="1" applyAlignment="1">
      <alignment horizontal="center" vertical="center"/>
    </xf>
    <xf numFmtId="0" fontId="8" fillId="0" borderId="0" xfId="0" applyFont="1" applyFill="1" applyBorder="1"/>
    <xf numFmtId="10" fontId="8" fillId="0" borderId="0" xfId="0" applyNumberFormat="1" applyFont="1" applyFill="1"/>
    <xf numFmtId="0" fontId="0" fillId="0" borderId="0" xfId="0" applyFill="1" applyAlignment="1">
      <alignment horizontal="left"/>
    </xf>
    <xf numFmtId="10" fontId="0" fillId="0" borderId="0" xfId="1" applyNumberFormat="1" applyFont="1" applyFill="1"/>
    <xf numFmtId="10" fontId="0" fillId="0" borderId="0" xfId="0" applyNumberFormat="1" applyFill="1"/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23" fillId="0" borderId="0" xfId="0" applyNumberFormat="1" applyFont="1"/>
    <xf numFmtId="0" fontId="0" fillId="20" borderId="0" xfId="0" applyFont="1" applyFill="1"/>
    <xf numFmtId="0" fontId="0" fillId="19" borderId="0" xfId="0" applyFont="1" applyFill="1"/>
    <xf numFmtId="0" fontId="0" fillId="14" borderId="0" xfId="0" applyFont="1" applyFill="1"/>
    <xf numFmtId="0" fontId="0" fillId="15" borderId="0" xfId="0" applyFont="1" applyFill="1"/>
    <xf numFmtId="0" fontId="0" fillId="16" borderId="0" xfId="0" applyFont="1" applyFill="1"/>
    <xf numFmtId="0" fontId="0" fillId="17" borderId="0" xfId="0" applyFont="1" applyFill="1"/>
    <xf numFmtId="0" fontId="0" fillId="18" borderId="0" xfId="0" applyFont="1" applyFill="1"/>
    <xf numFmtId="0" fontId="0" fillId="30" borderId="0" xfId="0" applyFont="1" applyFill="1"/>
    <xf numFmtId="0" fontId="0" fillId="0" borderId="0" xfId="0" applyFont="1"/>
    <xf numFmtId="10" fontId="4" fillId="0" borderId="1" xfId="1" applyNumberFormat="1" applyFont="1" applyFill="1" applyBorder="1" applyAlignment="1" applyProtection="1">
      <alignment horizontal="center" vertical="center"/>
    </xf>
    <xf numFmtId="168" fontId="8" fillId="0" borderId="0" xfId="46" applyNumberFormat="1" applyFont="1"/>
    <xf numFmtId="0" fontId="8" fillId="0" borderId="0" xfId="0" applyFont="1" applyAlignment="1">
      <alignment wrapText="1"/>
    </xf>
    <xf numFmtId="0" fontId="4" fillId="31" borderId="1" xfId="0" applyFont="1" applyFill="1" applyBorder="1" applyAlignment="1" applyProtection="1">
      <alignment horizontal="center" vertical="center" wrapText="1"/>
      <protection locked="0"/>
    </xf>
    <xf numFmtId="0" fontId="4" fillId="31" borderId="1" xfId="0" applyFont="1" applyFill="1" applyBorder="1" applyAlignment="1" applyProtection="1">
      <alignment horizontal="justify" vertical="center" wrapText="1"/>
      <protection locked="0"/>
    </xf>
    <xf numFmtId="14" fontId="4" fillId="31" borderId="1" xfId="0" applyNumberFormat="1" applyFont="1" applyFill="1" applyBorder="1" applyAlignment="1" applyProtection="1">
      <alignment horizontal="center" vertical="center"/>
      <protection locked="0"/>
    </xf>
    <xf numFmtId="0" fontId="4" fillId="23" borderId="1" xfId="0" applyFont="1" applyFill="1" applyBorder="1" applyAlignment="1" applyProtection="1">
      <alignment horizontal="justify" vertical="center" wrapText="1"/>
      <protection locked="0"/>
    </xf>
    <xf numFmtId="0" fontId="4" fillId="31" borderId="1" xfId="0" applyFont="1" applyFill="1" applyBorder="1" applyAlignment="1" applyProtection="1">
      <alignment horizontal="center" vertical="center" wrapText="1"/>
    </xf>
    <xf numFmtId="14" fontId="4" fillId="31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8" borderId="17" xfId="0" applyFont="1" applyFill="1" applyBorder="1" applyAlignment="1">
      <alignment horizontal="center" wrapText="1" readingOrder="1"/>
    </xf>
    <xf numFmtId="0" fontId="10" fillId="28" borderId="18" xfId="0" applyFont="1" applyFill="1" applyBorder="1" applyAlignment="1">
      <alignment horizontal="center" wrapText="1" readingOrder="1"/>
    </xf>
    <xf numFmtId="0" fontId="8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10" fillId="11" borderId="12" xfId="2" applyFont="1" applyFill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1" fontId="4" fillId="0" borderId="4" xfId="0" applyNumberFormat="1" applyFont="1" applyBorder="1" applyAlignment="1" applyProtection="1">
      <alignment horizontal="center" vertical="center" wrapText="1"/>
      <protection locked="0"/>
    </xf>
    <xf numFmtId="1" fontId="4" fillId="0" borderId="10" xfId="0" applyNumberFormat="1" applyFont="1" applyBorder="1" applyAlignment="1" applyProtection="1">
      <alignment horizontal="center" vertical="center" wrapText="1"/>
      <protection locked="0"/>
    </xf>
    <xf numFmtId="1" fontId="4" fillId="0" borderId="9" xfId="0" applyNumberFormat="1" applyFont="1" applyBorder="1" applyAlignment="1" applyProtection="1">
      <alignment horizontal="center" vertical="center" wrapText="1"/>
      <protection locked="0"/>
    </xf>
    <xf numFmtId="0" fontId="10" fillId="10" borderId="12" xfId="2" applyFont="1" applyFill="1" applyBorder="1" applyAlignment="1">
      <alignment horizontal="center" vertical="center"/>
    </xf>
    <xf numFmtId="0" fontId="10" fillId="9" borderId="12" xfId="2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5" fillId="0" borderId="6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4" fillId="0" borderId="4" xfId="0" applyFont="1" applyBorder="1" applyAlignment="1" applyProtection="1">
      <alignment horizontal="left" vertical="center" indent="3"/>
      <protection locked="0"/>
    </xf>
    <xf numFmtId="0" fontId="4" fillId="0" borderId="10" xfId="0" applyFont="1" applyBorder="1" applyAlignment="1" applyProtection="1">
      <alignment horizontal="left" vertical="center" indent="3"/>
      <protection locked="0"/>
    </xf>
    <xf numFmtId="0" fontId="5" fillId="0" borderId="7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4" fillId="0" borderId="5" xfId="0" applyFont="1" applyBorder="1" applyAlignment="1" applyProtection="1">
      <alignment horizontal="justify" vertical="center" wrapText="1"/>
      <protection locked="0"/>
    </xf>
    <xf numFmtId="0" fontId="4" fillId="0" borderId="0" xfId="0" applyFont="1" applyBorder="1" applyAlignment="1" applyProtection="1">
      <alignment horizontal="justify" vertical="center" wrapText="1"/>
      <protection locked="0"/>
    </xf>
    <xf numFmtId="0" fontId="4" fillId="0" borderId="8" xfId="0" applyFont="1" applyBorder="1" applyAlignment="1" applyProtection="1">
      <alignment horizontal="justify" vertical="center" wrapText="1"/>
      <protection locked="0"/>
    </xf>
    <xf numFmtId="0" fontId="4" fillId="0" borderId="4" xfId="0" applyFont="1" applyBorder="1" applyAlignment="1" applyProtection="1">
      <alignment horizontal="justify" vertical="center" wrapText="1"/>
      <protection locked="0"/>
    </xf>
    <xf numFmtId="0" fontId="4" fillId="0" borderId="10" xfId="0" applyFont="1" applyBorder="1" applyAlignment="1" applyProtection="1">
      <alignment horizontal="justify" vertical="center" wrapText="1"/>
      <protection locked="0"/>
    </xf>
    <xf numFmtId="0" fontId="4" fillId="0" borderId="9" xfId="0" applyFont="1" applyBorder="1" applyAlignment="1" applyProtection="1">
      <alignment horizontal="justify" vertical="center" wrapText="1"/>
      <protection locked="0"/>
    </xf>
    <xf numFmtId="14" fontId="11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</cellXfs>
  <cellStyles count="47">
    <cellStyle name="Euro" xfId="5" xr:uid="{00000000-0005-0000-0000-000000000000}"/>
    <cellStyle name="Euro 2" xfId="32" xr:uid="{00000000-0005-0000-0000-000001000000}"/>
    <cellStyle name="Millares [0]" xfId="46" builtinId="6"/>
    <cellStyle name="Millares 17" xfId="28" xr:uid="{00000000-0005-0000-0000-000003000000}"/>
    <cellStyle name="Millares 2" xfId="10" xr:uid="{00000000-0005-0000-0000-000004000000}"/>
    <cellStyle name="Millares 2 2" xfId="33" xr:uid="{00000000-0005-0000-0000-000005000000}"/>
    <cellStyle name="Millares 2 3" xfId="34" xr:uid="{00000000-0005-0000-0000-000006000000}"/>
    <cellStyle name="Millares 3" xfId="11" xr:uid="{00000000-0005-0000-0000-000007000000}"/>
    <cellStyle name="Millares 3 2" xfId="35" xr:uid="{00000000-0005-0000-0000-000008000000}"/>
    <cellStyle name="Millares 4" xfId="12" xr:uid="{00000000-0005-0000-0000-000009000000}"/>
    <cellStyle name="Millares 4 2" xfId="36" xr:uid="{00000000-0005-0000-0000-00000A000000}"/>
    <cellStyle name="Millares 5" xfId="37" xr:uid="{00000000-0005-0000-0000-00000B000000}"/>
    <cellStyle name="Millares 6" xfId="38" xr:uid="{00000000-0005-0000-0000-00000C000000}"/>
    <cellStyle name="Normal" xfId="0" builtinId="0"/>
    <cellStyle name="Normal 10" xfId="4" xr:uid="{00000000-0005-0000-0000-00000E000000}"/>
    <cellStyle name="Normal 2" xfId="2" xr:uid="{00000000-0005-0000-0000-00000F000000}"/>
    <cellStyle name="Normal 2 2" xfId="7" xr:uid="{00000000-0005-0000-0000-000010000000}"/>
    <cellStyle name="Normal 2 3" xfId="6" xr:uid="{00000000-0005-0000-0000-000011000000}"/>
    <cellStyle name="Normal 3" xfId="13" xr:uid="{00000000-0005-0000-0000-000012000000}"/>
    <cellStyle name="Normal 3 2" xfId="25" xr:uid="{00000000-0005-0000-0000-000013000000}"/>
    <cellStyle name="Normal 4" xfId="14" xr:uid="{00000000-0005-0000-0000-000014000000}"/>
    <cellStyle name="Normal 4 2" xfId="19" xr:uid="{00000000-0005-0000-0000-000015000000}"/>
    <cellStyle name="Normal 4 2 2" xfId="20" xr:uid="{00000000-0005-0000-0000-000016000000}"/>
    <cellStyle name="Normal 4 3" xfId="26" xr:uid="{00000000-0005-0000-0000-000017000000}"/>
    <cellStyle name="Normal 5" xfId="18" xr:uid="{00000000-0005-0000-0000-000018000000}"/>
    <cellStyle name="Normal 5 2" xfId="21" xr:uid="{00000000-0005-0000-0000-000019000000}"/>
    <cellStyle name="Normal 5 2 2" xfId="39" xr:uid="{00000000-0005-0000-0000-00001A000000}"/>
    <cellStyle name="Normal 5 3" xfId="29" xr:uid="{00000000-0005-0000-0000-00001B000000}"/>
    <cellStyle name="Normal 5 3 2" xfId="40" xr:uid="{00000000-0005-0000-0000-00001C000000}"/>
    <cellStyle name="Normal 5 4" xfId="41" xr:uid="{00000000-0005-0000-0000-00001D000000}"/>
    <cellStyle name="Normal 6" xfId="22" xr:uid="{00000000-0005-0000-0000-00001E000000}"/>
    <cellStyle name="Normal 6 2" xfId="30" xr:uid="{00000000-0005-0000-0000-00001F000000}"/>
    <cellStyle name="Normal 7" xfId="27" xr:uid="{00000000-0005-0000-0000-000020000000}"/>
    <cellStyle name="Normal 7 2" xfId="31" xr:uid="{00000000-0005-0000-0000-000021000000}"/>
    <cellStyle name="Normal 8" xfId="42" xr:uid="{00000000-0005-0000-0000-000022000000}"/>
    <cellStyle name="Normal 9" xfId="43" xr:uid="{00000000-0005-0000-0000-000023000000}"/>
    <cellStyle name="Porcentaje" xfId="1" builtinId="5"/>
    <cellStyle name="Porcentaje 2" xfId="3" xr:uid="{00000000-0005-0000-0000-000025000000}"/>
    <cellStyle name="Porcentaje 2 2" xfId="9" xr:uid="{00000000-0005-0000-0000-000026000000}"/>
    <cellStyle name="Porcentaje 3" xfId="17" xr:uid="{00000000-0005-0000-0000-000027000000}"/>
    <cellStyle name="Porcentaje 3 2" xfId="44" xr:uid="{00000000-0005-0000-0000-000028000000}"/>
    <cellStyle name="Porcentaje 4" xfId="8" xr:uid="{00000000-0005-0000-0000-000029000000}"/>
    <cellStyle name="Porcentual 2" xfId="15" xr:uid="{00000000-0005-0000-0000-00002A000000}"/>
    <cellStyle name="Porcentual 2 2" xfId="23" xr:uid="{00000000-0005-0000-0000-00002B000000}"/>
    <cellStyle name="Porcentual 3" xfId="16" xr:uid="{00000000-0005-0000-0000-00002C000000}"/>
    <cellStyle name="Porcentual 3 2" xfId="24" xr:uid="{00000000-0005-0000-0000-00002D000000}"/>
    <cellStyle name="Porcentual 4" xfId="45" xr:uid="{00000000-0005-0000-0000-00002E000000}"/>
  </cellStyles>
  <dxfs count="500"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CCFF33"/>
        </patternFill>
      </fill>
    </dxf>
    <dxf>
      <fill>
        <patternFill>
          <bgColor rgb="FFFF7C80"/>
        </patternFill>
      </fill>
    </dxf>
    <dxf>
      <font>
        <b val="0"/>
        <i val="0"/>
        <color auto="1"/>
      </font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33"/>
        </patternFill>
      </fill>
    </dxf>
    <dxf>
      <fill>
        <patternFill>
          <bgColor rgb="FFFF7C80"/>
        </patternFill>
      </fill>
    </dxf>
    <dxf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33"/>
        </patternFill>
      </fill>
    </dxf>
    <dxf>
      <fill>
        <patternFill>
          <bgColor rgb="FFFF7C80"/>
        </patternFill>
      </fill>
    </dxf>
    <dxf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CCFF33"/>
        </patternFill>
      </fill>
    </dxf>
    <dxf>
      <fill>
        <patternFill>
          <bgColor rgb="FFFF7C80"/>
        </patternFill>
      </fill>
    </dxf>
    <dxf>
      <font>
        <b val="0"/>
        <i val="0"/>
        <color auto="1"/>
      </font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33"/>
        </patternFill>
      </fill>
    </dxf>
    <dxf>
      <fill>
        <patternFill>
          <bgColor rgb="FFFF7C80"/>
        </patternFill>
      </fill>
    </dxf>
    <dxf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33"/>
        </patternFill>
      </fill>
    </dxf>
    <dxf>
      <fill>
        <patternFill>
          <bgColor rgb="FFFF7C80"/>
        </patternFill>
      </fill>
    </dxf>
    <dxf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33"/>
        </patternFill>
      </fill>
    </dxf>
    <dxf>
      <fill>
        <patternFill>
          <bgColor rgb="FFFF7C80"/>
        </patternFill>
      </fill>
    </dxf>
    <dxf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33"/>
        </patternFill>
      </fill>
    </dxf>
    <dxf>
      <fill>
        <patternFill>
          <bgColor rgb="FFFF7C80"/>
        </patternFill>
      </fill>
    </dxf>
    <dxf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33"/>
        </patternFill>
      </fill>
    </dxf>
    <dxf>
      <fill>
        <patternFill>
          <bgColor rgb="FFFF7C80"/>
        </patternFill>
      </fill>
    </dxf>
    <dxf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33"/>
        </patternFill>
      </fill>
    </dxf>
    <dxf>
      <fill>
        <patternFill>
          <bgColor rgb="FFFF7C80"/>
        </patternFill>
      </fill>
    </dxf>
    <dxf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33"/>
        </patternFill>
      </fill>
    </dxf>
    <dxf>
      <fill>
        <patternFill>
          <bgColor rgb="FFFF7C80"/>
        </patternFill>
      </fill>
    </dxf>
    <dxf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33"/>
        </patternFill>
      </fill>
    </dxf>
    <dxf>
      <fill>
        <patternFill>
          <bgColor rgb="FFFF7C80"/>
        </patternFill>
      </fill>
    </dxf>
    <dxf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33"/>
        </patternFill>
      </fill>
    </dxf>
    <dxf>
      <fill>
        <patternFill>
          <bgColor rgb="FFFF7C80"/>
        </patternFill>
      </fill>
    </dxf>
    <dxf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33"/>
        </patternFill>
      </fill>
    </dxf>
    <dxf>
      <fill>
        <patternFill>
          <bgColor rgb="FFFF7C80"/>
        </patternFill>
      </fill>
    </dxf>
    <dxf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33"/>
        </patternFill>
      </fill>
    </dxf>
    <dxf>
      <fill>
        <patternFill>
          <bgColor rgb="FFFF7C80"/>
        </patternFill>
      </fill>
    </dxf>
    <dxf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33"/>
        </patternFill>
      </fill>
    </dxf>
    <dxf>
      <fill>
        <patternFill>
          <bgColor rgb="FFFF7C80"/>
        </patternFill>
      </fill>
    </dxf>
    <dxf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CCFF33"/>
        </patternFill>
      </fill>
    </dxf>
    <dxf>
      <fill>
        <patternFill>
          <bgColor rgb="FFFF7C80"/>
        </patternFill>
      </fill>
    </dxf>
    <dxf>
      <font>
        <b val="0"/>
        <i val="0"/>
        <color auto="1"/>
      </font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CCFF33"/>
        </patternFill>
      </fill>
    </dxf>
    <dxf>
      <fill>
        <patternFill>
          <bgColor rgb="FFFF7C80"/>
        </patternFill>
      </fill>
    </dxf>
    <dxf>
      <font>
        <b val="0"/>
        <i val="0"/>
        <color auto="1"/>
      </font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33"/>
        </patternFill>
      </fill>
    </dxf>
    <dxf>
      <fill>
        <patternFill>
          <bgColor rgb="FFFF7C80"/>
        </patternFill>
      </fill>
    </dxf>
    <dxf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CCFF33"/>
        </patternFill>
      </fill>
    </dxf>
    <dxf>
      <fill>
        <patternFill>
          <bgColor rgb="FFFF7C80"/>
        </patternFill>
      </fill>
    </dxf>
    <dxf>
      <font>
        <b val="0"/>
        <i val="0"/>
        <color auto="1"/>
      </font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CCFF33"/>
        </patternFill>
      </fill>
    </dxf>
    <dxf>
      <fill>
        <patternFill>
          <bgColor rgb="FFFF7C80"/>
        </patternFill>
      </fill>
    </dxf>
    <dxf>
      <font>
        <b val="0"/>
        <i val="0"/>
        <color auto="1"/>
      </font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CCFF33"/>
        </patternFill>
      </fill>
    </dxf>
    <dxf>
      <fill>
        <patternFill>
          <bgColor rgb="FFFF7C80"/>
        </patternFill>
      </fill>
    </dxf>
    <dxf>
      <font>
        <b val="0"/>
        <i val="0"/>
        <color auto="1"/>
      </font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CCFF33"/>
        </patternFill>
      </fill>
    </dxf>
    <dxf>
      <fill>
        <patternFill>
          <bgColor rgb="FFFF7C80"/>
        </patternFill>
      </fill>
    </dxf>
    <dxf>
      <font>
        <b val="0"/>
        <i val="0"/>
        <color auto="1"/>
      </font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CCFF33"/>
        </patternFill>
      </fill>
    </dxf>
    <dxf>
      <fill>
        <patternFill>
          <bgColor rgb="FFFF7C80"/>
        </patternFill>
      </fill>
    </dxf>
    <dxf>
      <font>
        <b val="0"/>
        <i val="0"/>
        <color auto="1"/>
      </font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CCFF33"/>
        </patternFill>
      </fill>
    </dxf>
    <dxf>
      <fill>
        <patternFill>
          <bgColor rgb="FFFF7C80"/>
        </patternFill>
      </fill>
    </dxf>
    <dxf>
      <font>
        <b val="0"/>
        <i val="0"/>
        <color auto="1"/>
      </font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CCFF33"/>
        </patternFill>
      </fill>
    </dxf>
    <dxf>
      <fill>
        <patternFill>
          <bgColor rgb="FFFF7C80"/>
        </patternFill>
      </fill>
    </dxf>
    <dxf>
      <font>
        <b val="0"/>
        <i val="0"/>
        <color auto="1"/>
      </font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CCFF33"/>
        </patternFill>
      </fill>
    </dxf>
    <dxf>
      <fill>
        <patternFill>
          <bgColor rgb="FFFF7C80"/>
        </patternFill>
      </fill>
    </dxf>
    <dxf>
      <font>
        <b val="0"/>
        <i val="0"/>
        <color auto="1"/>
      </font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CCFF33"/>
        </patternFill>
      </fill>
    </dxf>
    <dxf>
      <fill>
        <patternFill>
          <bgColor rgb="FFFF7C80"/>
        </patternFill>
      </fill>
    </dxf>
    <dxf>
      <font>
        <b val="0"/>
        <i val="0"/>
        <color auto="1"/>
      </font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CCFF33"/>
        </patternFill>
      </fill>
    </dxf>
    <dxf>
      <fill>
        <patternFill>
          <bgColor rgb="FFFF7C80"/>
        </patternFill>
      </fill>
    </dxf>
    <dxf>
      <font>
        <b val="0"/>
        <i val="0"/>
        <color auto="1"/>
      </font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CCFF33"/>
        </patternFill>
      </fill>
    </dxf>
    <dxf>
      <fill>
        <patternFill>
          <bgColor rgb="FFFF7C80"/>
        </patternFill>
      </fill>
    </dxf>
    <dxf>
      <font>
        <b val="0"/>
        <i val="0"/>
        <color auto="1"/>
      </font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CCFF33"/>
        </patternFill>
      </fill>
    </dxf>
    <dxf>
      <fill>
        <patternFill>
          <bgColor rgb="FFFF7C80"/>
        </patternFill>
      </fill>
    </dxf>
    <dxf>
      <font>
        <b val="0"/>
        <i val="0"/>
        <color auto="1"/>
      </font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CCFF33"/>
        </patternFill>
      </fill>
    </dxf>
    <dxf>
      <fill>
        <patternFill>
          <bgColor rgb="FFFF7C80"/>
        </patternFill>
      </fill>
    </dxf>
    <dxf>
      <font>
        <b val="0"/>
        <i val="0"/>
        <color auto="1"/>
      </font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CCFF33"/>
        </patternFill>
      </fill>
    </dxf>
    <dxf>
      <fill>
        <patternFill>
          <bgColor rgb="FFFF7C80"/>
        </patternFill>
      </fill>
    </dxf>
    <dxf>
      <font>
        <b val="0"/>
        <i val="0"/>
        <color auto="1"/>
      </font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CCFF33"/>
        </patternFill>
      </fill>
    </dxf>
    <dxf>
      <fill>
        <patternFill>
          <bgColor rgb="FFFF7C80"/>
        </patternFill>
      </fill>
    </dxf>
    <dxf>
      <font>
        <b val="0"/>
        <i val="0"/>
        <color auto="1"/>
      </font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CCFF33"/>
        </patternFill>
      </fill>
    </dxf>
    <dxf>
      <fill>
        <patternFill>
          <bgColor rgb="FFFF7C80"/>
        </patternFill>
      </fill>
    </dxf>
    <dxf>
      <font>
        <b val="0"/>
        <i val="0"/>
        <color auto="1"/>
      </font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CCFF33"/>
        </patternFill>
      </fill>
    </dxf>
    <dxf>
      <fill>
        <patternFill>
          <bgColor rgb="FFFF7C80"/>
        </patternFill>
      </fill>
    </dxf>
    <dxf>
      <font>
        <b val="0"/>
        <i val="0"/>
        <color auto="1"/>
      </font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CCFF33"/>
        </patternFill>
      </fill>
    </dxf>
    <dxf>
      <fill>
        <patternFill>
          <bgColor rgb="FFFF7C80"/>
        </patternFill>
      </fill>
    </dxf>
    <dxf>
      <font>
        <b val="0"/>
        <i val="0"/>
        <color auto="1"/>
      </font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CCFF33"/>
        </patternFill>
      </fill>
    </dxf>
    <dxf>
      <fill>
        <patternFill>
          <bgColor rgb="FFFF7C80"/>
        </patternFill>
      </fill>
    </dxf>
    <dxf>
      <font>
        <b val="0"/>
        <i val="0"/>
        <color auto="1"/>
      </font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CCFF33"/>
        </patternFill>
      </fill>
    </dxf>
    <dxf>
      <fill>
        <patternFill>
          <bgColor rgb="FFFF7C80"/>
        </patternFill>
      </fill>
    </dxf>
    <dxf>
      <font>
        <b val="0"/>
        <i val="0"/>
        <color auto="1"/>
      </font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CCFF33"/>
        </patternFill>
      </fill>
    </dxf>
    <dxf>
      <fill>
        <patternFill>
          <bgColor rgb="FFFF7C80"/>
        </patternFill>
      </fill>
    </dxf>
    <dxf>
      <font>
        <b val="0"/>
        <i val="0"/>
        <color auto="1"/>
      </font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33"/>
        </patternFill>
      </fill>
    </dxf>
    <dxf>
      <fill>
        <patternFill>
          <bgColor rgb="FFFF7C80"/>
        </patternFill>
      </fill>
    </dxf>
    <dxf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CCFF33"/>
        </patternFill>
      </fill>
    </dxf>
    <dxf>
      <fill>
        <patternFill>
          <bgColor rgb="FFFF7C80"/>
        </patternFill>
      </fill>
    </dxf>
    <dxf>
      <font>
        <b val="0"/>
        <i val="0"/>
        <color auto="1"/>
      </font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33"/>
        </patternFill>
      </fill>
    </dxf>
    <dxf>
      <fill>
        <patternFill>
          <bgColor rgb="FFFF7C80"/>
        </patternFill>
      </fill>
    </dxf>
    <dxf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CCFF33"/>
        </patternFill>
      </fill>
    </dxf>
    <dxf>
      <fill>
        <patternFill>
          <bgColor rgb="FFFF7C80"/>
        </patternFill>
      </fill>
    </dxf>
    <dxf>
      <font>
        <b val="0"/>
        <i val="0"/>
        <color auto="1"/>
      </font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33"/>
        </patternFill>
      </fill>
    </dxf>
    <dxf>
      <fill>
        <patternFill>
          <bgColor rgb="FFFF7C80"/>
        </patternFill>
      </fill>
    </dxf>
    <dxf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CCFF33"/>
        </patternFill>
      </fill>
    </dxf>
    <dxf>
      <fill>
        <patternFill>
          <bgColor rgb="FFFF7C80"/>
        </patternFill>
      </fill>
    </dxf>
    <dxf>
      <font>
        <b val="0"/>
        <i val="0"/>
        <color auto="1"/>
      </font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33"/>
        </patternFill>
      </fill>
    </dxf>
    <dxf>
      <fill>
        <patternFill>
          <bgColor rgb="FFFF7C80"/>
        </patternFill>
      </fill>
    </dxf>
    <dxf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CCFF33"/>
        </patternFill>
      </fill>
    </dxf>
    <dxf>
      <fill>
        <patternFill>
          <bgColor rgb="FFFF7C80"/>
        </patternFill>
      </fill>
    </dxf>
    <dxf>
      <font>
        <b val="0"/>
        <i val="0"/>
        <color auto="1"/>
      </font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33"/>
        </patternFill>
      </fill>
    </dxf>
    <dxf>
      <fill>
        <patternFill>
          <bgColor rgb="FFFF7C80"/>
        </patternFill>
      </fill>
    </dxf>
    <dxf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CCFF33"/>
        </patternFill>
      </fill>
    </dxf>
    <dxf>
      <fill>
        <patternFill>
          <bgColor rgb="FFFF7C80"/>
        </patternFill>
      </fill>
    </dxf>
    <dxf>
      <font>
        <b val="0"/>
        <i val="0"/>
        <color auto="1"/>
      </font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33"/>
        </patternFill>
      </fill>
    </dxf>
    <dxf>
      <fill>
        <patternFill>
          <bgColor rgb="FFFF7C80"/>
        </patternFill>
      </fill>
    </dxf>
    <dxf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CCFF33"/>
        </patternFill>
      </fill>
    </dxf>
    <dxf>
      <fill>
        <patternFill>
          <bgColor rgb="FFFF7C80"/>
        </patternFill>
      </fill>
    </dxf>
    <dxf>
      <font>
        <b val="0"/>
        <i val="0"/>
        <color auto="1"/>
      </font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33"/>
        </patternFill>
      </fill>
    </dxf>
    <dxf>
      <fill>
        <patternFill>
          <bgColor rgb="FFFF7C80"/>
        </patternFill>
      </fill>
    </dxf>
    <dxf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CCFF33"/>
        </patternFill>
      </fill>
    </dxf>
    <dxf>
      <fill>
        <patternFill>
          <bgColor rgb="FFFF7C80"/>
        </patternFill>
      </fill>
    </dxf>
    <dxf>
      <font>
        <b val="0"/>
        <i val="0"/>
        <color auto="1"/>
      </font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33"/>
        </patternFill>
      </fill>
    </dxf>
    <dxf>
      <fill>
        <patternFill>
          <bgColor rgb="FFFF7C80"/>
        </patternFill>
      </fill>
    </dxf>
    <dxf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CCFF33"/>
        </patternFill>
      </fill>
    </dxf>
    <dxf>
      <fill>
        <patternFill>
          <bgColor rgb="FFFF7C80"/>
        </patternFill>
      </fill>
    </dxf>
    <dxf>
      <font>
        <b val="0"/>
        <i val="0"/>
        <color auto="1"/>
      </font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33"/>
        </patternFill>
      </fill>
    </dxf>
    <dxf>
      <fill>
        <patternFill>
          <bgColor rgb="FFFF7C80"/>
        </patternFill>
      </fill>
    </dxf>
    <dxf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CCFF33"/>
        </patternFill>
      </fill>
    </dxf>
    <dxf>
      <fill>
        <patternFill>
          <bgColor rgb="FFFF7C80"/>
        </patternFill>
      </fill>
    </dxf>
    <dxf>
      <font>
        <b val="0"/>
        <i val="0"/>
        <color auto="1"/>
      </font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CCFF33"/>
        </patternFill>
      </fill>
    </dxf>
    <dxf>
      <fill>
        <patternFill>
          <bgColor rgb="FFFF7C80"/>
        </patternFill>
      </fill>
    </dxf>
    <dxf>
      <font>
        <b val="0"/>
        <i val="0"/>
        <color auto="1"/>
      </font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CCFF33"/>
        </patternFill>
      </fill>
    </dxf>
    <dxf>
      <fill>
        <patternFill>
          <bgColor rgb="FFFF7C80"/>
        </patternFill>
      </fill>
    </dxf>
    <dxf>
      <font>
        <b val="0"/>
        <i val="0"/>
        <color auto="1"/>
      </font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33"/>
        </patternFill>
      </fill>
    </dxf>
    <dxf>
      <fill>
        <patternFill>
          <bgColor rgb="FFFF7C80"/>
        </patternFill>
      </fill>
    </dxf>
    <dxf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00FFFF"/>
        </patternFill>
      </fill>
    </dxf>
    <dxf>
      <fill>
        <patternFill>
          <bgColor rgb="FF6699FF"/>
        </patternFill>
      </fill>
    </dxf>
    <dxf>
      <fill>
        <patternFill>
          <bgColor rgb="FFFF66FF"/>
        </patternFill>
      </fill>
    </dxf>
    <dxf>
      <numFmt numFmtId="167" formatCode="0.000"/>
    </dxf>
    <dxf>
      <numFmt numFmtId="2" formatCode="0.00"/>
    </dxf>
    <dxf>
      <numFmt numFmtId="167" formatCode="0.000"/>
    </dxf>
    <dxf>
      <numFmt numFmtId="169" formatCode="0.0000"/>
    </dxf>
    <dxf>
      <numFmt numFmtId="170" formatCode="0.00000"/>
    </dxf>
    <dxf>
      <numFmt numFmtId="171" formatCode="0.000000"/>
    </dxf>
    <dxf>
      <numFmt numFmtId="2" formatCode="0.00"/>
    </dxf>
    <dxf>
      <numFmt numFmtId="172" formatCode="0.0"/>
    </dxf>
    <dxf>
      <numFmt numFmtId="2" formatCode="0.00"/>
    </dxf>
    <dxf>
      <numFmt numFmtId="167" formatCode="0.000"/>
    </dxf>
    <dxf>
      <numFmt numFmtId="169" formatCode="0.0000"/>
    </dxf>
    <dxf>
      <numFmt numFmtId="170" formatCode="0.00000"/>
    </dxf>
  </dxfs>
  <tableStyles count="0" defaultTableStyle="TableStyleMedium2" defaultPivotStyle="PivotStyleLight16"/>
  <colors>
    <mruColors>
      <color rgb="FFFFFFCC"/>
      <color rgb="FFFF7C80"/>
      <color rgb="FFFF66FF"/>
      <color rgb="FFCCFF33"/>
      <color rgb="FFFFFF66"/>
      <color rgb="FF66FF66"/>
      <color rgb="FFFF9933"/>
      <color rgb="FFFFCC00"/>
      <color rgb="FFFFCC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1209675</xdr:colOff>
      <xdr:row>0</xdr:row>
      <xdr:rowOff>66675</xdr:rowOff>
    </xdr:from>
    <xdr:to>
      <xdr:col>2</xdr:col>
      <xdr:colOff>1057275</xdr:colOff>
      <xdr:row>2</xdr:row>
      <xdr:rowOff>222578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4521BA5-E4E7-4D83-AFBD-40F2E977D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7425" y="66675"/>
          <a:ext cx="2133600" cy="72740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onne Andrea Torres Cruz" refreshedDate="43859.601307523146" createdVersion="6" refreshedVersion="6" minRefreshableVersion="3" recordCount="167" xr:uid="{00000000-000A-0000-FFFF-FFFF00000000}">
  <cacheSource type="worksheet">
    <worksheetSource ref="A18:AC185" sheet="Plan Anual de Auditorías 2020"/>
  </cacheSource>
  <cacheFields count="29">
    <cacheField name="Roles _x000a_Decreto 948 de 2017" numFmtId="0">
      <sharedItems count="8">
        <s v="Adicionales"/>
        <s v="Auditoría"/>
        <s v="Enfoque hacia la Prevención"/>
        <s v="Evaluación de la Gestión del Riesgo"/>
        <s v="Informes de Ley"/>
        <s v="Liderazgo Estratégico"/>
        <s v="Relación con entes de control externos"/>
        <s v="Seguimiento a Planes de Mejoramiento"/>
      </sharedItems>
    </cacheField>
    <cacheField name="Actividad" numFmtId="0">
      <sharedItems longText="1"/>
    </cacheField>
    <cacheField name="Proceso" numFmtId="0">
      <sharedItems/>
    </cacheField>
    <cacheField name="Tipo de Proceso" numFmtId="0">
      <sharedItems/>
    </cacheField>
    <cacheField name="Responsable o Líder de la Auditoría" numFmtId="0">
      <sharedItems/>
    </cacheField>
    <cacheField name="Equipo Auditor_x000a_Responsable de la Actividad" numFmtId="0">
      <sharedItems/>
    </cacheField>
    <cacheField name="Responsable Líder del proceso auditado" numFmtId="0">
      <sharedItems/>
    </cacheField>
    <cacheField name="Fecha Inicio" numFmtId="14">
      <sharedItems containsNonDate="0" containsDate="1" containsString="0" containsBlank="1" minDate="2020-01-02T00:00:00" maxDate="2020-12-15T00:00:00"/>
    </cacheField>
    <cacheField name="Fecha Fin" numFmtId="14">
      <sharedItems containsNonDate="0" containsDate="1" containsString="0" containsBlank="1" minDate="2020-01-09T00:00:00" maxDate="2021-01-01T00:00:00"/>
    </cacheField>
    <cacheField name="ENE" numFmtId="0">
      <sharedItems containsNonDate="0" containsString="0" containsBlank="1"/>
    </cacheField>
    <cacheField name="FEB" numFmtId="0">
      <sharedItems containsNonDate="0" containsString="0" containsBlank="1"/>
    </cacheField>
    <cacheField name="MAR" numFmtId="0">
      <sharedItems containsNonDate="0" containsString="0" containsBlank="1"/>
    </cacheField>
    <cacheField name="ABR" numFmtId="0">
      <sharedItems containsNonDate="0" containsString="0" containsBlank="1"/>
    </cacheField>
    <cacheField name="MAY" numFmtId="0">
      <sharedItems containsNonDate="0" containsString="0" containsBlank="1"/>
    </cacheField>
    <cacheField name="JUN" numFmtId="0">
      <sharedItems containsNonDate="0" containsString="0" containsBlank="1"/>
    </cacheField>
    <cacheField name="JUL" numFmtId="0">
      <sharedItems containsNonDate="0" containsString="0" containsBlank="1"/>
    </cacheField>
    <cacheField name="AGO" numFmtId="0">
      <sharedItems containsNonDate="0" containsString="0" containsBlank="1"/>
    </cacheField>
    <cacheField name="SEP" numFmtId="0">
      <sharedItems containsNonDate="0" containsString="0" containsBlank="1"/>
    </cacheField>
    <cacheField name="OCT" numFmtId="0">
      <sharedItems containsNonDate="0" containsString="0" containsBlank="1"/>
    </cacheField>
    <cacheField name="NOV" numFmtId="0">
      <sharedItems containsNonDate="0" containsString="0" containsBlank="1"/>
    </cacheField>
    <cacheField name="DIC" numFmtId="0">
      <sharedItems containsNonDate="0" containsString="0" containsBlank="1"/>
    </cacheField>
    <cacheField name="Productos Esperados" numFmtId="0">
      <sharedItems/>
    </cacheField>
    <cacheField name="Ponderación_x000a_de la Actividad" numFmtId="10">
      <sharedItems containsSemiMixedTypes="0" containsString="0" containsNumber="1" minValue="1E-3" maxValue="0.02"/>
    </cacheField>
    <cacheField name="Fecha  de Cierre de la Actividad " numFmtId="0">
      <sharedItems containsNonDate="0" containsString="0" containsBlank="1"/>
    </cacheField>
    <cacheField name="Evidencias" numFmtId="0">
      <sharedItems containsNonDate="0" containsString="0" containsBlank="1"/>
    </cacheField>
    <cacheField name="Observaciones" numFmtId="0">
      <sharedItems containsNonDate="0" containsString="0" containsBlank="1"/>
    </cacheField>
    <cacheField name="Avance Actividad" numFmtId="0">
      <sharedItems containsNonDate="0" containsString="0" containsBlank="1"/>
    </cacheField>
    <cacheField name="Aporte al Avance del  PAA" numFmtId="10">
      <sharedItems containsSemiMixedTypes="0" containsString="0" containsNumber="1" containsInteger="1" minValue="0" maxValue="0"/>
    </cacheField>
    <cacheField name="diferencia" numFmtId="10">
      <sharedItems containsSemiMixedTypes="0" containsString="0" containsNumber="1" minValue="1E-3" maxValue="0.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7">
  <r>
    <x v="0"/>
    <s v="Dar respuesta a derechos de petición y solicitudes de información de partes interesadas"/>
    <s v="Evaluación de la Gestión"/>
    <s v="Seguimiento y Evaluación"/>
    <s v="Ivonne Andrea Torres Cruz_x000a_Asesora de Control Interno"/>
    <s v="Alexandra Álvarez Mantilla"/>
    <s v="Asesor de Control Interno"/>
    <d v="2020-01-02T00:00:00"/>
    <d v="2020-12-31T00:00:00"/>
    <m/>
    <m/>
    <m/>
    <m/>
    <m/>
    <m/>
    <m/>
    <m/>
    <m/>
    <m/>
    <m/>
    <m/>
    <s v="Memorandos y/o Oficios"/>
    <n v="4.0000000000000001E-3"/>
    <m/>
    <m/>
    <m/>
    <m/>
    <n v="0"/>
    <n v="4.0000000000000001E-3"/>
  </r>
  <r>
    <x v="0"/>
    <s v="Diseñar, preparar, aplicar, tabular y realizar informe con oportunidades de mejora de la implementación y aplicación del estatuto interno del auditor y del código de ética del auditor"/>
    <s v="Evaluación de la Gestión"/>
    <s v="Seguimiento y Evaluación"/>
    <s v="Ivonne Andrea Torres Cruz_x000a_Asesora de Control Interno"/>
    <s v="Alexandra Álvarez Mantilla"/>
    <s v="Asesor de Control Interno"/>
    <d v="2020-01-02T00:00:00"/>
    <d v="2020-02-07T00:00:00"/>
    <m/>
    <m/>
    <m/>
    <m/>
    <m/>
    <m/>
    <m/>
    <m/>
    <m/>
    <m/>
    <m/>
    <m/>
    <s v="Informe"/>
    <n v="2E-3"/>
    <m/>
    <m/>
    <m/>
    <m/>
    <n v="0"/>
    <n v="2E-3"/>
  </r>
  <r>
    <x v="0"/>
    <s v="Diseñar, preparar, aplicar, tabular y realizar informe con oportunidades de mejora de la implementación y aplicación del estatuto interno del auditor y del código de ética del auditor"/>
    <s v="Evaluación de la Gestión"/>
    <s v="Seguimiento y Evaluación"/>
    <s v="Ivonne Andrea Torres Cruz_x000a_Asesora de Control Interno"/>
    <s v="Alexandra Álvarez Mantilla"/>
    <s v="Asesor de Control Interno"/>
    <d v="2020-07-01T00:00:00"/>
    <d v="2020-07-31T00:00:00"/>
    <m/>
    <m/>
    <m/>
    <m/>
    <m/>
    <m/>
    <m/>
    <m/>
    <m/>
    <m/>
    <m/>
    <m/>
    <s v="Informe"/>
    <n v="2E-3"/>
    <m/>
    <m/>
    <m/>
    <m/>
    <n v="0"/>
    <n v="2E-3"/>
  </r>
  <r>
    <x v="0"/>
    <s v="Diseñar, preparar, aplicar, tabular y realizar informe con oportunidades de mejora de la implementación y aplicación del estatuto interno del auditor y del código de ética del auditor"/>
    <s v="Evaluación de la Gestión"/>
    <s v="Seguimiento y Evaluación"/>
    <s v="Ivonne Andrea Torres Cruz_x000a_Asesora de Control Interno"/>
    <s v="Alexandra Álvarez Mantilla"/>
    <s v="Asesor de Control Interno"/>
    <d v="2020-11-23T00:00:00"/>
    <d v="2020-12-18T00:00:00"/>
    <m/>
    <m/>
    <m/>
    <m/>
    <m/>
    <m/>
    <m/>
    <m/>
    <m/>
    <m/>
    <m/>
    <m/>
    <s v="Informe"/>
    <n v="2E-3"/>
    <m/>
    <m/>
    <m/>
    <m/>
    <n v="0"/>
    <n v="2E-3"/>
  </r>
  <r>
    <x v="0"/>
    <s v="Dar respuesta a derechos de petición y solicitudes de información de partes interesadas"/>
    <s v="Evaluación de la Gestión"/>
    <s v="Seguimiento y Evaluación"/>
    <s v="Ivonne Andrea Torres Cruz_x000a_Asesora de Control Interno"/>
    <s v="Andrea Sierra Ochoa"/>
    <s v="Asesor de Control Interno"/>
    <d v="2020-01-02T00:00:00"/>
    <d v="2020-12-31T00:00:00"/>
    <m/>
    <m/>
    <m/>
    <m/>
    <m/>
    <m/>
    <m/>
    <m/>
    <m/>
    <m/>
    <m/>
    <m/>
    <s v="Memorandos y/o Oficios"/>
    <n v="5.0000000000000001E-3"/>
    <m/>
    <m/>
    <m/>
    <m/>
    <n v="0"/>
    <n v="5.0000000000000001E-3"/>
  </r>
  <r>
    <x v="0"/>
    <s v="Realizar los trámites pertinentes para lograr la liquidación del contrato N° 471-2019 suscrito con Applus Colombia Ltda."/>
    <s v="Evaluación de la Gestión"/>
    <s v="Seguimiento y Evaluación"/>
    <s v="Ivonne Andrea Torres Cruz_x000a_Asesora de Control Interno"/>
    <s v="Andrea Sierra Ochoa"/>
    <s v="Asesor de Control Interno"/>
    <d v="2020-02-02T00:00:00"/>
    <d v="2020-02-28T00:00:00"/>
    <m/>
    <m/>
    <m/>
    <m/>
    <m/>
    <m/>
    <m/>
    <m/>
    <m/>
    <m/>
    <m/>
    <m/>
    <s v="Acta de liquidación tramitada y expediente cerrado"/>
    <n v="2E-3"/>
    <m/>
    <m/>
    <m/>
    <m/>
    <n v="0"/>
    <n v="2E-3"/>
  </r>
  <r>
    <x v="0"/>
    <s v="Revisión expedientes contractuales cuya supervisión se encuentra a cargo de control interno"/>
    <s v="Evaluación de la Gestión"/>
    <s v="Seguimiento y Evaluación"/>
    <s v="Ivonne Andrea Torres Cruz_x000a_Asesora de Control Interno"/>
    <s v="Andrea Sierra Ochoa"/>
    <s v="Asesor de Control Interno"/>
    <d v="2020-08-03T00:00:00"/>
    <d v="2020-08-27T00:00:00"/>
    <m/>
    <m/>
    <m/>
    <m/>
    <m/>
    <m/>
    <m/>
    <m/>
    <m/>
    <m/>
    <m/>
    <m/>
    <s v="correo electrónico"/>
    <n v="5.0000000000000001E-3"/>
    <m/>
    <m/>
    <m/>
    <m/>
    <n v="0"/>
    <n v="5.0000000000000001E-3"/>
  </r>
  <r>
    <x v="0"/>
    <s v="Dar respuesta a derechos de petición y solicitudes de información de partes interesadas"/>
    <s v="Evaluación de la Gestión"/>
    <s v="Seguimiento y Evaluación"/>
    <s v="Ivonne Andrea Torres Cruz_x000a_Asesora de Control Interno"/>
    <s v="Ángelo Díaz Rodríguez"/>
    <s v="Asesor de Control Interno"/>
    <d v="2020-01-02T00:00:00"/>
    <d v="2020-12-31T00:00:00"/>
    <m/>
    <m/>
    <m/>
    <m/>
    <m/>
    <m/>
    <m/>
    <m/>
    <m/>
    <m/>
    <m/>
    <m/>
    <s v="Memorandos y/o Oficios"/>
    <n v="5.0000000000000001E-3"/>
    <m/>
    <m/>
    <m/>
    <m/>
    <n v="0"/>
    <n v="5.0000000000000001E-3"/>
  </r>
  <r>
    <x v="0"/>
    <s v="Revisión de los procedimientos del proceso Evaluación de la Gestión"/>
    <s v="Evaluación de la Gestión"/>
    <s v="Seguimiento y Evaluación"/>
    <s v="Ivonne Andrea Torres Cruz_x000a_Asesora de Control Interno"/>
    <s v="Ángelo Díaz Rodríguez"/>
    <s v="Asesor de Control Interno"/>
    <d v="2020-06-01T00:00:00"/>
    <d v="2020-08-31T00:00:00"/>
    <m/>
    <m/>
    <m/>
    <m/>
    <m/>
    <m/>
    <m/>
    <m/>
    <m/>
    <m/>
    <m/>
    <m/>
    <s v="Procedimientos normalizados en el SGC"/>
    <n v="5.0000000000000001E-3"/>
    <m/>
    <m/>
    <m/>
    <m/>
    <n v="0"/>
    <n v="5.0000000000000001E-3"/>
  </r>
  <r>
    <x v="0"/>
    <s v="Dar respuesta a derechos de petición y solicitudes de información de partes interesadas"/>
    <s v="Evaluación de la Gestión"/>
    <s v="Seguimiento y Evaluación"/>
    <s v="Ivonne Andrea Torres Cruz_x000a_Asesora de Control Interno"/>
    <s v="Graciela Zabala Rico"/>
    <s v="Asesor de Control Interno"/>
    <d v="2020-01-02T00:00:00"/>
    <d v="2020-12-31T00:00:00"/>
    <m/>
    <m/>
    <m/>
    <m/>
    <m/>
    <m/>
    <m/>
    <m/>
    <m/>
    <m/>
    <m/>
    <m/>
    <s v="Memorandos y/o Oficios"/>
    <n v="4.0000000000000001E-3"/>
    <m/>
    <m/>
    <m/>
    <m/>
    <n v="0"/>
    <n v="4.0000000000000001E-3"/>
  </r>
  <r>
    <x v="0"/>
    <s v="Dar respuesta a las solicitudes de información con fines disciplinarios que soliciten las partes interesadas"/>
    <s v="Evaluación de la Gestión"/>
    <s v="Seguimiento y Evaluación"/>
    <s v="Ivonne Andrea Torres Cruz_x000a_Asesora de Control Interno"/>
    <s v="Graciela Zabala Rico"/>
    <s v="Asesor de Control Interno"/>
    <d v="2020-01-15T00:00:00"/>
    <d v="2020-12-31T00:00:00"/>
    <m/>
    <m/>
    <m/>
    <m/>
    <m/>
    <m/>
    <m/>
    <m/>
    <m/>
    <m/>
    <m/>
    <m/>
    <s v="Memorandos y/o Oficios"/>
    <n v="5.0000000000000001E-3"/>
    <m/>
    <m/>
    <m/>
    <m/>
    <n v="0"/>
    <n v="5.0000000000000001E-3"/>
  </r>
  <r>
    <x v="0"/>
    <s v="Dar respuesta a derechos de petición y solicitudes de información de partes interesadas"/>
    <s v="Evaluación de la Gestión"/>
    <s v="Seguimiento y Evaluación"/>
    <s v="Ivonne Andrea Torres Cruz_x000a_Asesora de Control Interno"/>
    <s v="Marcela Urrea Jaramillo"/>
    <s v="Asesor de Control Interno"/>
    <d v="2020-01-02T00:00:00"/>
    <d v="2020-12-31T00:00:00"/>
    <m/>
    <m/>
    <m/>
    <m/>
    <m/>
    <m/>
    <m/>
    <m/>
    <m/>
    <m/>
    <m/>
    <m/>
    <s v="Memorandos y/o Oficios"/>
    <n v="4.0000000000000001E-3"/>
    <m/>
    <m/>
    <m/>
    <m/>
    <n v="0"/>
    <n v="4.0000000000000001E-3"/>
  </r>
  <r>
    <x v="1"/>
    <s v="Auditoría Proceso de Mejoramiento de Vivienda_x000a_Informe de seguimiento y recomendaciones sobre el cumplimiento de las metas del PDD - Presupuesto - FUSS - Plan Anual de Adquisiones"/>
    <s v="Mejoramiento de Vivienda"/>
    <s v="Misional"/>
    <s v="Ivonne Andrea Torres Cruz_x000a_Asesora de Control Interno"/>
    <s v="Alexandra Álvarez Mantilla"/>
    <s v="Director de Mejoramiento de Vivienda"/>
    <d v="2020-02-03T00:00:00"/>
    <d v="2020-04-15T00:00:00"/>
    <m/>
    <m/>
    <m/>
    <m/>
    <m/>
    <m/>
    <m/>
    <m/>
    <m/>
    <m/>
    <m/>
    <m/>
    <s v="Informe"/>
    <n v="0.01"/>
    <m/>
    <m/>
    <m/>
    <m/>
    <n v="0"/>
    <n v="0.01"/>
  </r>
  <r>
    <x v="1"/>
    <s v="Auditoría Proceso de Mejoramiento de Barrios_x000a_Informe de seguimiento y recomendaciones sobre el cumplimiento de las metas del PDD - Presupuesto - FUSS - Plan Anual de Adquisiones"/>
    <s v="Mejoramiento de Barrios"/>
    <s v="Misional"/>
    <s v="Ivonne Andrea Torres Cruz_x000a_Asesora de Control Interno"/>
    <s v="Alexandra Álvarez Mantilla"/>
    <s v="Director de Mejoramiento de Barrios"/>
    <d v="2020-05-04T00:00:00"/>
    <d v="2020-07-15T00:00:00"/>
    <m/>
    <m/>
    <m/>
    <m/>
    <m/>
    <m/>
    <m/>
    <m/>
    <m/>
    <m/>
    <m/>
    <m/>
    <s v="Informe"/>
    <n v="0.01"/>
    <m/>
    <m/>
    <m/>
    <m/>
    <n v="0"/>
    <n v="0.01"/>
  </r>
  <r>
    <x v="1"/>
    <s v="Auditoría Proceso de Reasentamientos Humanos_x000a_Informe de seguimiento y recomendaciones sobre el cumplimiento de las metas del PDD - Presupuesto - FUSS - Plan Anual de Adquisiones"/>
    <s v="Reasentamientos Humanos"/>
    <s v="Misional"/>
    <s v="Ivonne Andrea Torres Cruz_x000a_Asesora de Control Interno"/>
    <s v="Alexandra Álvarez Mantilla"/>
    <s v="Director de Reasentamientos Humanos"/>
    <d v="2020-08-03T00:00:00"/>
    <d v="2020-10-15T00:00:00"/>
    <m/>
    <m/>
    <m/>
    <m/>
    <m/>
    <m/>
    <m/>
    <m/>
    <m/>
    <m/>
    <m/>
    <m/>
    <s v="Informe"/>
    <n v="0.01"/>
    <m/>
    <m/>
    <m/>
    <m/>
    <n v="0"/>
    <n v="0.01"/>
  </r>
  <r>
    <x v="1"/>
    <s v="Auditoría Proceso de Urbanizaciones y Titulación_x000a_Informe de seguimiento y recomendaciones sobre el cumplimiento de las metas del PDD - Presupuesto - FUSS - Plan Anual de Adquisiones"/>
    <s v="Urbanizaciones y Titulación"/>
    <s v="Misional"/>
    <s v="Ivonne Andrea Torres Cruz_x000a_Asesora de Control Interno"/>
    <s v="Alexandra Álvarez Mantilla"/>
    <s v="Director de Urbanizaciones y Titulación"/>
    <d v="2020-10-16T00:00:00"/>
    <d v="2020-12-14T00:00:00"/>
    <m/>
    <m/>
    <m/>
    <m/>
    <m/>
    <m/>
    <m/>
    <m/>
    <m/>
    <m/>
    <m/>
    <m/>
    <s v="Informe"/>
    <n v="0.01"/>
    <m/>
    <m/>
    <m/>
    <m/>
    <n v="0"/>
    <n v="0.01"/>
  </r>
  <r>
    <x v="1"/>
    <s v="Auditoría Proceso de Mejoramiento de Vivienda_x000a_Decreto 371 de 2010 - Artículo 2 - de los procesos de contratación en el distrito capital"/>
    <s v="Adquisición de bienes y servicios"/>
    <s v="Apoyo"/>
    <s v="Ivonne Andrea Torres Cruz_x000a_Asesora de Control Interno"/>
    <s v="Andrea Sierra Ochoa"/>
    <s v="Director de Gestión Corporativa y CID"/>
    <d v="2020-02-03T00:00:00"/>
    <d v="2020-04-15T00:00:00"/>
    <m/>
    <m/>
    <m/>
    <m/>
    <m/>
    <m/>
    <m/>
    <m/>
    <m/>
    <m/>
    <m/>
    <m/>
    <s v="Informe"/>
    <n v="0.01"/>
    <m/>
    <m/>
    <m/>
    <m/>
    <n v="0"/>
    <n v="0.01"/>
  </r>
  <r>
    <x v="1"/>
    <s v="Auditoría Proceso de Mejoramiento de Barrios_x000a_Decreto 371 de 2010 - Artículo 2 - de los procesos de contratación en el distrito capital"/>
    <s v="Adquisición de bienes y servicios"/>
    <s v="Apoyo"/>
    <s v="Ivonne Andrea Torres Cruz_x000a_Asesora de Control Interno"/>
    <s v="Andrea Sierra Ochoa"/>
    <s v="Director de Gestión Corporativa y CID"/>
    <d v="2020-05-04T00:00:00"/>
    <d v="2020-07-15T00:00:00"/>
    <m/>
    <m/>
    <m/>
    <m/>
    <m/>
    <m/>
    <m/>
    <m/>
    <m/>
    <m/>
    <m/>
    <m/>
    <s v="Informe"/>
    <n v="0.01"/>
    <m/>
    <m/>
    <m/>
    <m/>
    <n v="0"/>
    <n v="0.01"/>
  </r>
  <r>
    <x v="1"/>
    <s v="Auditoría de seguimiento a tutelas y notificaciones"/>
    <s v="Prevención del Daño Antijurídico y Representación Judicial"/>
    <s v="Estratégico"/>
    <s v="Ivonne Andrea Torres Cruz_x000a_Asesora de Control Interno"/>
    <s v="Andrea Sierra Ochoa"/>
    <s v="Director Jurídico "/>
    <d v="2020-05-04T00:00:00"/>
    <d v="2020-06-24T00:00:00"/>
    <m/>
    <m/>
    <m/>
    <m/>
    <m/>
    <m/>
    <m/>
    <m/>
    <m/>
    <m/>
    <m/>
    <m/>
    <s v="Informe"/>
    <n v="0.01"/>
    <m/>
    <m/>
    <m/>
    <m/>
    <n v="0"/>
    <n v="0.01"/>
  </r>
  <r>
    <x v="1"/>
    <s v="Auditoría Proceso de Reasentamientos Humanos_x000a_Decreto 371 de 2010 - Artículo 2 - de los procesos de contratación en el distrito capital"/>
    <s v="Adquisición de bienes y servicios"/>
    <s v="Apoyo"/>
    <s v="Ivonne Andrea Torres Cruz_x000a_Asesora de Control Interno"/>
    <s v="Andrea Sierra Ochoa"/>
    <s v="Director de Gestión Corporativa y CID"/>
    <d v="2020-08-03T00:00:00"/>
    <d v="2020-10-15T00:00:00"/>
    <m/>
    <m/>
    <m/>
    <m/>
    <m/>
    <m/>
    <m/>
    <m/>
    <m/>
    <m/>
    <m/>
    <m/>
    <s v="Informe"/>
    <n v="0.01"/>
    <m/>
    <m/>
    <m/>
    <m/>
    <n v="0"/>
    <n v="0.01"/>
  </r>
  <r>
    <x v="1"/>
    <s v="Auditoría Proceso de Urbanizaciones y Titulación_x000a_Decreto 371 de 2010 - Artículo 2 - de los procesos de contratación en el distrito capital"/>
    <s v="Adquisición de bienes y servicios"/>
    <s v="Apoyo"/>
    <s v="Ivonne Andrea Torres Cruz_x000a_Asesora de Control Interno"/>
    <s v="Andrea Sierra Ochoa"/>
    <s v="Director de Gestión Corporativa y CID"/>
    <d v="2020-10-16T00:00:00"/>
    <d v="2020-12-14T00:00:00"/>
    <m/>
    <m/>
    <m/>
    <m/>
    <m/>
    <m/>
    <m/>
    <m/>
    <m/>
    <m/>
    <m/>
    <m/>
    <s v="Informe"/>
    <n v="0.01"/>
    <m/>
    <m/>
    <m/>
    <m/>
    <n v="0"/>
    <n v="0.01"/>
  </r>
  <r>
    <x v="1"/>
    <s v="Auditoría al servicio No Conforme (numeral 8.7 ISO 9001:2015)"/>
    <s v="Todos los Procesos"/>
    <s v="Misional"/>
    <s v="Ivonne Andrea Torres Cruz_x000a_Asesora de Control Interno"/>
    <s v="Ángelo Díaz Rodríguez"/>
    <s v="Líderes de Cada Proceso"/>
    <d v="2020-04-01T00:00:00"/>
    <d v="2020-04-30T00:00:00"/>
    <m/>
    <m/>
    <m/>
    <m/>
    <m/>
    <m/>
    <m/>
    <m/>
    <m/>
    <m/>
    <m/>
    <m/>
    <s v="Informe"/>
    <n v="0.01"/>
    <m/>
    <m/>
    <m/>
    <m/>
    <n v="0"/>
    <n v="0.01"/>
  </r>
  <r>
    <x v="1"/>
    <s v="Auditoría Interna de Calidad bajo el estándar ISO 9001:2015"/>
    <s v="Todos los Procesos"/>
    <s v="Todos los Procesos"/>
    <s v="Ivonne Andrea Torres Cruz_x000a_Asesora de Control Interno"/>
    <s v="Ángelo Díaz Rodríguez"/>
    <s v="Líderes de Cada Proceso"/>
    <d v="2020-04-01T00:00:00"/>
    <d v="2020-04-30T00:00:00"/>
    <m/>
    <m/>
    <m/>
    <m/>
    <m/>
    <m/>
    <m/>
    <m/>
    <m/>
    <m/>
    <m/>
    <m/>
    <s v="Informe"/>
    <n v="0.01"/>
    <m/>
    <m/>
    <m/>
    <m/>
    <n v="0"/>
    <n v="0.01"/>
  </r>
  <r>
    <x v="1"/>
    <s v="Seguimiento a los indicadores de gestión y por proceso"/>
    <s v="Gestión Estratégica"/>
    <s v="Estratégico"/>
    <s v="Ivonne Andrea Torres Cruz_x000a_Asesora de Control Interno"/>
    <s v="Ángelo Díaz Rodríguez"/>
    <s v="Jefe Oficina Asesora de Planeación "/>
    <d v="2020-07-01T00:00:00"/>
    <d v="2020-08-19T00:00:00"/>
    <m/>
    <m/>
    <m/>
    <m/>
    <m/>
    <m/>
    <m/>
    <m/>
    <m/>
    <m/>
    <m/>
    <m/>
    <s v="Informe"/>
    <n v="0.01"/>
    <m/>
    <m/>
    <m/>
    <m/>
    <n v="0"/>
    <n v="0.01"/>
  </r>
  <r>
    <x v="1"/>
    <s v="Seguimiento al plan de implementación del MIPG"/>
    <s v="Gestión Estratégica"/>
    <s v="Estratégico"/>
    <s v="Ivonne Andrea Torres Cruz_x000a_Asesora de Control Interno"/>
    <s v="Ángelo Díaz Rodríguez"/>
    <s v="Jefe Oficina Asesora de Planeación "/>
    <d v="2020-09-15T00:00:00"/>
    <d v="2020-09-30T00:00:00"/>
    <m/>
    <m/>
    <m/>
    <m/>
    <m/>
    <m/>
    <m/>
    <m/>
    <m/>
    <m/>
    <m/>
    <m/>
    <s v="Informe"/>
    <n v="0.01"/>
    <m/>
    <m/>
    <m/>
    <m/>
    <n v="0"/>
    <n v="0.01"/>
  </r>
  <r>
    <x v="1"/>
    <s v="Arqueo Caja menor"/>
    <s v="Gestión Administrativa"/>
    <s v="Apoyo"/>
    <s v="Ivonne Andrea Torres Cruz_x000a_Asesora de Control Interno"/>
    <s v="Graciela Zabala Rico"/>
    <s v="Subdirector Administrativo"/>
    <m/>
    <m/>
    <m/>
    <m/>
    <m/>
    <m/>
    <m/>
    <m/>
    <m/>
    <m/>
    <m/>
    <m/>
    <m/>
    <m/>
    <s v="Informe"/>
    <n v="5.0000000000000001E-3"/>
    <m/>
    <m/>
    <m/>
    <m/>
    <n v="0"/>
    <n v="5.0000000000000001E-3"/>
  </r>
  <r>
    <x v="1"/>
    <s v="Arqueo Caja fuerte"/>
    <s v="Gestión Financiera"/>
    <s v="Apoyo"/>
    <s v="Ivonne Andrea Torres Cruz_x000a_Asesora de Control Interno"/>
    <s v="Graciela Zabala Rico"/>
    <s v="Subdirector Financiero"/>
    <m/>
    <m/>
    <m/>
    <m/>
    <m/>
    <m/>
    <m/>
    <m/>
    <m/>
    <m/>
    <m/>
    <m/>
    <m/>
    <m/>
    <s v="Informe"/>
    <n v="5.0000000000000001E-3"/>
    <m/>
    <m/>
    <m/>
    <m/>
    <n v="0"/>
    <n v="5.0000000000000001E-3"/>
  </r>
  <r>
    <x v="1"/>
    <s v="Arqueo Caja menor"/>
    <s v="Gestión Administrativa"/>
    <s v="Apoyo"/>
    <s v="Ivonne Andrea Torres Cruz_x000a_Asesora de Control Interno"/>
    <s v="Graciela Zabala Rico"/>
    <s v="Subdirector Administrativo"/>
    <m/>
    <m/>
    <m/>
    <m/>
    <m/>
    <m/>
    <m/>
    <m/>
    <m/>
    <m/>
    <m/>
    <m/>
    <m/>
    <m/>
    <s v="Informe"/>
    <n v="5.0000000000000001E-3"/>
    <m/>
    <m/>
    <m/>
    <m/>
    <n v="0"/>
    <n v="5.0000000000000001E-3"/>
  </r>
  <r>
    <x v="1"/>
    <s v="Auditoría - Decreto 1072 de 2015 - SGSST - Sistema de Gestión de la Seguridad y Salud en el Trabajo"/>
    <s v="Gestión del Talento Humano"/>
    <s v="Estratégico"/>
    <s v="Ivonne Andrea Torres Cruz_x000a_Asesora de Control Interno"/>
    <s v="Ivonne Andrea Torres Cruz"/>
    <s v="Subdirector Administrativo"/>
    <d v="2020-05-04T00:00:00"/>
    <d v="2020-06-30T00:00:00"/>
    <m/>
    <m/>
    <m/>
    <m/>
    <m/>
    <m/>
    <m/>
    <m/>
    <m/>
    <m/>
    <m/>
    <m/>
    <s v="Informe"/>
    <n v="0.01"/>
    <m/>
    <m/>
    <m/>
    <m/>
    <n v="0"/>
    <n v="0.01"/>
  </r>
  <r>
    <x v="1"/>
    <s v="Informe PQR's - Ley 1474 de 2011"/>
    <s v="Servicio al Ciudadano "/>
    <s v="Apoyo"/>
    <s v="Ivonne Andrea Torres Cruz_x000a_Asesora de Control Interno"/>
    <s v="Marcela Urrea Jaramillo"/>
    <s v="Director de Gestión Corporativa y CID"/>
    <d v="2020-01-02T00:00:00"/>
    <d v="2020-01-30T00:00:00"/>
    <m/>
    <m/>
    <m/>
    <m/>
    <m/>
    <m/>
    <m/>
    <m/>
    <m/>
    <m/>
    <m/>
    <m/>
    <s v="Informe"/>
    <n v="0.01"/>
    <m/>
    <m/>
    <m/>
    <m/>
    <n v="0"/>
    <n v="0.01"/>
  </r>
  <r>
    <x v="1"/>
    <s v="Informe de verificación RNMC - Código Nacional de Policía - Artículo 183"/>
    <s v="Todos los Procesos"/>
    <s v="Todos los Procesos"/>
    <s v="Ivonne Andrea Torres Cruz_x000a_Asesora de Control Interno"/>
    <s v="Marcela Urrea Jaramillo"/>
    <s v="Líderes de Cada Proceso"/>
    <d v="2020-01-08T00:00:00"/>
    <d v="2020-01-17T00:00:00"/>
    <m/>
    <m/>
    <m/>
    <m/>
    <m/>
    <m/>
    <m/>
    <m/>
    <m/>
    <m/>
    <m/>
    <m/>
    <s v="Informe"/>
    <n v="5.0000000000000001E-3"/>
    <m/>
    <m/>
    <m/>
    <m/>
    <n v="0"/>
    <n v="5.0000000000000001E-3"/>
  </r>
  <r>
    <x v="1"/>
    <s v="Auditoría Proceso de Mejoramiento de Vivienda_x000a_Decreto 371 de 2010 - Artículo 3 - de los procesos de atención al ciudadano, los sistemas de información y atención de las peticiones, quejas, reclamos y sugerencias de los cuidadanos, en el distrito capital"/>
    <s v="Servicio al Ciudadano "/>
    <s v="Misional"/>
    <s v="Ivonne Andrea Torres Cruz_x000a_Asesora de Control Interno"/>
    <s v="Marcela Urrea Jaramillo"/>
    <s v="Director de Gestión Corporativa y CID"/>
    <d v="2020-02-03T00:00:00"/>
    <d v="2020-04-15T00:00:00"/>
    <m/>
    <m/>
    <m/>
    <m/>
    <m/>
    <m/>
    <m/>
    <m/>
    <m/>
    <m/>
    <m/>
    <m/>
    <s v="Informe"/>
    <n v="5.0000000000000001E-3"/>
    <m/>
    <m/>
    <m/>
    <m/>
    <n v="0"/>
    <n v="5.0000000000000001E-3"/>
  </r>
  <r>
    <x v="1"/>
    <s v="Auditoría Proceso de Mejoramiento de Barrios_x000a_Decreto 371 de 2010 - Artículo 3 - de los procesos de atención al ciudadano, los sistemas de información y atención de las peticiones, quejas, reclamos y sugerencias de los cuidadanos, en el distrito capital"/>
    <s v="Servicio al Ciudadano "/>
    <s v="Misional"/>
    <s v="Ivonne Andrea Torres Cruz_x000a_Asesora de Control Interno"/>
    <s v="Marcela Urrea Jaramillo"/>
    <s v="Director de Gestión Corporativa y CID"/>
    <d v="2020-05-04T00:00:00"/>
    <d v="2020-07-15T00:00:00"/>
    <m/>
    <m/>
    <m/>
    <m/>
    <m/>
    <m/>
    <m/>
    <m/>
    <m/>
    <m/>
    <m/>
    <m/>
    <s v="Informe"/>
    <n v="5.0000000000000001E-3"/>
    <m/>
    <m/>
    <m/>
    <m/>
    <n v="0"/>
    <n v="5.0000000000000001E-3"/>
  </r>
  <r>
    <x v="1"/>
    <s v="Informe PQR's - Ley 1474 de 2011"/>
    <s v="Servicio al Ciudadano "/>
    <s v="Apoyo"/>
    <s v="Ivonne Andrea Torres Cruz_x000a_Asesora de Control Interno"/>
    <s v="Marcela Urrea Jaramillo"/>
    <s v="Director de Gestión Corporativa y CID"/>
    <d v="2020-07-01T00:00:00"/>
    <d v="2020-07-29T00:00:00"/>
    <m/>
    <m/>
    <m/>
    <m/>
    <m/>
    <m/>
    <m/>
    <m/>
    <m/>
    <m/>
    <m/>
    <m/>
    <s v="Informe"/>
    <n v="0.01"/>
    <m/>
    <m/>
    <m/>
    <m/>
    <n v="0"/>
    <n v="0.01"/>
  </r>
  <r>
    <x v="1"/>
    <s v="Auditoría Proceso de Reasentamientos Humanos_x000a_Decreto 371 de 2010 - Artículo 3 - de los procesos de atención al ciudadano, los sistemas de información y atención de las peticiones, quejas, reclamos y sugerencias de los cuidadanos, en el distrito capital"/>
    <s v="Servicio al Ciudadano "/>
    <s v="Misional"/>
    <s v="Ivonne Andrea Torres Cruz_x000a_Asesora de Control Interno"/>
    <s v="Marcela Urrea Jaramillo"/>
    <s v="Director de Gestión Corporativa y CID"/>
    <d v="2020-08-03T00:00:00"/>
    <d v="2020-10-15T00:00:00"/>
    <m/>
    <m/>
    <m/>
    <m/>
    <m/>
    <m/>
    <m/>
    <m/>
    <m/>
    <m/>
    <m/>
    <m/>
    <s v="Informe"/>
    <n v="5.0000000000000001E-3"/>
    <m/>
    <m/>
    <m/>
    <m/>
    <n v="0"/>
    <n v="5.0000000000000001E-3"/>
  </r>
  <r>
    <x v="1"/>
    <s v="Auditoría Proceso de Urbanizaciones y Titulación_x000a_Decreto 371 de 2010 - Artículo 3 - de los procesos de atención al ciudadano, los sistemas de información y atención de las peticiones, quejas, reclamos y sugerencias de los cuidadanos, en el distrito capital"/>
    <s v="Servicio al Ciudadano "/>
    <s v="Misional"/>
    <s v="Ivonne Andrea Torres Cruz_x000a_Asesora de Control Interno"/>
    <s v="Marcela Urrea Jaramillo"/>
    <s v="Director de Gestión Corporativa y CID"/>
    <d v="2020-10-16T00:00:00"/>
    <d v="2020-12-14T00:00:00"/>
    <m/>
    <m/>
    <m/>
    <m/>
    <m/>
    <m/>
    <m/>
    <m/>
    <m/>
    <m/>
    <m/>
    <m/>
    <s v="Informe"/>
    <n v="5.0000000000000001E-3"/>
    <m/>
    <m/>
    <m/>
    <m/>
    <n v="0"/>
    <n v="5.0000000000000001E-3"/>
  </r>
  <r>
    <x v="2"/>
    <s v="Realizar evaluación 2019 y concertación 2020 planta temporal"/>
    <s v="Evaluación de la Gestión"/>
    <s v="Seguimiento y Evaluación"/>
    <s v="Ivonne Andrea Torres Cruz_x000a_Asesora de Control Interno"/>
    <s v="Alexandra Álvarez Mantilla"/>
    <s v="Asesor de Control Interno"/>
    <d v="2020-02-03T00:00:00"/>
    <d v="2020-02-21T00:00:00"/>
    <m/>
    <m/>
    <m/>
    <m/>
    <m/>
    <m/>
    <m/>
    <m/>
    <m/>
    <m/>
    <m/>
    <m/>
    <s v="Evaluación y concertación"/>
    <n v="5.0000000000000001E-3"/>
    <m/>
    <m/>
    <m/>
    <m/>
    <n v="0"/>
    <n v="5.0000000000000001E-3"/>
  </r>
  <r>
    <x v="2"/>
    <s v="Revisión y/o actualización del normograma proceso Evaluación de la Gestión"/>
    <s v="Evaluación de la Gestión"/>
    <s v="Seguimiento y Evaluación"/>
    <s v="Ivonne Andrea Torres Cruz_x000a_Asesora de Control Interno"/>
    <s v="Andrea Sierra Ochoa"/>
    <s v="Asesor de Control Interno"/>
    <d v="2020-01-02T00:00:00"/>
    <d v="2020-01-09T00:00:00"/>
    <m/>
    <m/>
    <m/>
    <m/>
    <m/>
    <m/>
    <m/>
    <m/>
    <m/>
    <m/>
    <m/>
    <m/>
    <s v="Normograma revisado, actualizado y enviado a la OAP"/>
    <n v="1E-3"/>
    <m/>
    <m/>
    <m/>
    <m/>
    <n v="0"/>
    <n v="1E-3"/>
  </r>
  <r>
    <x v="2"/>
    <s v="Revisión y/o actualización del normograma proceso Evaluación de la Gestión"/>
    <s v="Evaluación de la Gestión"/>
    <s v="Seguimiento y Evaluación"/>
    <s v="Ivonne Andrea Torres Cruz_x000a_Asesora de Control Interno"/>
    <s v="Andrea Sierra Ochoa"/>
    <s v="Asesor de Control Interno"/>
    <d v="2020-02-03T00:00:00"/>
    <d v="2020-02-07T00:00:00"/>
    <m/>
    <m/>
    <m/>
    <m/>
    <m/>
    <m/>
    <m/>
    <m/>
    <m/>
    <m/>
    <m/>
    <m/>
    <s v="Normograma revisado, actualizado y enviado a la OAP"/>
    <n v="1E-3"/>
    <m/>
    <m/>
    <m/>
    <m/>
    <n v="0"/>
    <n v="1E-3"/>
  </r>
  <r>
    <x v="2"/>
    <s v="Revisión y/o actualización del normograma proceso Evaluación de la Gestión"/>
    <s v="Evaluación de la Gestión"/>
    <s v="Seguimiento y Evaluación"/>
    <s v="Ivonne Andrea Torres Cruz_x000a_Asesora de Control Interno"/>
    <s v="Andrea Sierra Ochoa"/>
    <s v="Asesor de Control Interno"/>
    <d v="2020-03-02T00:00:00"/>
    <d v="2020-03-06T00:00:00"/>
    <m/>
    <m/>
    <m/>
    <m/>
    <m/>
    <m/>
    <m/>
    <m/>
    <m/>
    <m/>
    <m/>
    <m/>
    <s v="Normograma revisado, actualizado y enviado a la OAP"/>
    <n v="1E-3"/>
    <m/>
    <m/>
    <m/>
    <m/>
    <n v="0"/>
    <n v="1E-3"/>
  </r>
  <r>
    <x v="2"/>
    <s v="Revisión y/o actualización del normograma proceso Evaluación de la Gestión"/>
    <s v="Evaluación de la Gestión"/>
    <s v="Seguimiento y Evaluación"/>
    <s v="Ivonne Andrea Torres Cruz_x000a_Asesora de Control Interno"/>
    <s v="Andrea Sierra Ochoa"/>
    <s v="Asesor de Control Interno"/>
    <d v="2020-04-01T00:00:00"/>
    <d v="2020-04-07T00:00:00"/>
    <m/>
    <m/>
    <m/>
    <m/>
    <m/>
    <m/>
    <m/>
    <m/>
    <m/>
    <m/>
    <m/>
    <m/>
    <s v="Normograma revisado, actualizado y enviado a la OAP"/>
    <n v="1E-3"/>
    <m/>
    <m/>
    <m/>
    <m/>
    <n v="0"/>
    <n v="1E-3"/>
  </r>
  <r>
    <x v="2"/>
    <s v="Revisión y/o actualización del normograma proceso Evaluación de la Gestión"/>
    <s v="Evaluación de la Gestión"/>
    <s v="Seguimiento y Evaluación"/>
    <s v="Ivonne Andrea Torres Cruz_x000a_Asesora de Control Interno"/>
    <s v="Andrea Sierra Ochoa"/>
    <s v="Asesor de Control Interno"/>
    <d v="2020-05-04T00:00:00"/>
    <d v="2020-05-08T00:00:00"/>
    <m/>
    <m/>
    <m/>
    <m/>
    <m/>
    <m/>
    <m/>
    <m/>
    <m/>
    <m/>
    <m/>
    <m/>
    <s v="Normograma revisado, actualizado y enviado a la OAP"/>
    <n v="1E-3"/>
    <m/>
    <m/>
    <m/>
    <m/>
    <n v="0"/>
    <n v="1E-3"/>
  </r>
  <r>
    <x v="2"/>
    <s v="Revisión y/o actualización del normograma proceso Evaluación de la Gestión"/>
    <s v="Evaluación de la Gestión"/>
    <s v="Seguimiento y Evaluación"/>
    <s v="Ivonne Andrea Torres Cruz_x000a_Asesora de Control Interno"/>
    <s v="Andrea Sierra Ochoa"/>
    <s v="Asesor de Control Interno"/>
    <d v="2020-06-01T00:00:00"/>
    <d v="2020-06-05T00:00:00"/>
    <m/>
    <m/>
    <m/>
    <m/>
    <m/>
    <m/>
    <m/>
    <m/>
    <m/>
    <m/>
    <m/>
    <m/>
    <s v="Normograma revisado, actualizado y enviado a la OAP"/>
    <n v="1E-3"/>
    <m/>
    <m/>
    <m/>
    <m/>
    <n v="0"/>
    <n v="1E-3"/>
  </r>
  <r>
    <x v="2"/>
    <s v="Revisión y/o actualización del normograma proceso Evaluación de la Gestión"/>
    <s v="Evaluación de la Gestión"/>
    <s v="Seguimiento y Evaluación"/>
    <s v="Ivonne Andrea Torres Cruz_x000a_Asesora de Control Interno"/>
    <s v="Andrea Sierra Ochoa"/>
    <s v="Asesor de Control Interno"/>
    <d v="2020-07-01T00:00:00"/>
    <d v="2020-07-07T00:00:00"/>
    <m/>
    <m/>
    <m/>
    <m/>
    <m/>
    <m/>
    <m/>
    <m/>
    <m/>
    <m/>
    <m/>
    <m/>
    <s v="Normograma revisado, actualizado y enviado a la OAP"/>
    <n v="1E-3"/>
    <m/>
    <m/>
    <m/>
    <m/>
    <n v="0"/>
    <n v="1E-3"/>
  </r>
  <r>
    <x v="2"/>
    <s v="Revisión y/o actualización del normograma proceso Evaluación de la Gestión"/>
    <s v="Evaluación de la Gestión"/>
    <s v="Seguimiento y Evaluación"/>
    <s v="Ivonne Andrea Torres Cruz_x000a_Asesora de Control Interno"/>
    <s v="Andrea Sierra Ochoa"/>
    <s v="Asesor de Control Interno"/>
    <d v="2020-08-03T00:00:00"/>
    <d v="2020-08-10T00:00:00"/>
    <m/>
    <m/>
    <m/>
    <m/>
    <m/>
    <m/>
    <m/>
    <m/>
    <m/>
    <m/>
    <m/>
    <m/>
    <s v="Normograma revisado, actualizado y enviado a la OAP"/>
    <n v="1E-3"/>
    <m/>
    <m/>
    <m/>
    <m/>
    <n v="0"/>
    <n v="1E-3"/>
  </r>
  <r>
    <x v="2"/>
    <s v="Revisión y/o actualización del normograma proceso Evaluación de la Gestión"/>
    <s v="Evaluación de la Gestión"/>
    <s v="Seguimiento y Evaluación"/>
    <s v="Ivonne Andrea Torres Cruz_x000a_Asesora de Control Interno"/>
    <s v="Andrea Sierra Ochoa"/>
    <s v="Asesor de Control Interno"/>
    <d v="2020-09-01T00:00:00"/>
    <d v="2020-09-07T00:00:00"/>
    <m/>
    <m/>
    <m/>
    <m/>
    <m/>
    <m/>
    <m/>
    <m/>
    <m/>
    <m/>
    <m/>
    <m/>
    <s v="Normograma revisado, actualizado y enviado a la OAP"/>
    <n v="1E-3"/>
    <m/>
    <m/>
    <m/>
    <m/>
    <n v="0"/>
    <n v="1E-3"/>
  </r>
  <r>
    <x v="2"/>
    <s v="Revisión y/o actualización del normograma proceso Evaluación de la Gestión"/>
    <s v="Evaluación de la Gestión"/>
    <s v="Seguimiento y Evaluación"/>
    <s v="Ivonne Andrea Torres Cruz_x000a_Asesora de Control Interno"/>
    <s v="Andrea Sierra Ochoa"/>
    <s v="Asesor de Control Interno"/>
    <d v="2020-10-01T00:00:00"/>
    <d v="2020-10-07T00:00:00"/>
    <m/>
    <m/>
    <m/>
    <m/>
    <m/>
    <m/>
    <m/>
    <m/>
    <m/>
    <m/>
    <m/>
    <m/>
    <s v="Normograma revisado, actualizado y enviado a la OAP"/>
    <n v="1E-3"/>
    <m/>
    <m/>
    <m/>
    <m/>
    <n v="0"/>
    <n v="1E-3"/>
  </r>
  <r>
    <x v="2"/>
    <s v="Revisión y/o actualización del normograma proceso Evaluación de la Gestión"/>
    <s v="Evaluación de la Gestión"/>
    <s v="Seguimiento y Evaluación"/>
    <s v="Ivonne Andrea Torres Cruz_x000a_Asesora de Control Interno"/>
    <s v="Andrea Sierra Ochoa"/>
    <s v="Asesor de Control Interno"/>
    <d v="2020-11-03T00:00:00"/>
    <d v="2020-11-09T00:00:00"/>
    <m/>
    <m/>
    <m/>
    <m/>
    <m/>
    <m/>
    <m/>
    <m/>
    <m/>
    <m/>
    <m/>
    <m/>
    <s v="Normograma revisado, actualizado y enviado a la OAP"/>
    <n v="1E-3"/>
    <m/>
    <m/>
    <m/>
    <m/>
    <n v="0"/>
    <n v="1E-3"/>
  </r>
  <r>
    <x v="2"/>
    <s v="Revisión y/o actualización del normograma proceso Evaluación de la Gestión"/>
    <s v="Evaluación de la Gestión"/>
    <s v="Seguimiento y Evaluación"/>
    <s v="Ivonne Andrea Torres Cruz_x000a_Asesora de Control Interno"/>
    <s v="Andrea Sierra Ochoa"/>
    <s v="Asesor de Control Interno"/>
    <d v="2020-12-01T00:00:00"/>
    <d v="2020-12-07T00:00:00"/>
    <m/>
    <m/>
    <m/>
    <m/>
    <m/>
    <m/>
    <m/>
    <m/>
    <m/>
    <m/>
    <m/>
    <m/>
    <s v="Normograma revisado, actualizado y enviado a la OAP"/>
    <n v="1E-3"/>
    <m/>
    <m/>
    <m/>
    <m/>
    <n v="0"/>
    <n v="1E-3"/>
  </r>
  <r>
    <x v="2"/>
    <s v="Trámite de cuentas de ACI"/>
    <s v="Evaluación de la Gestión"/>
    <s v="Seguimiento y Evaluación"/>
    <s v="Ivonne Andrea Torres Cruz_x000a_Asesora de Control Interno"/>
    <s v="Andrés Farias Pinzón"/>
    <s v="Asesor de Control Interno"/>
    <d v="2020-01-02T00:00:00"/>
    <d v="2020-01-09T00:00:00"/>
    <m/>
    <m/>
    <m/>
    <m/>
    <m/>
    <m/>
    <m/>
    <m/>
    <m/>
    <m/>
    <m/>
    <m/>
    <s v="Cuentas de Contratistas Radicadas e información en el SECOP I ó II"/>
    <n v="1E-3"/>
    <m/>
    <m/>
    <m/>
    <m/>
    <n v="0"/>
    <n v="1E-3"/>
  </r>
  <r>
    <x v="2"/>
    <s v="Contratación 2020 contratistas ACI"/>
    <s v="Evaluación de la Gestión"/>
    <s v="Seguimiento y Evaluación"/>
    <s v="Ivonne Andrea Torres Cruz_x000a_Asesora de Control Interno"/>
    <s v="Andrés Farias Pinzón"/>
    <s v="Asesor de Control Interno"/>
    <d v="2020-01-14T00:00:00"/>
    <d v="2020-02-07T00:00:00"/>
    <m/>
    <m/>
    <m/>
    <m/>
    <m/>
    <m/>
    <m/>
    <m/>
    <m/>
    <m/>
    <m/>
    <m/>
    <s v="Contratos de CI perfeccionados y en ejecución"/>
    <n v="1.4999999999999999E-2"/>
    <m/>
    <m/>
    <m/>
    <m/>
    <n v="0"/>
    <n v="1.4999999999999999E-2"/>
  </r>
  <r>
    <x v="2"/>
    <s v="Gestionar el proceso de contratación de la Auditoría Interna de Calidad bajo el estándar ISO 9001:2015"/>
    <s v="Evaluación de la Gestión"/>
    <s v="Seguimiento y Evaluación"/>
    <s v="Ivonne Andrea Torres Cruz_x000a_Asesora de Control Interno"/>
    <s v="Andrés Farias Pinzón"/>
    <s v="Asesor de Control Interno"/>
    <d v="2020-01-20T00:00:00"/>
    <d v="2020-03-30T00:00:00"/>
    <m/>
    <m/>
    <m/>
    <m/>
    <m/>
    <m/>
    <m/>
    <m/>
    <m/>
    <m/>
    <m/>
    <m/>
    <s v="Contratos de CI perfeccionados y en ejecución"/>
    <n v="1.4999999999999999E-2"/>
    <m/>
    <m/>
    <m/>
    <m/>
    <n v="0"/>
    <n v="1.4999999999999999E-2"/>
  </r>
  <r>
    <x v="2"/>
    <s v="Trámite de cuentas de ACI"/>
    <s v="Evaluación de la Gestión"/>
    <s v="Seguimiento y Evaluación"/>
    <s v="Ivonne Andrea Torres Cruz_x000a_Asesora de Control Interno"/>
    <s v="Andrés Farias Pinzón"/>
    <s v="Asesor de Control Interno"/>
    <d v="2020-02-03T00:00:00"/>
    <d v="2020-02-07T00:00:00"/>
    <m/>
    <m/>
    <m/>
    <m/>
    <m/>
    <m/>
    <m/>
    <m/>
    <m/>
    <m/>
    <m/>
    <m/>
    <s v="Cuentas de Contratistas Radicadas e información en el SECOP I ó II"/>
    <n v="1E-3"/>
    <m/>
    <m/>
    <m/>
    <m/>
    <n v="0"/>
    <n v="1E-3"/>
  </r>
  <r>
    <x v="2"/>
    <s v="Trámite de cuentas de ACI"/>
    <s v="Evaluación de la Gestión"/>
    <s v="Seguimiento y Evaluación"/>
    <s v="Ivonne Andrea Torres Cruz_x000a_Asesora de Control Interno"/>
    <s v="Andrés Farias Pinzón"/>
    <s v="Asesor de Control Interno"/>
    <d v="2020-03-02T00:00:00"/>
    <d v="2020-03-06T00:00:00"/>
    <m/>
    <m/>
    <m/>
    <m/>
    <m/>
    <m/>
    <m/>
    <m/>
    <m/>
    <m/>
    <m/>
    <m/>
    <s v="Cuentas de Contratistas Radicadas e información en el SECOP I ó II"/>
    <n v="1E-3"/>
    <m/>
    <m/>
    <m/>
    <m/>
    <n v="0"/>
    <n v="1E-3"/>
  </r>
  <r>
    <x v="2"/>
    <s v="Contratación 2020 contratistas ACI"/>
    <s v="Evaluación de la Gestión"/>
    <s v="Seguimiento y Evaluación"/>
    <s v="Ivonne Andrea Torres Cruz_x000a_Asesora de Control Interno"/>
    <s v="Andrés Farias Pinzón"/>
    <s v="Asesor de Control Interno"/>
    <d v="2020-03-10T00:00:00"/>
    <d v="2020-04-07T00:00:00"/>
    <m/>
    <m/>
    <m/>
    <m/>
    <m/>
    <m/>
    <m/>
    <m/>
    <m/>
    <m/>
    <m/>
    <m/>
    <s v="Contratos de CI perfeccionados y en ejecución"/>
    <n v="1.4999999999999999E-2"/>
    <m/>
    <m/>
    <m/>
    <m/>
    <n v="0"/>
    <n v="1.4999999999999999E-2"/>
  </r>
  <r>
    <x v="2"/>
    <s v="Trámite de cuentas de ACI"/>
    <s v="Evaluación de la Gestión"/>
    <s v="Seguimiento y Evaluación"/>
    <s v="Ivonne Andrea Torres Cruz_x000a_Asesora de Control Interno"/>
    <s v="Andrés Farias Pinzón"/>
    <s v="Asesor de Control Interno"/>
    <d v="2020-04-01T00:00:00"/>
    <d v="2020-04-07T00:00:00"/>
    <m/>
    <m/>
    <m/>
    <m/>
    <m/>
    <m/>
    <m/>
    <m/>
    <m/>
    <m/>
    <m/>
    <m/>
    <s v="Cuentas de Contratistas Radicadas e información en el SECOP I ó II"/>
    <n v="1E-3"/>
    <m/>
    <m/>
    <m/>
    <m/>
    <n v="0"/>
    <n v="1E-3"/>
  </r>
  <r>
    <x v="2"/>
    <s v="Trámite de cuentas de ACI"/>
    <s v="Evaluación de la Gestión"/>
    <s v="Seguimiento y Evaluación"/>
    <s v="Ivonne Andrea Torres Cruz_x000a_Asesora de Control Interno"/>
    <s v="Andrés Farias Pinzón"/>
    <s v="Asesor de Control Interno"/>
    <d v="2020-05-04T00:00:00"/>
    <d v="2020-05-08T00:00:00"/>
    <m/>
    <m/>
    <m/>
    <m/>
    <m/>
    <m/>
    <m/>
    <m/>
    <m/>
    <m/>
    <m/>
    <m/>
    <s v="Cuentas de Contratistas Radicadas e información en el SECOP I ó II"/>
    <n v="1E-3"/>
    <m/>
    <m/>
    <m/>
    <m/>
    <n v="0"/>
    <n v="1E-3"/>
  </r>
  <r>
    <x v="2"/>
    <s v="Trámite de cuentas de ACI"/>
    <s v="Evaluación de la Gestión"/>
    <s v="Seguimiento y Evaluación"/>
    <s v="Ivonne Andrea Torres Cruz_x000a_Asesora de Control Interno"/>
    <s v="Andrés Farias Pinzón"/>
    <s v="Asesor de Control Interno"/>
    <d v="2020-06-01T00:00:00"/>
    <d v="2020-06-05T00:00:00"/>
    <m/>
    <m/>
    <m/>
    <m/>
    <m/>
    <m/>
    <m/>
    <m/>
    <m/>
    <m/>
    <m/>
    <m/>
    <s v="Cuentas de Contratistas Radicadas e información en el SECOP I ó II"/>
    <n v="1E-3"/>
    <m/>
    <m/>
    <m/>
    <m/>
    <n v="0"/>
    <n v="1E-3"/>
  </r>
  <r>
    <x v="2"/>
    <s v="Revisión y mantenimiento al botón de transparencia - Ley 1712 de 2014 numeral 7 a cargo de control interno"/>
    <s v="Evaluación de la Gestión"/>
    <s v="Seguimiento y Evaluación"/>
    <s v="Ivonne Andrea Torres Cruz_x000a_Asesora de Control Interno"/>
    <s v="Andrés Farias Pinzón"/>
    <s v="Asesor de Control Interno"/>
    <d v="2020-06-08T00:00:00"/>
    <d v="2020-07-31T00:00:00"/>
    <m/>
    <m/>
    <m/>
    <m/>
    <m/>
    <m/>
    <m/>
    <m/>
    <m/>
    <m/>
    <m/>
    <m/>
    <s v="Página web actualizada"/>
    <n v="0.01"/>
    <m/>
    <m/>
    <m/>
    <m/>
    <n v="0"/>
    <n v="0.01"/>
  </r>
  <r>
    <x v="2"/>
    <s v="Trámite de cuentas de ACI"/>
    <s v="Evaluación de la Gestión"/>
    <s v="Seguimiento y Evaluación"/>
    <s v="Ivonne Andrea Torres Cruz_x000a_Asesora de Control Interno"/>
    <s v="Andrés Farias Pinzón"/>
    <s v="Asesor de Control Interno"/>
    <d v="2020-07-01T00:00:00"/>
    <d v="2020-07-07T00:00:00"/>
    <m/>
    <m/>
    <m/>
    <m/>
    <m/>
    <m/>
    <m/>
    <m/>
    <m/>
    <m/>
    <m/>
    <m/>
    <s v="Cuentas de Contratistas Radicadas e información en el SECOP I ó II"/>
    <n v="1E-3"/>
    <m/>
    <m/>
    <m/>
    <m/>
    <n v="0"/>
    <n v="1E-3"/>
  </r>
  <r>
    <x v="2"/>
    <s v="Trámite de cuentas de ACI"/>
    <s v="Evaluación de la Gestión"/>
    <s v="Seguimiento y Evaluación"/>
    <s v="Ivonne Andrea Torres Cruz_x000a_Asesora de Control Interno"/>
    <s v="Andrés Farias Pinzón"/>
    <s v="Asesor de Control Interno"/>
    <d v="2020-08-03T00:00:00"/>
    <d v="2020-08-10T00:00:00"/>
    <m/>
    <m/>
    <m/>
    <m/>
    <m/>
    <m/>
    <m/>
    <m/>
    <m/>
    <m/>
    <m/>
    <m/>
    <s v="Cuentas de Contratistas Radicadas e información en el SECOP I ó II"/>
    <n v="1E-3"/>
    <m/>
    <m/>
    <m/>
    <m/>
    <n v="0"/>
    <n v="1E-3"/>
  </r>
  <r>
    <x v="2"/>
    <s v="Trámite de cuentas de ACI"/>
    <s v="Evaluación de la Gestión"/>
    <s v="Seguimiento y Evaluación"/>
    <s v="Ivonne Andrea Torres Cruz_x000a_Asesora de Control Interno"/>
    <s v="Andrés Farias Pinzón"/>
    <s v="Asesor de Control Interno"/>
    <d v="2020-09-01T00:00:00"/>
    <d v="2020-09-07T00:00:00"/>
    <m/>
    <m/>
    <m/>
    <m/>
    <m/>
    <m/>
    <m/>
    <m/>
    <m/>
    <m/>
    <m/>
    <m/>
    <s v="Cuentas de Contratistas Radicadas e información en el SECOP I ó II"/>
    <n v="1E-3"/>
    <m/>
    <m/>
    <m/>
    <m/>
    <n v="0"/>
    <n v="1E-3"/>
  </r>
  <r>
    <x v="2"/>
    <s v="Trámite de cuentas de ACI"/>
    <s v="Evaluación de la Gestión"/>
    <s v="Seguimiento y Evaluación"/>
    <s v="Ivonne Andrea Torres Cruz_x000a_Asesora de Control Interno"/>
    <s v="Andrés Farias Pinzón"/>
    <s v="Asesor de Control Interno"/>
    <d v="2020-10-01T00:00:00"/>
    <d v="2020-10-07T00:00:00"/>
    <m/>
    <m/>
    <m/>
    <m/>
    <m/>
    <m/>
    <m/>
    <m/>
    <m/>
    <m/>
    <m/>
    <m/>
    <s v="Cuentas de Contratistas Radicadas e información en el SECOP I ó II"/>
    <n v="1E-3"/>
    <m/>
    <m/>
    <m/>
    <m/>
    <n v="0"/>
    <n v="1E-3"/>
  </r>
  <r>
    <x v="2"/>
    <s v="Trámite de cuentas de ACI"/>
    <s v="Evaluación de la Gestión"/>
    <s v="Seguimiento y Evaluación"/>
    <s v="Ivonne Andrea Torres Cruz_x000a_Asesora de Control Interno"/>
    <s v="Andrés Farias Pinzón"/>
    <s v="Asesor de Control Interno"/>
    <d v="2020-11-03T00:00:00"/>
    <d v="2020-11-09T00:00:00"/>
    <m/>
    <m/>
    <m/>
    <m/>
    <m/>
    <m/>
    <m/>
    <m/>
    <m/>
    <m/>
    <m/>
    <m/>
    <s v="Cuentas de Contratistas Radicadas e información en el SECOP I ó II"/>
    <n v="1E-3"/>
    <m/>
    <m/>
    <m/>
    <m/>
    <n v="0"/>
    <n v="1E-3"/>
  </r>
  <r>
    <x v="2"/>
    <s v="Trámite de cuentas de ACI"/>
    <s v="Evaluación de la Gestión"/>
    <s v="Seguimiento y Evaluación"/>
    <s v="Ivonne Andrea Torres Cruz_x000a_Asesora de Control Interno"/>
    <s v="Andrés Farias Pinzón"/>
    <s v="Asesor de Control Interno"/>
    <d v="2020-12-01T00:00:00"/>
    <d v="2020-12-07T00:00:00"/>
    <m/>
    <m/>
    <m/>
    <m/>
    <m/>
    <m/>
    <m/>
    <m/>
    <m/>
    <m/>
    <m/>
    <m/>
    <s v="Cuentas de Contratistas Radicadas e información en el SECOP I ó II"/>
    <n v="1E-3"/>
    <m/>
    <m/>
    <m/>
    <m/>
    <n v="0"/>
    <n v="1E-3"/>
  </r>
  <r>
    <x v="2"/>
    <s v="Diseño y gestión de capacitaciones para el fortalecimiento y aplicación del principio de autocontrol  "/>
    <s v="Evaluación de la Gestión"/>
    <s v="Seguimiento y Evaluación"/>
    <s v="Ivonne Andrea Torres Cruz_x000a_Asesora de Control Interno"/>
    <s v="Ángelo Díaz Rodríguez"/>
    <s v="Asesor de Control Interno"/>
    <d v="2020-02-03T00:00:00"/>
    <d v="2020-03-11T00:00:00"/>
    <m/>
    <m/>
    <m/>
    <m/>
    <m/>
    <m/>
    <m/>
    <m/>
    <m/>
    <m/>
    <m/>
    <m/>
    <s v="Presentación, listado de Asistencia y correos"/>
    <n v="1.2999999999999999E-2"/>
    <m/>
    <m/>
    <m/>
    <m/>
    <n v="0"/>
    <n v="1.2999999999999999E-2"/>
  </r>
  <r>
    <x v="2"/>
    <s v="Diseño y gestión de capacitaciones para el fortalecimiento y aplicación del principio de autocontrol  "/>
    <s v="Evaluación de la Gestión"/>
    <s v="Seguimiento y Evaluación"/>
    <s v="Ivonne Andrea Torres Cruz_x000a_Asesora de Control Interno"/>
    <s v="Ángelo Díaz Rodríguez"/>
    <s v="Asesor de Control Interno"/>
    <d v="2020-08-12T00:00:00"/>
    <d v="2020-09-30T00:00:00"/>
    <m/>
    <m/>
    <m/>
    <m/>
    <m/>
    <m/>
    <m/>
    <m/>
    <m/>
    <m/>
    <m/>
    <m/>
    <s v="Presentación, listado de Asistencia y correos"/>
    <n v="1.2999999999999999E-2"/>
    <m/>
    <m/>
    <m/>
    <m/>
    <n v="0"/>
    <n v="1.2999999999999999E-2"/>
  </r>
  <r>
    <x v="2"/>
    <s v="Realizar evaluación 2019 y concertación 2020 planta fija"/>
    <s v="Evaluación de la Gestión"/>
    <s v="Seguimiento y Evaluación"/>
    <s v="Ivonne Andrea Torres Cruz_x000a_Asesora de Control Interno"/>
    <s v="Elizabeth Sáenz Sáenz"/>
    <s v="Asesor de Control Interno"/>
    <d v="2020-02-03T00:00:00"/>
    <d v="2020-02-21T00:00:00"/>
    <m/>
    <m/>
    <m/>
    <m/>
    <m/>
    <m/>
    <m/>
    <m/>
    <m/>
    <m/>
    <m/>
    <m/>
    <s v="Evaluación y concertación"/>
    <n v="5.0000000000000001E-3"/>
    <m/>
    <m/>
    <m/>
    <m/>
    <n v="0"/>
    <n v="5.0000000000000001E-3"/>
  </r>
  <r>
    <x v="2"/>
    <s v="Realizar evaluación 2019 y concertación 2020 planta temporal"/>
    <s v="Evaluación de la Gestión"/>
    <s v="Seguimiento y Evaluación"/>
    <s v="Ivonne Andrea Torres Cruz_x000a_Asesora de Control Interno"/>
    <s v="Graciela Zabala Rico"/>
    <s v="Asesor de Control Interno"/>
    <d v="2020-02-03T00:00:00"/>
    <d v="2020-02-21T00:00:00"/>
    <m/>
    <m/>
    <m/>
    <m/>
    <m/>
    <m/>
    <m/>
    <m/>
    <m/>
    <m/>
    <m/>
    <m/>
    <s v="Evaluación y concertación"/>
    <n v="5.0000000000000001E-3"/>
    <m/>
    <m/>
    <m/>
    <m/>
    <n v="0"/>
    <n v="5.0000000000000001E-3"/>
  </r>
  <r>
    <x v="3"/>
    <s v="Seguimiento al Comité de Conciliación"/>
    <s v="Prevención del Daño Antijurídico y Representación Judicial"/>
    <s v="Estratégico"/>
    <s v="Ivonne Andrea Torres Cruz_x000a_Asesora de Control Interno"/>
    <s v="Andrea Sierra Ochoa"/>
    <s v="Director Jurídico "/>
    <d v="2020-04-01T00:00:00"/>
    <d v="2020-04-24T00:00:00"/>
    <m/>
    <m/>
    <m/>
    <m/>
    <m/>
    <m/>
    <m/>
    <m/>
    <m/>
    <m/>
    <m/>
    <m/>
    <s v="Informe"/>
    <n v="0.01"/>
    <m/>
    <m/>
    <m/>
    <m/>
    <n v="0"/>
    <n v="0.01"/>
  </r>
  <r>
    <x v="3"/>
    <s v="Evaluación Matriz de riesgos de corrupción y por proceso 2019"/>
    <s v="Todos los Procesos"/>
    <s v="Todos los Procesos"/>
    <s v="Ivonne Andrea Torres Cruz_x000a_Asesora de Control Interno"/>
    <s v="Ángelo Díaz Rodríguez"/>
    <s v="Líderes de Cada Proceso"/>
    <d v="2020-01-02T00:00:00"/>
    <d v="2020-01-17T00:00:00"/>
    <m/>
    <m/>
    <m/>
    <m/>
    <m/>
    <m/>
    <m/>
    <m/>
    <m/>
    <m/>
    <m/>
    <m/>
    <s v="Matriz de seguimiento"/>
    <n v="1.4999999999999999E-2"/>
    <m/>
    <m/>
    <m/>
    <m/>
    <n v="0"/>
    <n v="1.4999999999999999E-2"/>
  </r>
  <r>
    <x v="3"/>
    <s v="Evaluación Plan Anticorrupción y de Atención al Ciudadano 2019. Decreto 124 de 2016"/>
    <s v="Todos los Procesos"/>
    <s v="Todos los Procesos"/>
    <s v="Ivonne Andrea Torres Cruz_x000a_Asesora de Control Interno"/>
    <s v="Ángelo Díaz Rodríguez"/>
    <s v="Líderes de Cada Proceso"/>
    <d v="2020-01-02T00:00:00"/>
    <d v="2020-01-17T00:00:00"/>
    <m/>
    <m/>
    <m/>
    <m/>
    <m/>
    <m/>
    <m/>
    <m/>
    <m/>
    <m/>
    <m/>
    <m/>
    <s v="Informe"/>
    <n v="1.4999999999999999E-2"/>
    <m/>
    <m/>
    <m/>
    <m/>
    <n v="0"/>
    <n v="1.4999999999999999E-2"/>
  </r>
  <r>
    <x v="3"/>
    <s v="Seguimiento Matriz de riesgos de corrupción y por proceso 2020"/>
    <s v="Todos los Procesos"/>
    <s v="Todos los Procesos"/>
    <s v="Ivonne Andrea Torres Cruz_x000a_Asesora de Control Interno"/>
    <s v="Ángelo Díaz Rodríguez"/>
    <s v="Líderes de Cada Proceso"/>
    <d v="2020-05-04T00:00:00"/>
    <d v="2020-05-15T00:00:00"/>
    <m/>
    <m/>
    <m/>
    <m/>
    <m/>
    <m/>
    <m/>
    <m/>
    <m/>
    <m/>
    <m/>
    <m/>
    <s v="Matriz de seguimiento"/>
    <n v="1.4999999999999999E-2"/>
    <m/>
    <m/>
    <m/>
    <m/>
    <n v="0"/>
    <n v="1.4999999999999999E-2"/>
  </r>
  <r>
    <x v="3"/>
    <s v="Seguimiento Plan Anticorrupción y de Atención al Ciudadano 2020. Decreto 124 de 2016"/>
    <s v="Todos los Procesos"/>
    <s v="Todos los Procesos"/>
    <s v="Ivonne Andrea Torres Cruz_x000a_Asesora de Control Interno"/>
    <s v="Ángelo Díaz Rodríguez"/>
    <s v="Líderes de Cada Proceso"/>
    <d v="2020-05-04T00:00:00"/>
    <d v="2020-05-15T00:00:00"/>
    <m/>
    <m/>
    <m/>
    <m/>
    <m/>
    <m/>
    <m/>
    <m/>
    <m/>
    <m/>
    <m/>
    <m/>
    <s v="Informe"/>
    <n v="1.4999999999999999E-2"/>
    <m/>
    <m/>
    <m/>
    <m/>
    <n v="0"/>
    <n v="1.4999999999999999E-2"/>
  </r>
  <r>
    <x v="3"/>
    <s v="Seguimiento Matriz de riesgos de corrupción y por proceso 2020"/>
    <s v="Todos los Procesos"/>
    <s v="Todos los Procesos"/>
    <s v="Ivonne Andrea Torres Cruz_x000a_Asesora de Control Interno"/>
    <s v="Ángelo Díaz Rodríguez"/>
    <s v="Líderes de Cada Proceso"/>
    <d v="2020-09-01T00:00:00"/>
    <d v="2020-09-14T00:00:00"/>
    <m/>
    <m/>
    <m/>
    <m/>
    <m/>
    <m/>
    <m/>
    <m/>
    <m/>
    <m/>
    <m/>
    <m/>
    <s v="Matriz de seguimiento"/>
    <n v="1.4999999999999999E-2"/>
    <m/>
    <m/>
    <m/>
    <m/>
    <n v="0"/>
    <n v="1.4999999999999999E-2"/>
  </r>
  <r>
    <x v="3"/>
    <s v="Seguimiento Plan Anticorrupción y de Atención al Ciudadano 2020. Decreto 124 de 2016"/>
    <s v="Todos los Procesos"/>
    <s v="Todos los Procesos"/>
    <s v="Ivonne Andrea Torres Cruz_x000a_Asesora de Control Interno"/>
    <s v="Ángelo Díaz Rodríguez"/>
    <s v="Líderes de Cada Proceso"/>
    <d v="2020-09-01T00:00:00"/>
    <d v="2020-09-14T00:00:00"/>
    <m/>
    <m/>
    <m/>
    <m/>
    <m/>
    <m/>
    <m/>
    <m/>
    <m/>
    <m/>
    <m/>
    <m/>
    <s v="Informe"/>
    <n v="1.4999999999999999E-2"/>
    <m/>
    <m/>
    <m/>
    <m/>
    <n v="0"/>
    <n v="1.4999999999999999E-2"/>
  </r>
  <r>
    <x v="3"/>
    <s v="Seguimiento al Comité técnico de inventarios de bienes inmuebles"/>
    <s v="Gestión Administrativa"/>
    <s v="Apoyo"/>
    <s v="Ivonne Andrea Torres Cruz_x000a_Asesora de Control Interno"/>
    <s v="Marcela Urrea Jaramillo"/>
    <s v="Subdirector Administrativo"/>
    <d v="2020-03-02T00:00:00"/>
    <d v="2020-03-26T00:00:00"/>
    <m/>
    <m/>
    <m/>
    <m/>
    <m/>
    <m/>
    <m/>
    <m/>
    <m/>
    <m/>
    <m/>
    <m/>
    <s v="Informe"/>
    <n v="0.01"/>
    <m/>
    <m/>
    <m/>
    <m/>
    <n v="0"/>
    <n v="0.01"/>
  </r>
  <r>
    <x v="3"/>
    <s v="Seguimiento al Comité técnico de inventarios de bienes muebles"/>
    <s v="Gestión Administrativa"/>
    <s v="Apoyo"/>
    <s v="Ivonne Andrea Torres Cruz_x000a_Asesora de Control Interno"/>
    <s v="Marcela Urrea Jaramillo"/>
    <s v="Subdirector Administrativo"/>
    <d v="2020-06-01T00:00:00"/>
    <d v="2020-06-24T00:00:00"/>
    <m/>
    <m/>
    <m/>
    <m/>
    <m/>
    <m/>
    <m/>
    <m/>
    <m/>
    <m/>
    <m/>
    <m/>
    <s v="Informe"/>
    <n v="0.01"/>
    <m/>
    <m/>
    <m/>
    <m/>
    <n v="0"/>
    <n v="0.01"/>
  </r>
  <r>
    <x v="3"/>
    <s v="Seguimiento a Comité Técnico de Sostenibilidad Contable_x000a_Seguimiento al Comité financiero"/>
    <s v="Gestión Financiera"/>
    <s v="Apoyo"/>
    <s v="Ivonne Andrea Torres Cruz_x000a_Asesora de Control Interno"/>
    <s v="Marcela Urrea Jaramillo"/>
    <s v="Subdirector Financiero"/>
    <d v="2020-09-01T00:00:00"/>
    <d v="2020-09-25T00:00:00"/>
    <m/>
    <m/>
    <m/>
    <m/>
    <m/>
    <m/>
    <m/>
    <m/>
    <m/>
    <m/>
    <m/>
    <m/>
    <s v="Informe"/>
    <n v="0.01"/>
    <m/>
    <m/>
    <m/>
    <m/>
    <n v="0"/>
    <n v="0.01"/>
  </r>
  <r>
    <x v="4"/>
    <s v="Evaluación anual por dependencias. Artículo 39 Ley 909 de 2005 - Circular 004 de 2005 Consejo Asesor del Gobierno Nacional en Materia de Control Interno"/>
    <s v="Todos los Procesos"/>
    <s v="Todos los Procesos"/>
    <s v="Ivonne Andrea Torres Cruz_x000a_Asesora de Control Interno"/>
    <s v="Andrea Sierra Ochoa"/>
    <s v="Líderes de Cada Proceso"/>
    <d v="2020-01-20T00:00:00"/>
    <d v="2020-01-30T00:00:00"/>
    <m/>
    <m/>
    <m/>
    <m/>
    <m/>
    <m/>
    <m/>
    <m/>
    <m/>
    <m/>
    <m/>
    <m/>
    <s v="Informe"/>
    <n v="7.0000000000000001E-3"/>
    <m/>
    <m/>
    <m/>
    <m/>
    <n v="0"/>
    <n v="7.0000000000000001E-3"/>
  </r>
  <r>
    <x v="4"/>
    <s v="Seguimiento al Plan de Acción  de Gestión - Plan Anual de Auditorías - Parágrafo 1, Artículo 38 - Decreto 807 de 2019"/>
    <s v="Evaluación de la Gestión"/>
    <s v="Seguimiento y Evaluación"/>
    <s v="Ivonne Andrea Torres Cruz_x000a_Asesora de Control Interno"/>
    <s v="Andrés Farias Pinzón"/>
    <s v="Asesor de Control Interno"/>
    <d v="2020-01-02T00:00:00"/>
    <d v="2020-01-10T00:00:00"/>
    <m/>
    <m/>
    <m/>
    <m/>
    <m/>
    <m/>
    <m/>
    <m/>
    <m/>
    <m/>
    <m/>
    <m/>
    <s v="Reporte de Seguimiento"/>
    <n v="2E-3"/>
    <m/>
    <m/>
    <m/>
    <m/>
    <n v="0"/>
    <n v="2E-3"/>
  </r>
  <r>
    <x v="4"/>
    <s v="Seguimiento al Plan de Acción  de Gestión - Plan Anual de Auditorías - Parágrafo 1, Artículo 38 - Decreto 807 de 2019"/>
    <s v="Evaluación de la Gestión"/>
    <s v="Seguimiento y Evaluación"/>
    <s v="Ivonne Andrea Torres Cruz_x000a_Asesora de Control Interno"/>
    <s v="Andrés Farias Pinzón"/>
    <s v="Asesor de Control Interno"/>
    <d v="2020-04-01T00:00:00"/>
    <d v="2020-04-07T00:00:00"/>
    <m/>
    <m/>
    <m/>
    <m/>
    <m/>
    <m/>
    <m/>
    <m/>
    <m/>
    <m/>
    <m/>
    <m/>
    <s v="Reporte de Seguimiento"/>
    <n v="2E-3"/>
    <m/>
    <m/>
    <m/>
    <m/>
    <n v="0"/>
    <n v="2E-3"/>
  </r>
  <r>
    <x v="4"/>
    <s v="Seguimiento al Plan de Acción  de Gestión - Plan Anual de Auditorías - Parágrafo 1, Artículo 38 - Decreto 807 de 2019"/>
    <s v="Evaluación de la Gestión"/>
    <s v="Seguimiento y Evaluación"/>
    <s v="Ivonne Andrea Torres Cruz_x000a_Asesora de Control Interno"/>
    <s v="Andrés Farias Pinzón"/>
    <s v="Asesor de Control Interno"/>
    <d v="2020-07-01T00:00:00"/>
    <d v="2020-07-07T00:00:00"/>
    <m/>
    <m/>
    <m/>
    <m/>
    <m/>
    <m/>
    <m/>
    <m/>
    <m/>
    <m/>
    <m/>
    <m/>
    <s v="Reporte de Seguimiento"/>
    <n v="2E-3"/>
    <m/>
    <m/>
    <m/>
    <m/>
    <n v="0"/>
    <n v="2E-3"/>
  </r>
  <r>
    <x v="4"/>
    <s v="Seguimiento al Plan de Acción  de Gestión - Plan Anual de Auditorías - Parágrafo 1, Artículo 38 - Decreto 807 de 2019"/>
    <s v="Evaluación de la Gestión"/>
    <s v="Seguimiento y Evaluación"/>
    <s v="Ivonne Andrea Torres Cruz_x000a_Asesora de Control Interno"/>
    <s v="Andrés Farias Pinzón"/>
    <s v="Asesor de Control Interno"/>
    <d v="2020-10-01T00:00:00"/>
    <d v="2020-10-07T00:00:00"/>
    <m/>
    <m/>
    <m/>
    <m/>
    <m/>
    <m/>
    <m/>
    <m/>
    <m/>
    <m/>
    <m/>
    <m/>
    <s v="Reporte de Seguimiento"/>
    <n v="2E-3"/>
    <m/>
    <m/>
    <m/>
    <m/>
    <n v="0"/>
    <n v="2E-3"/>
  </r>
  <r>
    <x v="4"/>
    <s v="Informe Pormenorizado del Sistema de Control Interno. Artículo 9 Ley 1474 de 2011, modificado por el Artículo 156 del Decreto Nacional 2106 de 2019. Circular Externa 100-006 de 2019 "/>
    <s v="Todos los Procesos"/>
    <s v="Todos los Procesos"/>
    <s v="Ivonne Andrea Torres Cruz_x000a_Asesora de Control Interno"/>
    <s v="Ángelo Díaz Rodríguez"/>
    <s v="Líderes de Cada Proceso"/>
    <d v="2020-01-20T00:00:00"/>
    <d v="2020-01-31T00:00:00"/>
    <m/>
    <m/>
    <m/>
    <m/>
    <m/>
    <m/>
    <m/>
    <m/>
    <m/>
    <m/>
    <m/>
    <m/>
    <s v="Informe"/>
    <n v="7.0000000000000001E-3"/>
    <m/>
    <m/>
    <m/>
    <m/>
    <n v="0"/>
    <n v="7.0000000000000001E-3"/>
  </r>
  <r>
    <x v="4"/>
    <s v="Reportar la información sobre la utilización del software a través del aplicativo que disponga la Dirección Nacional de Derechos de Autor - DNDA. Directivas presidenciales 01 de 1999 y 02 de 2002; Circular 17 de 2011 de la DNDA"/>
    <s v="Gestión Tecnología de la Información y Comunicaciones"/>
    <s v="Estratégico"/>
    <s v="Ivonne Andrea Torres Cruz_x000a_Asesora de Control Interno"/>
    <s v="Ángelo Díaz Rodríguez"/>
    <s v="Jefe Oficina de Tecnologías de la Información y las Comunicaciones"/>
    <d v="2020-02-03T00:00:00"/>
    <d v="2020-03-13T00:00:00"/>
    <m/>
    <m/>
    <m/>
    <m/>
    <m/>
    <m/>
    <m/>
    <m/>
    <m/>
    <m/>
    <m/>
    <m/>
    <s v="Reporte"/>
    <n v="5.0000000000000001E-3"/>
    <m/>
    <m/>
    <m/>
    <m/>
    <n v="0"/>
    <n v="5.0000000000000001E-3"/>
  </r>
  <r>
    <x v="4"/>
    <s v="Revisión por la Dirección ISO 9001:2015 - información a cargo de control interno"/>
    <s v="Gestión Estratégica"/>
    <s v="Estratégico"/>
    <s v="Ivonne Andrea Torres Cruz_x000a_Asesora de Control Interno"/>
    <s v="Ángelo Díaz Rodríguez"/>
    <s v="Jefe Oficina Asesora de Planeación "/>
    <d v="2020-05-04T00:00:00"/>
    <d v="2020-05-29T00:00:00"/>
    <m/>
    <m/>
    <m/>
    <m/>
    <m/>
    <m/>
    <m/>
    <m/>
    <m/>
    <m/>
    <m/>
    <m/>
    <s v="Informe, presentación y evidencias"/>
    <n v="5.0000000000000001E-3"/>
    <m/>
    <m/>
    <m/>
    <m/>
    <n v="0"/>
    <n v="5.0000000000000001E-3"/>
  </r>
  <r>
    <x v="4"/>
    <s v="Informe Pormenorizado del Sistema de Control Interno. Artículo 9 Ley 1474 de 2011, modificado por el Artículo 156 del Decreto Nacional 2106 de 2019. Circular Externa 100-006 de 2019 "/>
    <s v="Todos los Procesos"/>
    <s v="Todos los Procesos"/>
    <s v="Ivonne Andrea Torres Cruz_x000a_Asesora de Control Interno"/>
    <s v="Ángelo Díaz Rodríguez"/>
    <s v="Líderes de Cada Proceso"/>
    <d v="2020-07-01T00:00:00"/>
    <d v="2020-07-28T00:00:00"/>
    <m/>
    <m/>
    <m/>
    <m/>
    <m/>
    <m/>
    <m/>
    <m/>
    <m/>
    <m/>
    <m/>
    <m/>
    <s v="Informe"/>
    <n v="7.0000000000000001E-3"/>
    <m/>
    <m/>
    <m/>
    <m/>
    <n v="0"/>
    <n v="7.0000000000000001E-3"/>
  </r>
  <r>
    <x v="4"/>
    <s v="Informe presupuestal a Personería"/>
    <s v="Gestión Financiera"/>
    <s v="Apoyo"/>
    <s v="Ivonne Andrea Torres Cruz_x000a_Asesora de Control Interno"/>
    <s v="Elizabeth Sáenz Sáenz"/>
    <s v="Subdirector Financiero"/>
    <d v="2020-01-02T00:00:00"/>
    <d v="2020-01-13T00:00:00"/>
    <m/>
    <m/>
    <m/>
    <m/>
    <m/>
    <m/>
    <m/>
    <m/>
    <m/>
    <m/>
    <m/>
    <m/>
    <s v="Informe"/>
    <n v="1E-3"/>
    <m/>
    <m/>
    <m/>
    <m/>
    <n v="0"/>
    <n v="1E-3"/>
  </r>
  <r>
    <x v="4"/>
    <s v="Informe presupuestal a Personería"/>
    <s v="Gestión Financiera"/>
    <s v="Apoyo"/>
    <s v="Ivonne Andrea Torres Cruz_x000a_Asesora de Control Interno"/>
    <s v="Elizabeth Sáenz Sáenz"/>
    <s v="Subdirector Financiero"/>
    <d v="2020-02-03T00:00:00"/>
    <d v="2020-02-11T00:00:00"/>
    <m/>
    <m/>
    <m/>
    <m/>
    <m/>
    <m/>
    <m/>
    <m/>
    <m/>
    <m/>
    <m/>
    <m/>
    <s v="Informe"/>
    <n v="1E-3"/>
    <m/>
    <m/>
    <m/>
    <m/>
    <n v="0"/>
    <n v="1E-3"/>
  </r>
  <r>
    <x v="4"/>
    <s v="Informe presupuestal a Personería"/>
    <s v="Gestión Financiera"/>
    <s v="Apoyo"/>
    <s v="Ivonne Andrea Torres Cruz_x000a_Asesora de Control Interno"/>
    <s v="Elizabeth Sáenz Sáenz"/>
    <s v="Subdirector Financiero"/>
    <d v="2020-03-02T00:00:00"/>
    <d v="2020-03-10T00:00:00"/>
    <m/>
    <m/>
    <m/>
    <m/>
    <m/>
    <m/>
    <m/>
    <m/>
    <m/>
    <m/>
    <m/>
    <m/>
    <s v="Informe"/>
    <n v="1E-3"/>
    <m/>
    <m/>
    <m/>
    <m/>
    <n v="0"/>
    <n v="1E-3"/>
  </r>
  <r>
    <x v="4"/>
    <s v="Informe presupuestal a Personería"/>
    <s v="Gestión Financiera"/>
    <s v="Apoyo"/>
    <s v="Ivonne Andrea Torres Cruz_x000a_Asesora de Control Interno"/>
    <s v="Elizabeth Sáenz Sáenz"/>
    <s v="Subdirector Financiero"/>
    <d v="2020-04-01T00:00:00"/>
    <d v="2020-04-13T00:00:00"/>
    <m/>
    <m/>
    <m/>
    <m/>
    <m/>
    <m/>
    <m/>
    <m/>
    <m/>
    <m/>
    <m/>
    <m/>
    <s v="Informe"/>
    <n v="1E-3"/>
    <m/>
    <m/>
    <m/>
    <m/>
    <n v="0"/>
    <n v="1E-3"/>
  </r>
  <r>
    <x v="4"/>
    <s v="Informe presupuestal a Personería"/>
    <s v="Gestión Financiera"/>
    <s v="Apoyo"/>
    <s v="Ivonne Andrea Torres Cruz_x000a_Asesora de Control Interno"/>
    <s v="Elizabeth Sáenz Sáenz"/>
    <s v="Subdirector Financiero"/>
    <d v="2020-05-04T00:00:00"/>
    <d v="2020-05-12T00:00:00"/>
    <m/>
    <m/>
    <m/>
    <m/>
    <m/>
    <m/>
    <m/>
    <m/>
    <m/>
    <m/>
    <m/>
    <m/>
    <s v="Informe"/>
    <n v="1E-3"/>
    <m/>
    <m/>
    <m/>
    <m/>
    <n v="0"/>
    <n v="1E-3"/>
  </r>
  <r>
    <x v="4"/>
    <s v="Informe presupuestal a Personería"/>
    <s v="Gestión Financiera"/>
    <s v="Apoyo"/>
    <s v="Ivonne Andrea Torres Cruz_x000a_Asesora de Control Interno"/>
    <s v="Elizabeth Sáenz Sáenz"/>
    <s v="Subdirector Financiero"/>
    <d v="2020-06-01T00:00:00"/>
    <d v="2020-06-09T00:00:00"/>
    <m/>
    <m/>
    <m/>
    <m/>
    <m/>
    <m/>
    <m/>
    <m/>
    <m/>
    <m/>
    <m/>
    <m/>
    <s v="Informe"/>
    <n v="1E-3"/>
    <m/>
    <m/>
    <m/>
    <m/>
    <n v="0"/>
    <n v="1E-3"/>
  </r>
  <r>
    <x v="4"/>
    <s v="Informe presupuestal a Personería"/>
    <s v="Gestión Financiera"/>
    <s v="Apoyo"/>
    <s v="Ivonne Andrea Torres Cruz_x000a_Asesora de Control Interno"/>
    <s v="Elizabeth Sáenz Sáenz"/>
    <s v="Subdirector Financiero"/>
    <d v="2020-07-01T00:00:00"/>
    <d v="2020-07-09T00:00:00"/>
    <m/>
    <m/>
    <m/>
    <m/>
    <m/>
    <m/>
    <m/>
    <m/>
    <m/>
    <m/>
    <m/>
    <m/>
    <s v="Informe"/>
    <n v="1E-3"/>
    <m/>
    <m/>
    <m/>
    <m/>
    <n v="0"/>
    <n v="1E-3"/>
  </r>
  <r>
    <x v="4"/>
    <s v="Informe presupuestal a Personería"/>
    <s v="Gestión Financiera"/>
    <s v="Apoyo"/>
    <s v="Ivonne Andrea Torres Cruz_x000a_Asesora de Control Interno"/>
    <s v="Elizabeth Sáenz Sáenz"/>
    <s v="Subdirector Financiero"/>
    <d v="2020-08-03T00:00:00"/>
    <d v="2020-08-12T00:00:00"/>
    <m/>
    <m/>
    <m/>
    <m/>
    <m/>
    <m/>
    <m/>
    <m/>
    <m/>
    <m/>
    <m/>
    <m/>
    <s v="Informe"/>
    <n v="1E-3"/>
    <m/>
    <m/>
    <m/>
    <m/>
    <n v="0"/>
    <n v="1E-3"/>
  </r>
  <r>
    <x v="4"/>
    <s v="Informe presupuestal a Personería"/>
    <s v="Gestión Financiera"/>
    <s v="Apoyo"/>
    <s v="Ivonne Andrea Torres Cruz_x000a_Asesora de Control Interno"/>
    <s v="Elizabeth Sáenz Sáenz"/>
    <s v="Subdirector Financiero"/>
    <d v="2020-09-01T00:00:00"/>
    <d v="2020-09-09T00:00:00"/>
    <m/>
    <m/>
    <m/>
    <m/>
    <m/>
    <m/>
    <m/>
    <m/>
    <m/>
    <m/>
    <m/>
    <m/>
    <s v="Informe"/>
    <n v="1E-3"/>
    <m/>
    <m/>
    <m/>
    <m/>
    <n v="0"/>
    <n v="1E-3"/>
  </r>
  <r>
    <x v="4"/>
    <s v="Informe presupuestal a Personería"/>
    <s v="Gestión Financiera"/>
    <s v="Apoyo"/>
    <s v="Ivonne Andrea Torres Cruz_x000a_Asesora de Control Interno"/>
    <s v="Elizabeth Sáenz Sáenz"/>
    <s v="Subdirector Financiero"/>
    <d v="2020-10-01T00:00:00"/>
    <d v="2020-10-09T00:00:00"/>
    <m/>
    <m/>
    <m/>
    <m/>
    <m/>
    <m/>
    <m/>
    <m/>
    <m/>
    <m/>
    <m/>
    <m/>
    <s v="Informe"/>
    <n v="1E-3"/>
    <m/>
    <m/>
    <m/>
    <m/>
    <n v="0"/>
    <n v="1E-3"/>
  </r>
  <r>
    <x v="4"/>
    <s v="Informe presupuestal a Personería"/>
    <s v="Gestión Financiera"/>
    <s v="Apoyo"/>
    <s v="Ivonne Andrea Torres Cruz_x000a_Asesora de Control Interno"/>
    <s v="Elizabeth Sáenz Sáenz"/>
    <s v="Subdirector Financiero"/>
    <d v="2020-11-03T00:00:00"/>
    <d v="2020-11-11T00:00:00"/>
    <m/>
    <m/>
    <m/>
    <m/>
    <m/>
    <m/>
    <m/>
    <m/>
    <m/>
    <m/>
    <m/>
    <m/>
    <s v="Informe"/>
    <n v="1E-3"/>
    <m/>
    <m/>
    <m/>
    <m/>
    <n v="0"/>
    <n v="1E-3"/>
  </r>
  <r>
    <x v="4"/>
    <s v="Informe presupuestal a Personería"/>
    <s v="Gestión Financiera"/>
    <s v="Apoyo"/>
    <s v="Ivonne Andrea Torres Cruz_x000a_Asesora de Control Interno"/>
    <s v="Elizabeth Sáenz Sáenz"/>
    <s v="Subdirector Financiero"/>
    <d v="2020-12-01T00:00:00"/>
    <d v="2020-12-10T00:00:00"/>
    <m/>
    <m/>
    <m/>
    <m/>
    <m/>
    <m/>
    <m/>
    <m/>
    <m/>
    <m/>
    <m/>
    <m/>
    <s v="Informe"/>
    <n v="1E-3"/>
    <m/>
    <m/>
    <m/>
    <m/>
    <n v="0"/>
    <n v="1E-3"/>
  </r>
  <r>
    <x v="4"/>
    <s v="Austeridad en el gasto. Decretos Reglamentarios 1737 de 1998 y 984 de 2012; Directiva Presidencial 03 de 2012 y Artículo 2.8.4.8.2 del Decreto Único Reglamentario 1068 de 2015"/>
    <s v="Gestión Financiera"/>
    <s v="Apoyo"/>
    <s v="Ivonne Andrea Torres Cruz_x000a_Asesora de Control Interno"/>
    <s v="Graciela Zabala Rico"/>
    <s v="Subdirector Financiero"/>
    <d v="2020-01-02T00:00:00"/>
    <d v="2020-01-30T00:00:00"/>
    <m/>
    <m/>
    <m/>
    <m/>
    <m/>
    <m/>
    <m/>
    <m/>
    <m/>
    <m/>
    <m/>
    <m/>
    <s v="Informe"/>
    <n v="5.0000000000000001E-3"/>
    <m/>
    <m/>
    <m/>
    <m/>
    <n v="0"/>
    <n v="5.0000000000000001E-3"/>
  </r>
  <r>
    <x v="4"/>
    <s v="Control Interno Contable durante la vigencia 2019. Resolución 193 de 2016 de la CGN; Resolución Reglamentaria 11 de 2014 de la Contraloría de Bogotá, modificada por la Resolución Reglamentaria 23 de 2016."/>
    <s v="Gestión Financiera"/>
    <s v="Apoyo"/>
    <s v="Ivonne Andrea Torres Cruz_x000a_Asesora de Control Interno"/>
    <s v="Graciela Zabala Rico"/>
    <s v="Subdirector Financiero"/>
    <d v="2020-01-02T00:00:00"/>
    <d v="2020-02-21T00:00:00"/>
    <m/>
    <m/>
    <m/>
    <m/>
    <m/>
    <m/>
    <m/>
    <m/>
    <m/>
    <m/>
    <m/>
    <m/>
    <s v="Informe"/>
    <n v="2.5000000000000001E-3"/>
    <m/>
    <m/>
    <m/>
    <m/>
    <n v="0"/>
    <n v="2.5000000000000001E-3"/>
  </r>
  <r>
    <x v="4"/>
    <s v="Control Interno Contable durante la vigencia 2019. Resolución 193 de 2016 de la CGN; Resolución Reglamentaria 11 de 2014 de la Contraloría de Bogotá, modificada por la Resolución Reglamentaria 23 de 2016."/>
    <s v="Gestión Financiera"/>
    <s v="Apoyo"/>
    <s v="Ivonne Andrea Torres Cruz_x000a_Asesora de Control Interno"/>
    <s v="Marcela Urrea Jaramillo"/>
    <s v="Subdirector Financiero"/>
    <d v="2020-01-02T00:00:00"/>
    <d v="2020-02-21T00:00:00"/>
    <m/>
    <m/>
    <m/>
    <m/>
    <m/>
    <m/>
    <m/>
    <m/>
    <m/>
    <m/>
    <m/>
    <m/>
    <s v="Informe"/>
    <n v="2.5000000000000001E-3"/>
    <m/>
    <m/>
    <m/>
    <m/>
    <n v="0"/>
    <n v="2.5000000000000001E-3"/>
  </r>
  <r>
    <x v="4"/>
    <s v="Austeridad en el gasto. Decretos Reglamentarios 1737 de 1998 y 984 de 2012; Directiva Presidencial 03 de 2012 y Artículo 2.8.4.8.2 del Decreto Único Reglamentario 1068 de 2015"/>
    <s v="Gestión Financiera"/>
    <s v="Apoyo"/>
    <s v="Ivonne Andrea Torres Cruz_x000a_Asesora de Control Interno"/>
    <s v="Graciela Zabala Rico"/>
    <s v="Subdirector Financiero"/>
    <d v="2020-04-01T00:00:00"/>
    <d v="2020-04-28T00:00:00"/>
    <m/>
    <m/>
    <m/>
    <m/>
    <m/>
    <m/>
    <m/>
    <m/>
    <m/>
    <m/>
    <m/>
    <m/>
    <s v="Informe"/>
    <n v="5.0000000000000001E-3"/>
    <m/>
    <m/>
    <m/>
    <m/>
    <n v="0"/>
    <n v="5.0000000000000001E-3"/>
  </r>
  <r>
    <x v="4"/>
    <s v="Austeridad en el gasto. Decretos Reglamentarios 1737 de 1998 y 984 de 2012; Directiva Presidencial 03 de 2012 y Artículo 2.8.4.8.2 del Decreto Único Reglamentario 1068 de 2015"/>
    <s v="Gestión Financiera"/>
    <s v="Apoyo"/>
    <s v="Ivonne Andrea Torres Cruz_x000a_Asesora de Control Interno"/>
    <s v="Graciela Zabala Rico"/>
    <s v="Subdirector Financiero"/>
    <d v="2020-07-01T00:00:00"/>
    <d v="2020-07-29T00:00:00"/>
    <m/>
    <m/>
    <m/>
    <m/>
    <m/>
    <m/>
    <m/>
    <m/>
    <m/>
    <m/>
    <m/>
    <m/>
    <s v="Informe"/>
    <n v="5.0000000000000001E-3"/>
    <m/>
    <m/>
    <m/>
    <m/>
    <n v="0"/>
    <n v="5.0000000000000001E-3"/>
  </r>
  <r>
    <x v="4"/>
    <s v="Austeridad en el gasto. Decretos Reglamentarios 1737 de 1998 y 984 de 2012; Directiva Presidencial 03 de 2012 y Artículo 2.8.4.8.2 del Decreto Único Reglamentario 1068 de 2015"/>
    <s v="Gestión Financiera"/>
    <s v="Apoyo"/>
    <s v="Ivonne Andrea Torres Cruz_x000a_Asesora de Control Interno"/>
    <s v="Graciela Zabala Rico"/>
    <s v="Subdirector Financiero"/>
    <d v="2020-10-01T00:00:00"/>
    <d v="2020-10-28T00:00:00"/>
    <m/>
    <m/>
    <m/>
    <m/>
    <m/>
    <m/>
    <m/>
    <m/>
    <m/>
    <m/>
    <m/>
    <m/>
    <s v="Informe"/>
    <n v="5.0000000000000001E-3"/>
    <m/>
    <m/>
    <m/>
    <m/>
    <n v="0"/>
    <n v="5.0000000000000001E-3"/>
  </r>
  <r>
    <x v="4"/>
    <s v="Formulación Plan de Acción  de Gestión - Plan Anual de Auditorías - Parágrafo 1 Artículo 38 - Decreto 807 de 2019"/>
    <s v="Evaluación de la Gestión"/>
    <s v="Seguimiento y Evaluación"/>
    <s v="Ivonne Andrea Torres Cruz_x000a_Asesora de Control Interno"/>
    <s v="Ivonne Andrea Torres Cruz"/>
    <s v="Asesor de Control Interno"/>
    <d v="2020-01-02T00:00:00"/>
    <d v="2020-01-28T00:00:00"/>
    <m/>
    <m/>
    <m/>
    <m/>
    <m/>
    <m/>
    <m/>
    <m/>
    <m/>
    <m/>
    <m/>
    <m/>
    <s v="Matriz de formulación PAA y PAG"/>
    <n v="7.0000000000000001E-3"/>
    <m/>
    <m/>
    <m/>
    <m/>
    <n v="0"/>
    <n v="7.0000000000000001E-3"/>
  </r>
  <r>
    <x v="4"/>
    <s v="Elaborar el informe de la Oficina de Control Interno vigencia 2019 - documento CBN 1038"/>
    <s v="Evaluación de la Gestión"/>
    <s v="Seguimiento y Evaluación"/>
    <s v="Ivonne Andrea Torres Cruz_x000a_Asesora de Control Interno"/>
    <s v="Ivonne Andrea Torres Cruz"/>
    <s v="Asesor de Control Interno"/>
    <d v="2020-01-20T00:00:00"/>
    <d v="2020-02-14T00:00:00"/>
    <m/>
    <m/>
    <m/>
    <m/>
    <m/>
    <m/>
    <m/>
    <m/>
    <m/>
    <m/>
    <m/>
    <m/>
    <s v="Informe"/>
    <n v="7.0000000000000001E-3"/>
    <m/>
    <m/>
    <m/>
    <m/>
    <n v="0"/>
    <n v="7.0000000000000001E-3"/>
  </r>
  <r>
    <x v="4"/>
    <s v="Informe de seguimiento a la Sostenibilidad Contable - Resolución DDC-00003 del 05 de diciembre de 2018 "/>
    <s v="Gestión Financiera"/>
    <s v="Apoyo"/>
    <s v="Ivonne Andrea Torres Cruz_x000a_Asesora de Control Interno"/>
    <s v="Marcela Urrea Jaramillo"/>
    <s v="Subdirector Financiero"/>
    <d v="2020-04-01T00:00:00"/>
    <d v="2020-04-28T00:00:00"/>
    <m/>
    <m/>
    <m/>
    <m/>
    <m/>
    <m/>
    <m/>
    <m/>
    <m/>
    <m/>
    <m/>
    <m/>
    <s v="Informe"/>
    <n v="5.0000000000000001E-3"/>
    <m/>
    <m/>
    <m/>
    <m/>
    <n v="0"/>
    <n v="5.0000000000000001E-3"/>
  </r>
  <r>
    <x v="4"/>
    <s v="Informe Directiva 003 de 2013 Alcaldía Mayor de Bogotá"/>
    <s v="Gestión del Control Interno Disciplinario"/>
    <s v="Seguimiento y Evaluación"/>
    <s v="Ivonne Andrea Torres Cruz_x000a_Asesora de Control Interno"/>
    <s v="Marcela Urrea Jaramillo"/>
    <s v="Director de Gestión Corporativa y CID"/>
    <d v="2020-04-01T00:00:00"/>
    <d v="2020-05-13T00:00:00"/>
    <m/>
    <m/>
    <m/>
    <m/>
    <m/>
    <m/>
    <m/>
    <m/>
    <m/>
    <m/>
    <m/>
    <m/>
    <s v="Informe"/>
    <n v="5.0000000000000001E-3"/>
    <m/>
    <m/>
    <m/>
    <m/>
    <n v="0"/>
    <n v="5.0000000000000001E-3"/>
  </r>
  <r>
    <x v="4"/>
    <s v="Informe de seguimiento a la Sostenibilidad Contable - Resolución DDC-00003 del 05 de diciembre de 2018 "/>
    <s v="Gestión Financiera"/>
    <s v="Apoyo"/>
    <s v="Ivonne Andrea Torres Cruz_x000a_Asesora de Control Interno"/>
    <s v="Marcela Urrea Jaramillo"/>
    <s v="Subdirector Financiero"/>
    <d v="2020-07-01T00:00:00"/>
    <d v="2020-07-29T00:00:00"/>
    <m/>
    <m/>
    <m/>
    <m/>
    <m/>
    <m/>
    <m/>
    <m/>
    <m/>
    <m/>
    <m/>
    <m/>
    <s v="Informe"/>
    <n v="5.0000000000000001E-3"/>
    <m/>
    <m/>
    <m/>
    <m/>
    <n v="0"/>
    <n v="5.0000000000000001E-3"/>
  </r>
  <r>
    <x v="4"/>
    <s v="Informe de seguimiento a la Sostenibilidad Contable - Resolución DDC-00003 del 05 de diciembre de 2018 "/>
    <s v="Gestión Financiera"/>
    <s v="Apoyo"/>
    <s v="Ivonne Andrea Torres Cruz_x000a_Asesora de Control Interno"/>
    <s v="Marcela Urrea Jaramillo"/>
    <s v="Subdirector Financiero"/>
    <d v="2020-10-01T00:00:00"/>
    <d v="2020-10-27T00:00:00"/>
    <m/>
    <m/>
    <m/>
    <m/>
    <m/>
    <m/>
    <m/>
    <m/>
    <m/>
    <m/>
    <m/>
    <m/>
    <s v="Informe"/>
    <n v="5.0000000000000001E-3"/>
    <m/>
    <m/>
    <m/>
    <m/>
    <n v="0"/>
    <n v="5.0000000000000001E-3"/>
  </r>
  <r>
    <x v="4"/>
    <s v="Informe Directiva 003 de 2013 Alcaldía Mayor de Bogotá"/>
    <s v="Gestión del Control Interno Disciplinario"/>
    <s v="Seguimiento y Evaluación"/>
    <s v="Ivonne Andrea Torres Cruz_x000a_Asesora de Control Interno"/>
    <s v="Marcela Urrea Jaramillo"/>
    <s v="Director de Gestión Corporativa y CID"/>
    <d v="2020-10-01T00:00:00"/>
    <d v="2020-11-11T00:00:00"/>
    <m/>
    <m/>
    <m/>
    <m/>
    <m/>
    <m/>
    <m/>
    <m/>
    <m/>
    <m/>
    <m/>
    <m/>
    <s v="Informe"/>
    <n v="5.0000000000000001E-3"/>
    <m/>
    <m/>
    <m/>
    <m/>
    <n v="0"/>
    <n v="5.0000000000000001E-3"/>
  </r>
  <r>
    <x v="5"/>
    <s v="Diseñar el plan de acción de Comité Institucional de Coordinación de Control Interno y entregarlo a los miembros del comité para su revisión y posterior aprobación"/>
    <s v="Evaluación de la Gestión"/>
    <s v="Seguimiento y Evaluación"/>
    <s v="Ivonne Andrea Torres Cruz_x000a_Asesora de Control Interno"/>
    <s v="Alexandra Álvarez Mantilla"/>
    <s v="Asesor de Control Interno"/>
    <d v="2020-01-20T00:00:00"/>
    <d v="2020-01-28T00:00:00"/>
    <m/>
    <m/>
    <m/>
    <m/>
    <m/>
    <m/>
    <m/>
    <m/>
    <m/>
    <m/>
    <m/>
    <m/>
    <s v="Plan de trabajo"/>
    <n v="3.0000000000000001E-3"/>
    <m/>
    <m/>
    <m/>
    <m/>
    <n v="0"/>
    <n v="3.0000000000000001E-3"/>
  </r>
  <r>
    <x v="5"/>
    <s v="Realizar seguimiento al Comité Institucional de Coordinación de Control Interno (presentaciones, actas de comité, anexos y demás documentos)_x000a_1. Planeación: revisión de la información a presentar en el comité, listados de asistencia, asistir a la sesión del comité_x000a_2. Trabajo de campo: preparar presentación y documentos anexos, elaborar proyecto de acta de cada comité_x000a_3. Organización y archivo: hacer seguimiento a los compromisos derivados del comité, tramitar las firmas de las actas, organizar el archivo digital de las actas y cooperar con la auxiliar administrativa en el archivo físico de la información según TRD"/>
    <s v="Evaluación de la Gestión"/>
    <s v="Seguimiento y Evaluación"/>
    <s v="Ivonne Andrea Torres Cruz_x000a_Asesora de Control Interno"/>
    <s v="Alexandra Álvarez Mantilla"/>
    <s v="Asesor de Control Interno"/>
    <d v="2020-01-20T00:00:00"/>
    <d v="2020-02-14T00:00:00"/>
    <m/>
    <m/>
    <m/>
    <m/>
    <m/>
    <m/>
    <m/>
    <m/>
    <m/>
    <m/>
    <m/>
    <m/>
    <s v="Actas de comité con soportes"/>
    <n v="6.1999999999999998E-3"/>
    <m/>
    <m/>
    <m/>
    <m/>
    <n v="0"/>
    <n v="6.1999999999999998E-3"/>
  </r>
  <r>
    <x v="5"/>
    <s v="Realizar seguimiento al Comité Institucional de Coordinación de Control Interno (presentaciones, actas de comité, anexos y demás documentos)_x000a_1. Planeación: revisión de la información a presentar en el comité, listados de asistencia, asistir a la sesión del comité_x000a_2. Trabajo de campo: preparar presentación y documentos anexos, elaborar proyecto de acta de cada comité_x000a_3. Organización y archivo: hacer seguimiento a los compromisos derivados del comité, tramitar las firmas de las actas, organizar el archivo digital de las actas y cooperar con la auxiliar administrativa en el archivo físico de la información según TRD"/>
    <s v="Evaluación de la Gestión"/>
    <s v="Seguimiento y Evaluación"/>
    <s v="Ivonne Andrea Torres Cruz_x000a_Asesora de Control Interno"/>
    <s v="Alexandra Álvarez Mantilla"/>
    <s v="Asesor de Control Interno"/>
    <d v="2020-04-15T00:00:00"/>
    <d v="2020-05-15T00:00:00"/>
    <m/>
    <m/>
    <m/>
    <m/>
    <m/>
    <m/>
    <m/>
    <m/>
    <m/>
    <m/>
    <m/>
    <m/>
    <s v="Actas de comité con soportes"/>
    <n v="6.1999999999999998E-3"/>
    <m/>
    <m/>
    <m/>
    <m/>
    <n v="0"/>
    <n v="6.1999999999999998E-3"/>
  </r>
  <r>
    <x v="5"/>
    <s v="Realizar seguimiento al Comité Institucional de Coordinación de Control Interno (presentaciones, actas de comité, anexos y demás documentos)_x000a_1. Planeación: revisión de la información a presentar en el comité, listados de asistencia, asistir a la sesión del comité_x000a_2. Trabajo de campo: preparar presentación y documentos anexos, elaborar proyecto de acta de cada comité_x000a_3. Organización y archivo: hacer seguimiento a los compromisos derivados del comité, tramitar las firmas de las actas, organizar el archivo digital de las actas y cooperar con la auxiliar administrativa en el archivo físico de la información según TRD"/>
    <s v="Evaluación de la Gestión"/>
    <s v="Seguimiento y Evaluación"/>
    <s v="Ivonne Andrea Torres Cruz_x000a_Asesora de Control Interno"/>
    <s v="Alexandra Álvarez Mantilla"/>
    <s v="Asesor de Control Interno"/>
    <d v="2020-07-21T00:00:00"/>
    <d v="2020-08-14T00:00:00"/>
    <m/>
    <m/>
    <m/>
    <m/>
    <m/>
    <m/>
    <m/>
    <m/>
    <m/>
    <m/>
    <m/>
    <m/>
    <s v="Actas de comité con soportes"/>
    <n v="6.1999999999999998E-3"/>
    <m/>
    <m/>
    <m/>
    <m/>
    <n v="0"/>
    <n v="6.1999999999999998E-3"/>
  </r>
  <r>
    <x v="5"/>
    <s v="Realizar seguimiento al Comité Institucional de Coordinación de Control Interno (presentaciones, actas de comité, anexos y demás documentos)_x000a_1. Planeación: revisión de la información a presentar en el comité, listados de asistencia, asistir a la sesión del comité_x000a_2. Trabajo de campo: preparar presentación y documentos anexos, elaborar proyecto de acta de cada comité_x000a_3. Organización y archivo: hacer seguimiento a los compromisos derivados del comité, tramitar las firmas de las actas, organizar el archivo digital de las actas y cooperar con la auxiliar administrativa en el archivo físico de la información según TRD"/>
    <s v="Evaluación de la Gestión"/>
    <s v="Seguimiento y Evaluación"/>
    <s v="Ivonne Andrea Torres Cruz_x000a_Asesora de Control Interno"/>
    <s v="Alexandra Álvarez Mantilla"/>
    <s v="Asesor de Control Interno"/>
    <d v="2020-10-19T00:00:00"/>
    <d v="2020-11-13T00:00:00"/>
    <m/>
    <m/>
    <m/>
    <m/>
    <m/>
    <m/>
    <m/>
    <m/>
    <m/>
    <m/>
    <m/>
    <m/>
    <s v="Actas de comité con soportes"/>
    <n v="6.1999999999999998E-3"/>
    <m/>
    <m/>
    <m/>
    <m/>
    <n v="0"/>
    <n v="6.1999999999999998E-3"/>
  </r>
  <r>
    <x v="5"/>
    <s v="Realizar seguimiento al Comité Institucional de Coordinación de Control Interno (presentaciones, actas de comité, anexos y demás documentos)_x000a_1. Planeación: revisión de la información a presentar en el comité, listados de asistencia, asistir a la sesión del comité_x000a_2. Trabajo de campo: preparar presentación y documentos anexos, elaborar proyecto de acta de cada comité_x000a_3. Organización y archivo: hacer seguimiento a los compromisos derivados del comité, tramitar las firmas de las actas, organizar el archivo digital de las actas y cooperar con la auxiliar administrativa en el archivo físico de la información según TRD"/>
    <s v="Evaluación de la Gestión"/>
    <s v="Seguimiento y Evaluación"/>
    <s v="Ivonne Andrea Torres Cruz_x000a_Asesora de Control Interno"/>
    <s v="Alexandra Álvarez Mantilla"/>
    <s v="Asesor de Control Interno"/>
    <d v="2020-12-14T00:00:00"/>
    <d v="2020-12-31T00:00:00"/>
    <m/>
    <m/>
    <m/>
    <m/>
    <m/>
    <m/>
    <m/>
    <m/>
    <m/>
    <m/>
    <m/>
    <m/>
    <s v="Actas de comité con soportes"/>
    <n v="6.1999999999999998E-3"/>
    <m/>
    <m/>
    <m/>
    <m/>
    <n v="0"/>
    <n v="6.1999999999999998E-3"/>
  </r>
  <r>
    <x v="5"/>
    <s v="Participación e intervención en los comités:_x000a_Comité técnico de inventarios de  bienes inmuebles_x000a_Comité técnico de inventarios de  bienes muebles_x000a_Comité técnico de sostenibilidad contable_x000a_Comité de conciliación_x000a_Comité financiero_x000a_Comité directivo_x000a_Comité de gestión y desempeño_x000a_Comité distrital de auditoría"/>
    <s v="Todos los Procesos"/>
    <s v="Todos los Procesos"/>
    <s v="Ivonne Andrea Torres Cruz_x000a_Asesora de Control Interno"/>
    <s v="Andrea Sierra Ochoa"/>
    <s v="Líderes de Cada Proceso"/>
    <d v="2020-01-02T00:00:00"/>
    <d v="2020-12-31T00:00:00"/>
    <m/>
    <m/>
    <m/>
    <m/>
    <m/>
    <m/>
    <m/>
    <m/>
    <m/>
    <m/>
    <m/>
    <m/>
    <s v="Actas de comité y listados de asistencia"/>
    <n v="1E-3"/>
    <m/>
    <m/>
    <m/>
    <m/>
    <n v="0"/>
    <n v="1E-3"/>
  </r>
  <r>
    <x v="5"/>
    <s v="Verificación de la oportunidad y contenido de las herramientas de gestión de la CVP y su seguimiento: PAG, PAAC y mapa de riesgos"/>
    <s v="Todos los Procesos"/>
    <s v="Todos los Procesos"/>
    <s v="Ivonne Andrea Torres Cruz_x000a_Asesora de Control Interno"/>
    <s v="Andrés Farias Pinzón"/>
    <s v="Líderes de Cada Proceso"/>
    <d v="2020-01-02T00:00:00"/>
    <d v="2020-01-31T00:00:00"/>
    <m/>
    <m/>
    <m/>
    <m/>
    <m/>
    <m/>
    <m/>
    <m/>
    <m/>
    <m/>
    <m/>
    <m/>
    <s v="Reporte"/>
    <n v="1E-3"/>
    <m/>
    <m/>
    <m/>
    <m/>
    <n v="0"/>
    <n v="1E-3"/>
  </r>
  <r>
    <x v="5"/>
    <s v="Verificación de la oportunidad y contenido de las herramientas de gestión de la CVP y su seguimiento: PAG, PAAC y mapa de riesgos"/>
    <s v="Todos los Procesos"/>
    <s v="Todos los Procesos"/>
    <s v="Ivonne Andrea Torres Cruz_x000a_Asesora de Control Interno"/>
    <s v="Andrés Farias Pinzón"/>
    <s v="Líderes de Cada Proceso"/>
    <d v="2020-05-11T00:00:00"/>
    <d v="2020-05-15T00:00:00"/>
    <m/>
    <m/>
    <m/>
    <m/>
    <m/>
    <m/>
    <m/>
    <m/>
    <m/>
    <m/>
    <m/>
    <m/>
    <s v="Reporte"/>
    <n v="1E-3"/>
    <m/>
    <m/>
    <m/>
    <m/>
    <n v="0"/>
    <n v="1E-3"/>
  </r>
  <r>
    <x v="5"/>
    <s v="Verificación de la oportunidad y contenido de las herramientas de gestión de la CVP y su seguimiento: PAG, PAAC y mapa de riesgos"/>
    <s v="Todos los Procesos"/>
    <s v="Todos los Procesos"/>
    <s v="Ivonne Andrea Torres Cruz_x000a_Asesora de Control Interno"/>
    <s v="Andrés Farias Pinzón"/>
    <s v="Líderes de Cada Proceso"/>
    <d v="2020-09-01T00:00:00"/>
    <d v="2020-09-07T00:00:00"/>
    <m/>
    <m/>
    <m/>
    <m/>
    <m/>
    <m/>
    <m/>
    <m/>
    <m/>
    <m/>
    <m/>
    <m/>
    <s v="Reporte"/>
    <n v="1E-3"/>
    <m/>
    <m/>
    <m/>
    <m/>
    <n v="0"/>
    <n v="1E-3"/>
  </r>
  <r>
    <x v="5"/>
    <s v="Verificación de la oportunidad y contenido de las herramientas de gestión de la CVP y su seguimiento: PAG, PAAC y mapa de riesgos"/>
    <s v="Todos los Procesos"/>
    <s v="Todos los Procesos"/>
    <s v="Ivonne Andrea Torres Cruz_x000a_Asesora de Control Interno"/>
    <s v="Andrés Farias Pinzón"/>
    <s v="Líderes de Cada Proceso"/>
    <d v="2020-11-09T00:00:00"/>
    <d v="2020-11-13T00:00:00"/>
    <m/>
    <m/>
    <m/>
    <m/>
    <m/>
    <m/>
    <m/>
    <m/>
    <m/>
    <m/>
    <m/>
    <m/>
    <s v="Reporte"/>
    <n v="1E-3"/>
    <m/>
    <m/>
    <m/>
    <m/>
    <n v="0"/>
    <n v="1E-3"/>
  </r>
  <r>
    <x v="5"/>
    <s v="Diligenciamiento de los autodiagnósticos de las políticas del MIPG que sean solicitados por las partes interesadas"/>
    <s v="Evaluación de la Gestión"/>
    <s v="Seguimiento y Evaluación"/>
    <s v="Ivonne Andrea Torres Cruz_x000a_Asesora de Control Interno"/>
    <s v="Ángelo Díaz Rodríguez"/>
    <s v="Asesor de Control Interno"/>
    <d v="2020-02-03T00:00:00"/>
    <d v="2020-03-31T00:00:00"/>
    <m/>
    <m/>
    <m/>
    <m/>
    <m/>
    <m/>
    <m/>
    <m/>
    <m/>
    <m/>
    <m/>
    <m/>
    <s v="Matriz"/>
    <n v="5.0000000000000001E-3"/>
    <m/>
    <m/>
    <m/>
    <m/>
    <n v="0"/>
    <n v="5.0000000000000001E-3"/>
  </r>
  <r>
    <x v="5"/>
    <s v="Seguimiento al Plan Estratégico de Tecnologías de la Información y las Comunicaciones - PETI"/>
    <s v="Gestión Tecnología de la Información y Comunicaciones"/>
    <s v="Estratégico"/>
    <s v="Ivonne Andrea Torres Cruz_x000a_Asesora de Control Interno"/>
    <s v="Ángelo Díaz Rodríguez"/>
    <s v="Jefe Oficina de Tecnologías de la Información y las Comunicaciones"/>
    <d v="2020-03-02T00:00:00"/>
    <d v="2020-03-27T00:00:00"/>
    <m/>
    <m/>
    <m/>
    <m/>
    <m/>
    <m/>
    <m/>
    <m/>
    <m/>
    <m/>
    <m/>
    <m/>
    <s v="Informe"/>
    <n v="0.01"/>
    <m/>
    <m/>
    <m/>
    <m/>
    <n v="0"/>
    <n v="0.01"/>
  </r>
  <r>
    <x v="5"/>
    <s v="Realizar primer seguimiento a la racionalización de trámites y OPAs en el SUIT_x000a_Realizar segundo seguimiento a la racionalización de trámites y OPAs en el SUIT"/>
    <s v="Evaluación de la Gestión"/>
    <s v="Seguimiento y Evaluación"/>
    <s v="Ivonne Andrea Torres Cruz_x000a_Asesora de Control Interno"/>
    <s v="Ángelo Díaz Rodríguez"/>
    <s v="Asesor de Control Interno"/>
    <d v="2020-04-01T00:00:00"/>
    <d v="2020-08-28T00:00:00"/>
    <m/>
    <m/>
    <m/>
    <m/>
    <m/>
    <m/>
    <m/>
    <m/>
    <m/>
    <m/>
    <m/>
    <m/>
    <s v="Reporte SUIT"/>
    <n v="3.0000000000000001E-3"/>
    <m/>
    <m/>
    <m/>
    <m/>
    <n v="0"/>
    <n v="3.0000000000000001E-3"/>
  </r>
  <r>
    <x v="5"/>
    <s v="Plan de Tratamiento de Riesgos de Seguridad y Privacidad de la Información "/>
    <s v="Gestión Tecnología de la Información y Comunicaciones"/>
    <s v="Estratégico"/>
    <s v="Ivonne Andrea Torres Cruz_x000a_Asesora de Control Interno"/>
    <s v="Ángelo Díaz Rodríguez"/>
    <s v="Jefe Oficina de Tecnologías de la Información y las Comunicaciones"/>
    <d v="2020-06-01T00:00:00"/>
    <d v="2020-06-25T00:00:00"/>
    <m/>
    <m/>
    <m/>
    <m/>
    <m/>
    <m/>
    <m/>
    <m/>
    <m/>
    <m/>
    <m/>
    <m/>
    <s v="Informe"/>
    <n v="0.01"/>
    <m/>
    <m/>
    <m/>
    <m/>
    <n v="0"/>
    <n v="0.01"/>
  </r>
  <r>
    <x v="5"/>
    <s v="Plan de Seguridad y Privacidad de la Información"/>
    <s v="Gestión Tecnología de la Información y Comunicaciones"/>
    <s v="Estratégico"/>
    <s v="Ivonne Andrea Torres Cruz_x000a_Asesora de Control Interno"/>
    <s v="Ángelo Díaz Rodríguez"/>
    <s v="Jefe Oficina de Tecnologías de la Información y las Comunicaciones"/>
    <d v="2020-10-01T00:00:00"/>
    <d v="2020-10-27T00:00:00"/>
    <m/>
    <m/>
    <m/>
    <m/>
    <m/>
    <m/>
    <m/>
    <m/>
    <m/>
    <m/>
    <m/>
    <m/>
    <s v="Informe"/>
    <n v="0.01"/>
    <m/>
    <m/>
    <m/>
    <m/>
    <n v="0"/>
    <n v="0.01"/>
  </r>
  <r>
    <x v="5"/>
    <s v="Participación e intervención en los comités:_x000a_Comité técnico de inventarios de  bienes inmuebles_x000a_Comité técnico de inventarios de  bienes muebles_x000a_Comité técnico de sostenibilidad contable_x000a_Comité de conciliación_x000a_Comité financiero_x000a_Comité directivo_x000a_Comité de gestión y desempeño_x000a_Comité distrital de auditoría"/>
    <s v="Todos los Procesos"/>
    <s v="Todos los Procesos"/>
    <s v="Ivonne Andrea Torres Cruz_x000a_Asesora de Control Interno"/>
    <s v="Graciela Zabala Rico"/>
    <s v="Líderes de Cada Proceso"/>
    <d v="2020-01-02T00:00:00"/>
    <d v="2020-12-31T00:00:00"/>
    <m/>
    <m/>
    <m/>
    <m/>
    <m/>
    <m/>
    <m/>
    <m/>
    <m/>
    <m/>
    <m/>
    <m/>
    <s v="Actas de comité y listados de asistencia"/>
    <n v="1E-3"/>
    <m/>
    <m/>
    <m/>
    <m/>
    <n v="0"/>
    <n v="1E-3"/>
  </r>
  <r>
    <x v="5"/>
    <s v="Participación e intervención en los comités:_x000a_Comité técnico de inventarios de  bienes inmuebles_x000a_Comité técnico de inventarios de  bienes muebles_x000a_Comité técnico de sostenibilidad contable_x000a_Comité de conciliación_x000a_Comité financiero_x000a_Comité directivo_x000a_Comité de gestión y desempeño_x000a_Comité distrital de auditoría"/>
    <s v="Todos los Procesos"/>
    <s v="Todos los Procesos"/>
    <s v="Ivonne Andrea Torres Cruz_x000a_Asesora de Control Interno"/>
    <s v="Ivonne Andrea Torres Cruz"/>
    <s v="Líderes de Cada Proceso"/>
    <d v="2020-01-02T00:00:00"/>
    <d v="2020-12-31T00:00:00"/>
    <m/>
    <m/>
    <m/>
    <m/>
    <m/>
    <m/>
    <m/>
    <m/>
    <m/>
    <m/>
    <m/>
    <m/>
    <s v="Actas de comité y listados de asistencia"/>
    <n v="1E-3"/>
    <m/>
    <m/>
    <m/>
    <m/>
    <n v="0"/>
    <n v="1E-3"/>
  </r>
  <r>
    <x v="5"/>
    <s v="Participación e intervención en los comités:_x000a_Comité técnico de inventarios de  bienes inmuebles_x000a_Comité técnico de inventarios de  bienes muebles_x000a_Comité técnico de sostenibilidad contable_x000a_Comité de conciliación_x000a_Comité financiero_x000a_Comité directivo_x000a_Comité de gestión y desempeño_x000a_Comité distrital de auditoría"/>
    <s v="Todos los Procesos"/>
    <s v="Todos los Procesos"/>
    <s v="Ivonne Andrea Torres Cruz_x000a_Asesora de Control Interno"/>
    <s v="Marcela Urrea Jaramillo"/>
    <s v="Líderes de Cada Proceso"/>
    <d v="2020-01-02T00:00:00"/>
    <d v="2020-12-31T00:00:00"/>
    <m/>
    <m/>
    <m/>
    <m/>
    <m/>
    <m/>
    <m/>
    <m/>
    <m/>
    <m/>
    <m/>
    <m/>
    <s v="Actas de comité y listados de asistencia"/>
    <n v="1E-3"/>
    <m/>
    <m/>
    <m/>
    <m/>
    <n v="0"/>
    <n v="1E-3"/>
  </r>
  <r>
    <x v="5"/>
    <s v="Seguimiento al Plan Institucional de Archivos - PINAR. Decreto 612 de 2018"/>
    <s v="Gestión Documental"/>
    <s v="Apoyo"/>
    <s v="Ivonne Andrea Torres Cruz_x000a_Asesora de Control Interno"/>
    <s v="Marcela Urrea Jaramillo"/>
    <s v="Subdirector Administrativo"/>
    <d v="2020-03-02T00:00:00"/>
    <d v="2020-03-27T00:00:00"/>
    <m/>
    <m/>
    <m/>
    <m/>
    <m/>
    <m/>
    <m/>
    <m/>
    <m/>
    <m/>
    <m/>
    <m/>
    <s v="Informe"/>
    <n v="0.01"/>
    <m/>
    <m/>
    <m/>
    <m/>
    <n v="0"/>
    <n v="0.01"/>
  </r>
  <r>
    <x v="5"/>
    <s v="Seguimiento al Plan Anual de Vacantes. Decreto 612 de 2018"/>
    <s v="Gestión del Talento Humano"/>
    <s v="Estratégico"/>
    <s v="Ivonne Andrea Torres Cruz_x000a_Asesora de Control Interno"/>
    <s v="Marcela Urrea Jaramillo"/>
    <s v="Subdirector Administrativo"/>
    <d v="2020-04-01T00:00:00"/>
    <d v="2020-04-28T00:00:00"/>
    <m/>
    <m/>
    <m/>
    <m/>
    <m/>
    <m/>
    <m/>
    <m/>
    <m/>
    <m/>
    <m/>
    <m/>
    <s v="Informe"/>
    <n v="0.01"/>
    <m/>
    <m/>
    <m/>
    <m/>
    <n v="0"/>
    <n v="0.01"/>
  </r>
  <r>
    <x v="5"/>
    <s v="Seguimiento al Plan de Previsión de Recursos Humanos. Decreto 612 de 2018"/>
    <s v="Gestión del Talento Humano"/>
    <s v="Estratégico"/>
    <s v="Ivonne Andrea Torres Cruz_x000a_Asesora de Control Interno"/>
    <s v="Marcela Urrea Jaramillo"/>
    <s v="Subdirector Administrativo"/>
    <d v="2020-05-04T00:00:00"/>
    <d v="2020-05-27T00:00:00"/>
    <m/>
    <m/>
    <m/>
    <m/>
    <m/>
    <m/>
    <m/>
    <m/>
    <m/>
    <m/>
    <m/>
    <m/>
    <s v="Informe"/>
    <n v="0.01"/>
    <m/>
    <m/>
    <m/>
    <m/>
    <n v="0"/>
    <n v="0.01"/>
  </r>
  <r>
    <x v="5"/>
    <s v="Seguimiento al Plan Estratégico de Talento Humano. Decreto 612 de 2018"/>
    <s v="Gestión del Talento Humano"/>
    <s v="Estratégico"/>
    <s v="Ivonne Andrea Torres Cruz_x000a_Asesora de Control Interno"/>
    <s v="Marcela Urrea Jaramillo"/>
    <s v="Subdirector Administrativo"/>
    <d v="2020-06-01T00:00:00"/>
    <d v="2020-06-25T00:00:00"/>
    <m/>
    <m/>
    <m/>
    <m/>
    <m/>
    <m/>
    <m/>
    <m/>
    <m/>
    <m/>
    <m/>
    <m/>
    <s v="Informe"/>
    <n v="0.01"/>
    <m/>
    <m/>
    <m/>
    <m/>
    <n v="0"/>
    <n v="0.01"/>
  </r>
  <r>
    <x v="5"/>
    <s v="Seguimiento al Plan Institucional de Capacitación - PIC. Decreto 612 de 2018"/>
    <s v="Gestión del Talento Humano"/>
    <s v="Estratégico"/>
    <s v="Ivonne Andrea Torres Cruz_x000a_Asesora de Control Interno"/>
    <s v="Marcela Urrea Jaramillo"/>
    <s v="Subdirector Administrativo"/>
    <d v="2020-07-01T00:00:00"/>
    <d v="2020-07-29T00:00:00"/>
    <m/>
    <m/>
    <m/>
    <m/>
    <m/>
    <m/>
    <m/>
    <m/>
    <m/>
    <m/>
    <m/>
    <m/>
    <s v="Informe"/>
    <n v="0.01"/>
    <m/>
    <m/>
    <m/>
    <m/>
    <n v="0"/>
    <n v="0.01"/>
  </r>
  <r>
    <x v="5"/>
    <s v="Seguimiento al Plan de Incentivos Institucionales. Decreto 612 de 2018"/>
    <s v="Gestión del Talento Humano"/>
    <s v="Estratégico"/>
    <s v="Ivonne Andrea Torres Cruz_x000a_Asesora de Control Interno"/>
    <s v="Marcela Urrea Jaramillo"/>
    <s v="Subdirector Administrativo"/>
    <d v="2020-08-03T00:00:00"/>
    <d v="2020-08-27T00:00:00"/>
    <m/>
    <m/>
    <m/>
    <m/>
    <m/>
    <m/>
    <m/>
    <m/>
    <m/>
    <m/>
    <m/>
    <m/>
    <s v="Informe"/>
    <n v="0.01"/>
    <m/>
    <m/>
    <m/>
    <m/>
    <n v="0"/>
    <n v="0.01"/>
  </r>
  <r>
    <x v="6"/>
    <s v="Atención a la contraloría - auditoría de regularidad"/>
    <s v="Evaluación de la Gestión"/>
    <s v="Seguimiento y Evaluación"/>
    <s v="Ivonne Andrea Torres Cruz_x000a_Asesora de Control Interno"/>
    <s v="Graciela Zabala Rico"/>
    <s v="Asesor de Control Interno"/>
    <d v="2020-01-02T00:00:00"/>
    <d v="2020-04-28T00:00:00"/>
    <m/>
    <m/>
    <m/>
    <m/>
    <m/>
    <m/>
    <m/>
    <m/>
    <m/>
    <m/>
    <m/>
    <m/>
    <s v="Correos electrónicos, actas de reunión, memorandos"/>
    <n v="0.01"/>
    <m/>
    <m/>
    <m/>
    <m/>
    <n v="0"/>
    <n v="0.01"/>
  </r>
  <r>
    <x v="6"/>
    <s v="Informe cuenta mensual SIVICOF"/>
    <s v="Evaluación de la Gestión"/>
    <s v="Seguimiento y Evaluación"/>
    <s v="Ivonne Andrea Torres Cruz_x000a_Asesora de Control Interno"/>
    <s v="Graciela Zabala Rico"/>
    <s v="Asesor de Control Interno"/>
    <d v="2020-01-02T00:00:00"/>
    <d v="2020-01-13T00:00:00"/>
    <m/>
    <m/>
    <m/>
    <m/>
    <m/>
    <m/>
    <m/>
    <m/>
    <m/>
    <m/>
    <m/>
    <m/>
    <s v="Certificado de recepción de información de SIVICOF"/>
    <n v="2E-3"/>
    <m/>
    <m/>
    <m/>
    <m/>
    <n v="0"/>
    <n v="2E-3"/>
  </r>
  <r>
    <x v="6"/>
    <s v="Informe cuenta anual SIVICOF. Cargue del informe de control interno contable"/>
    <s v="Evaluación de la Gestión"/>
    <s v="Seguimiento y Evaluación"/>
    <s v="Ivonne Andrea Torres Cruz_x000a_Asesora de Control Interno"/>
    <s v="Graciela Zabala Rico"/>
    <s v="Asesor de Control Interno"/>
    <d v="2020-02-03T00:00:00"/>
    <d v="2020-02-28T00:00:00"/>
    <m/>
    <m/>
    <m/>
    <m/>
    <m/>
    <m/>
    <m/>
    <m/>
    <m/>
    <m/>
    <m/>
    <m/>
    <s v="Certificado de recepción de información de SIVICOF"/>
    <n v="5.0000000000000001E-3"/>
    <m/>
    <m/>
    <m/>
    <m/>
    <n v="0"/>
    <n v="5.0000000000000001E-3"/>
  </r>
  <r>
    <x v="6"/>
    <s v="Informe cuenta anual SIVICOF"/>
    <s v="Evaluación de la Gestión"/>
    <s v="Seguimiento y Evaluación"/>
    <s v="Ivonne Andrea Torres Cruz_x000a_Asesora de Control Interno"/>
    <s v="Graciela Zabala Rico"/>
    <s v="Asesor de Control Interno"/>
    <d v="2020-02-03T00:00:00"/>
    <d v="2020-02-17T00:00:00"/>
    <m/>
    <m/>
    <m/>
    <m/>
    <m/>
    <m/>
    <m/>
    <m/>
    <m/>
    <m/>
    <m/>
    <m/>
    <s v="Certificado de recepción de información de SIVICOF"/>
    <n v="5.0000000000000001E-3"/>
    <m/>
    <m/>
    <m/>
    <m/>
    <n v="0"/>
    <n v="5.0000000000000001E-3"/>
  </r>
  <r>
    <x v="6"/>
    <s v="Informe cuenta mensual SIVICOF"/>
    <s v="Evaluación de la Gestión"/>
    <s v="Seguimiento y Evaluación"/>
    <s v="Ivonne Andrea Torres Cruz_x000a_Asesora de Control Interno"/>
    <s v="Graciela Zabala Rico"/>
    <s v="Asesor de Control Interno"/>
    <d v="2020-02-03T00:00:00"/>
    <d v="2020-02-11T00:00:00"/>
    <m/>
    <m/>
    <m/>
    <m/>
    <m/>
    <m/>
    <m/>
    <m/>
    <m/>
    <m/>
    <m/>
    <m/>
    <s v="Certificado de recepción de información de SIVICOF"/>
    <n v="2E-3"/>
    <m/>
    <m/>
    <m/>
    <m/>
    <n v="0"/>
    <n v="2E-3"/>
  </r>
  <r>
    <x v="6"/>
    <s v="Informe cuenta mensual SIVICOF"/>
    <s v="Evaluación de la Gestión"/>
    <s v="Seguimiento y Evaluación"/>
    <s v="Ivonne Andrea Torres Cruz_x000a_Asesora de Control Interno"/>
    <s v="Graciela Zabala Rico"/>
    <s v="Asesor de Control Interno"/>
    <d v="2020-03-02T00:00:00"/>
    <d v="2020-03-10T00:00:00"/>
    <m/>
    <m/>
    <m/>
    <m/>
    <m/>
    <m/>
    <m/>
    <m/>
    <m/>
    <m/>
    <m/>
    <m/>
    <s v="Certificado de recepción de información de SIVICOF"/>
    <n v="2E-3"/>
    <m/>
    <m/>
    <m/>
    <m/>
    <n v="0"/>
    <n v="2E-3"/>
  </r>
  <r>
    <x v="6"/>
    <s v="Recibir, analizar y dar trámite a las solicitudes de modificación de las acciones del plan de mejoramiento de la contraloría"/>
    <s v="Evaluación de la Gestión"/>
    <s v="Seguimiento y Evaluación"/>
    <s v="Ivonne Andrea Torres Cruz_x000a_Asesora de Control Interno"/>
    <s v="Graciela Zabala Rico"/>
    <s v="Asesor de Control Interno"/>
    <d v="2020-03-24T00:00:00"/>
    <d v="2020-05-29T00:00:00"/>
    <m/>
    <m/>
    <m/>
    <m/>
    <m/>
    <m/>
    <m/>
    <m/>
    <m/>
    <m/>
    <m/>
    <m/>
    <s v="Certificado de recepción de información de SIVICOF"/>
    <n v="3.0000000000000001E-3"/>
    <m/>
    <m/>
    <m/>
    <m/>
    <n v="0"/>
    <n v="3.0000000000000001E-3"/>
  </r>
  <r>
    <x v="6"/>
    <s v="Informe cuenta mensual SIVICOF"/>
    <s v="Evaluación de la Gestión"/>
    <s v="Seguimiento y Evaluación"/>
    <s v="Ivonne Andrea Torres Cruz_x000a_Asesora de Control Interno"/>
    <s v="Graciela Zabala Rico"/>
    <s v="Asesor de Control Interno"/>
    <d v="2020-04-01T00:00:00"/>
    <d v="2020-04-13T00:00:00"/>
    <m/>
    <m/>
    <m/>
    <m/>
    <m/>
    <m/>
    <m/>
    <m/>
    <m/>
    <m/>
    <m/>
    <m/>
    <s v="Certificado de recepción de información de SIVICOF"/>
    <n v="2E-3"/>
    <m/>
    <m/>
    <m/>
    <m/>
    <n v="0"/>
    <n v="2E-3"/>
  </r>
  <r>
    <x v="6"/>
    <s v="Atender, dar trámite y cargar las acciones incumplidas del Plan de Mejoramiento de la Contraloría"/>
    <s v="Evaluación de la Gestión"/>
    <s v="Seguimiento y Evaluación"/>
    <s v="Ivonne Andrea Torres Cruz_x000a_Asesora de Control Interno"/>
    <s v="Graciela Zabala Rico"/>
    <s v="Asesor de Control Interno"/>
    <d v="2020-04-05T00:00:00"/>
    <d v="2020-05-27T00:00:00"/>
    <m/>
    <m/>
    <m/>
    <m/>
    <m/>
    <m/>
    <m/>
    <m/>
    <m/>
    <m/>
    <m/>
    <m/>
    <s v="Certificado de recepción de información de SIVICOF"/>
    <n v="3.0000000000000001E-3"/>
    <m/>
    <m/>
    <m/>
    <m/>
    <n v="0"/>
    <n v="3.0000000000000001E-3"/>
  </r>
  <r>
    <x v="6"/>
    <s v="Atención a la contraloría - auditoría de desempeño 1: Cartera hipotecaria"/>
    <s v="Evaluación de la Gestión"/>
    <s v="Seguimiento y Evaluación"/>
    <s v="Ivonne Andrea Torres Cruz_x000a_Asesora de Control Interno"/>
    <s v="Graciela Zabala Rico"/>
    <s v="Asesor de Control Interno"/>
    <d v="2020-04-29T00:00:00"/>
    <d v="2020-07-07T00:00:00"/>
    <m/>
    <m/>
    <m/>
    <m/>
    <m/>
    <m/>
    <m/>
    <m/>
    <m/>
    <m/>
    <m/>
    <m/>
    <s v="Correos electrónicos, actas de reunión, memorandos"/>
    <n v="0.01"/>
    <m/>
    <m/>
    <m/>
    <m/>
    <n v="0"/>
    <n v="0.01"/>
  </r>
  <r>
    <x v="6"/>
    <s v="Informe cuenta mensual SIVICOF"/>
    <s v="Evaluación de la Gestión"/>
    <s v="Seguimiento y Evaluación"/>
    <s v="Ivonne Andrea Torres Cruz_x000a_Asesora de Control Interno"/>
    <s v="Graciela Zabala Rico"/>
    <s v="Asesor de Control Interno"/>
    <d v="2020-05-04T00:00:00"/>
    <d v="2020-05-12T00:00:00"/>
    <m/>
    <m/>
    <m/>
    <m/>
    <m/>
    <m/>
    <m/>
    <m/>
    <m/>
    <m/>
    <m/>
    <m/>
    <s v="Certificado de recepción de información de SIVICOF"/>
    <n v="2E-3"/>
    <m/>
    <m/>
    <m/>
    <m/>
    <n v="0"/>
    <n v="2E-3"/>
  </r>
  <r>
    <x v="6"/>
    <s v="Informe cuenta mensual SIVICOF"/>
    <s v="Evaluación de la Gestión"/>
    <s v="Seguimiento y Evaluación"/>
    <s v="Ivonne Andrea Torres Cruz_x000a_Asesora de Control Interno"/>
    <s v="Graciela Zabala Rico"/>
    <s v="Asesor de Control Interno"/>
    <d v="2020-06-01T00:00:00"/>
    <d v="2020-06-09T00:00:00"/>
    <m/>
    <m/>
    <m/>
    <m/>
    <m/>
    <m/>
    <m/>
    <m/>
    <m/>
    <m/>
    <m/>
    <m/>
    <s v="Certificado de recepción de información de SIVICOF"/>
    <n v="2E-3"/>
    <m/>
    <m/>
    <m/>
    <m/>
    <n v="0"/>
    <n v="2E-3"/>
  </r>
  <r>
    <x v="6"/>
    <s v="Informe cuenta mensual SIVICOF"/>
    <s v="Evaluación de la Gestión"/>
    <s v="Seguimiento y Evaluación"/>
    <s v="Ivonne Andrea Torres Cruz_x000a_Asesora de Control Interno"/>
    <s v="Graciela Zabala Rico"/>
    <s v="Asesor de Control Interno"/>
    <d v="2020-07-01T00:00:00"/>
    <d v="2020-07-09T00:00:00"/>
    <m/>
    <m/>
    <m/>
    <m/>
    <m/>
    <m/>
    <m/>
    <m/>
    <m/>
    <m/>
    <m/>
    <m/>
    <s v="Certificado de recepción de información de SIVICOF"/>
    <n v="2E-3"/>
    <m/>
    <m/>
    <m/>
    <m/>
    <n v="0"/>
    <n v="2E-3"/>
  </r>
  <r>
    <x v="6"/>
    <s v="Atención a la contraloría - auditoría de desempeño 2: Convenio 103-2013 FDL San Cristóbal Sur"/>
    <s v="Evaluación de la Gestión"/>
    <s v="Seguimiento y Evaluación"/>
    <s v="Ivonne Andrea Torres Cruz_x000a_Asesora de Control Interno"/>
    <s v="Graciela Zabala Rico"/>
    <s v="Asesor de Control Interno"/>
    <d v="2020-07-08T00:00:00"/>
    <d v="2020-09-14T00:00:00"/>
    <m/>
    <m/>
    <m/>
    <m/>
    <m/>
    <m/>
    <m/>
    <m/>
    <m/>
    <m/>
    <m/>
    <m/>
    <s v="Correos electrónicos, actas de reunión, memorandos"/>
    <n v="0.01"/>
    <m/>
    <m/>
    <m/>
    <m/>
    <n v="0"/>
    <n v="0.01"/>
  </r>
  <r>
    <x v="6"/>
    <s v="Informe cuenta mensual SIVICOF"/>
    <s v="Evaluación de la Gestión"/>
    <s v="Seguimiento y Evaluación"/>
    <s v="Ivonne Andrea Torres Cruz_x000a_Asesora de Control Interno"/>
    <s v="Graciela Zabala Rico"/>
    <s v="Asesor de Control Interno"/>
    <d v="2020-08-03T00:00:00"/>
    <d v="2020-08-12T00:00:00"/>
    <m/>
    <m/>
    <m/>
    <m/>
    <m/>
    <m/>
    <m/>
    <m/>
    <m/>
    <m/>
    <m/>
    <m/>
    <s v="Certificado de recepción de información de SIVICOF"/>
    <n v="2E-3"/>
    <m/>
    <m/>
    <m/>
    <m/>
    <n v="0"/>
    <n v="2E-3"/>
  </r>
  <r>
    <x v="6"/>
    <s v="Informe cuenta mensual SIVICOF"/>
    <s v="Evaluación de la Gestión"/>
    <s v="Seguimiento y Evaluación"/>
    <s v="Ivonne Andrea Torres Cruz_x000a_Asesora de Control Interno"/>
    <s v="Graciela Zabala Rico"/>
    <s v="Asesor de Control Interno"/>
    <d v="2020-09-01T00:00:00"/>
    <d v="2020-09-09T00:00:00"/>
    <m/>
    <m/>
    <m/>
    <m/>
    <m/>
    <m/>
    <m/>
    <m/>
    <m/>
    <m/>
    <m/>
    <m/>
    <s v="Certificado de recepción de información de SIVICOF"/>
    <n v="2E-3"/>
    <m/>
    <m/>
    <m/>
    <m/>
    <n v="0"/>
    <n v="2E-3"/>
  </r>
  <r>
    <x v="6"/>
    <s v="Atención a la contraloría - auditoría de desempeño 3: Conv. 044-2014 FDL Usme"/>
    <s v="Evaluación de la Gestión"/>
    <s v="Seguimiento y Evaluación"/>
    <s v="Ivonne Andrea Torres Cruz_x000a_Asesora de Control Interno"/>
    <s v="Graciela Zabala Rico"/>
    <s v="Asesor de Control Interno"/>
    <d v="2020-09-15T00:00:00"/>
    <d v="2020-11-19T00:00:00"/>
    <m/>
    <m/>
    <m/>
    <m/>
    <m/>
    <m/>
    <m/>
    <m/>
    <m/>
    <m/>
    <m/>
    <m/>
    <s v="Correos electrónicos, actas de reunión, memorandos"/>
    <n v="0.01"/>
    <m/>
    <m/>
    <m/>
    <m/>
    <n v="0"/>
    <n v="0.01"/>
  </r>
  <r>
    <x v="6"/>
    <s v="Informe cuenta mensual SIVICOF"/>
    <s v="Evaluación de la Gestión"/>
    <s v="Seguimiento y Evaluación"/>
    <s v="Ivonne Andrea Torres Cruz_x000a_Asesora de Control Interno"/>
    <s v="Graciela Zabala Rico"/>
    <s v="Asesor de Control Interno"/>
    <d v="2020-10-01T00:00:00"/>
    <d v="2020-10-09T00:00:00"/>
    <m/>
    <m/>
    <m/>
    <m/>
    <m/>
    <m/>
    <m/>
    <m/>
    <m/>
    <m/>
    <m/>
    <m/>
    <s v="Certificado de recepción de información de SIVICOF"/>
    <n v="2E-3"/>
    <m/>
    <m/>
    <m/>
    <m/>
    <n v="0"/>
    <n v="2E-3"/>
  </r>
  <r>
    <x v="6"/>
    <s v="Informe cuenta mensual SIVICOF"/>
    <s v="Evaluación de la Gestión"/>
    <s v="Seguimiento y Evaluación"/>
    <s v="Ivonne Andrea Torres Cruz_x000a_Asesora de Control Interno"/>
    <s v="Graciela Zabala Rico"/>
    <s v="Asesor de Control Interno"/>
    <d v="2020-11-03T00:00:00"/>
    <d v="2020-11-11T00:00:00"/>
    <m/>
    <m/>
    <m/>
    <m/>
    <m/>
    <m/>
    <m/>
    <m/>
    <m/>
    <m/>
    <m/>
    <m/>
    <s v="Certificado de recepción de información de SIVICOF"/>
    <n v="2E-3"/>
    <m/>
    <m/>
    <m/>
    <m/>
    <n v="0"/>
    <n v="2E-3"/>
  </r>
  <r>
    <x v="6"/>
    <s v="Atención a la contraloría - auditoría de desempeño 4: Arborizadora Baja, MZ 54-55_x000a_"/>
    <s v="Evaluación de la Gestión"/>
    <s v="Seguimiento y Evaluación"/>
    <s v="Ivonne Andrea Torres Cruz_x000a_Asesora de Control Interno"/>
    <s v="Graciela Zabala Rico"/>
    <s v="Asesor de Control Interno"/>
    <d v="2020-11-20T00:00:00"/>
    <d v="2020-12-11T00:00:00"/>
    <m/>
    <m/>
    <m/>
    <m/>
    <m/>
    <m/>
    <m/>
    <m/>
    <m/>
    <m/>
    <m/>
    <m/>
    <s v="Correos electrónicos, actas de reunión, memorandos"/>
    <n v="0.01"/>
    <m/>
    <m/>
    <m/>
    <m/>
    <n v="0"/>
    <n v="0.01"/>
  </r>
  <r>
    <x v="6"/>
    <s v="Informe cuenta mensual SIVICOF"/>
    <s v="Evaluación de la Gestión"/>
    <s v="Seguimiento y Evaluación"/>
    <s v="Ivonne Andrea Torres Cruz_x000a_Asesora de Control Interno"/>
    <s v="Graciela Zabala Rico"/>
    <s v="Asesor de Control Interno"/>
    <d v="2020-12-01T00:00:00"/>
    <d v="2020-12-10T00:00:00"/>
    <m/>
    <m/>
    <m/>
    <m/>
    <m/>
    <m/>
    <m/>
    <m/>
    <m/>
    <m/>
    <m/>
    <m/>
    <s v="Certificado de recepción de información de SIVICOF"/>
    <n v="2E-3"/>
    <m/>
    <m/>
    <m/>
    <m/>
    <n v="0"/>
    <n v="2E-3"/>
  </r>
  <r>
    <x v="7"/>
    <s v="Asesoría en la formulación de planes de mejoramiento internos y en la modificación de las acciones ya propuestas"/>
    <s v="Evaluación de la Gestión"/>
    <s v="Seguimiento y Evaluación"/>
    <s v="Ivonne Andrea Torres Cruz_x000a_Asesora de Control Interno"/>
    <s v="Ángelo Díaz Rodríguez"/>
    <s v="Asesor de Control Interno"/>
    <d v="2020-01-02T00:00:00"/>
    <d v="2020-12-31T00:00:00"/>
    <m/>
    <m/>
    <m/>
    <m/>
    <m/>
    <m/>
    <m/>
    <m/>
    <m/>
    <m/>
    <m/>
    <m/>
    <s v="Planes de mejoramiento formulados o actualizados en matriz "/>
    <n v="0.02"/>
    <m/>
    <m/>
    <m/>
    <m/>
    <n v="0"/>
    <n v="0.02"/>
  </r>
  <r>
    <x v="7"/>
    <s v="Seguimiento al Plan de Mejoramiento Interno "/>
    <s v="Todos los Procesos"/>
    <s v="Todos los Procesos"/>
    <s v="Ivonne Andrea Torres Cruz_x000a_Asesora de Control Interno"/>
    <s v="Ángelo Díaz Rodríguez"/>
    <s v="Líderes de Cada Proceso"/>
    <d v="2020-01-20T00:00:00"/>
    <d v="2020-01-31T00:00:00"/>
    <m/>
    <m/>
    <m/>
    <m/>
    <m/>
    <m/>
    <m/>
    <m/>
    <m/>
    <m/>
    <m/>
    <m/>
    <s v="Matriz de seguimiento"/>
    <n v="0.02"/>
    <m/>
    <m/>
    <m/>
    <m/>
    <n v="0"/>
    <n v="0.02"/>
  </r>
  <r>
    <x v="7"/>
    <s v="Seguimiento al Plan de Mejoramiento Interno "/>
    <s v="Todos los Procesos"/>
    <s v="Todos los Procesos"/>
    <s v="Ivonne Andrea Torres Cruz_x000a_Asesora de Control Interno"/>
    <s v="Ángelo Díaz Rodríguez"/>
    <s v="Líderes de Cada Proceso"/>
    <d v="2020-06-01T00:00:00"/>
    <d v="2020-06-24T00:00:00"/>
    <m/>
    <m/>
    <m/>
    <m/>
    <m/>
    <m/>
    <m/>
    <m/>
    <m/>
    <m/>
    <m/>
    <m/>
    <s v="Matriz de seguimiento"/>
    <n v="0.02"/>
    <m/>
    <m/>
    <m/>
    <m/>
    <n v="0"/>
    <n v="0.02"/>
  </r>
  <r>
    <x v="7"/>
    <s v="Seguimiento al Plan de Mejoramiento Interno "/>
    <s v="Todos los Procesos"/>
    <s v="Todos los Procesos"/>
    <s v="Ivonne Andrea Torres Cruz_x000a_Asesora de Control Interno"/>
    <s v="Ángelo Díaz Rodríguez"/>
    <s v="Líderes de Cada Proceso"/>
    <d v="2020-11-03T00:00:00"/>
    <d v="2020-11-26T00:00:00"/>
    <m/>
    <m/>
    <m/>
    <m/>
    <m/>
    <m/>
    <m/>
    <m/>
    <m/>
    <m/>
    <m/>
    <m/>
    <s v="Matriz de seguimiento"/>
    <n v="0.02"/>
    <m/>
    <m/>
    <m/>
    <m/>
    <n v="0"/>
    <n v="0.02"/>
  </r>
  <r>
    <x v="7"/>
    <s v="Seguimiento a Plan de Mejoramiento Externo"/>
    <s v="Todos los Procesos"/>
    <s v="Todos los Procesos"/>
    <s v="Ivonne Andrea Torres Cruz_x000a_Asesora de Control Interno"/>
    <s v="Graciela Zabala Rico"/>
    <s v="Líderes de Cada Proceso"/>
    <d v="2020-01-17T00:00:00"/>
    <d v="2020-01-29T00:00:00"/>
    <m/>
    <m/>
    <m/>
    <m/>
    <m/>
    <m/>
    <m/>
    <m/>
    <m/>
    <m/>
    <m/>
    <m/>
    <s v="Matriz de seguimiento"/>
    <n v="0.02"/>
    <m/>
    <m/>
    <m/>
    <m/>
    <n v="0"/>
    <n v="0.02"/>
  </r>
  <r>
    <x v="7"/>
    <s v="Seguimiento a Plan de Mejoramiento Externo"/>
    <s v="Todos los Procesos"/>
    <s v="Todos los Procesos"/>
    <s v="Ivonne Andrea Torres Cruz_x000a_Asesora de Control Interno"/>
    <s v="Graciela Zabala Rico"/>
    <s v="Líderes de Cada Proceso"/>
    <d v="2020-05-04T00:00:00"/>
    <d v="2020-05-26T00:00:00"/>
    <m/>
    <m/>
    <m/>
    <m/>
    <m/>
    <m/>
    <m/>
    <m/>
    <m/>
    <m/>
    <m/>
    <m/>
    <s v="Matriz de seguimiento"/>
    <n v="0.02"/>
    <m/>
    <m/>
    <m/>
    <m/>
    <n v="0"/>
    <n v="0.02"/>
  </r>
  <r>
    <x v="7"/>
    <s v="Seguimiento a Plan de Mejoramiento Externo"/>
    <s v="Todos los Procesos"/>
    <s v="Todos los Procesos"/>
    <s v="Ivonne Andrea Torres Cruz_x000a_Asesora de Control Interno"/>
    <s v="Graciela Zabala Rico"/>
    <s v="Líderes de Cada Proceso"/>
    <d v="2020-09-01T00:00:00"/>
    <d v="2020-09-23T00:00:00"/>
    <m/>
    <m/>
    <m/>
    <m/>
    <m/>
    <m/>
    <m/>
    <m/>
    <m/>
    <m/>
    <m/>
    <m/>
    <s v="Matriz de seguimiento"/>
    <n v="0.02"/>
    <m/>
    <m/>
    <m/>
    <m/>
    <n v="0"/>
    <n v="0.02"/>
  </r>
  <r>
    <x v="7"/>
    <s v="Seguimiento a Plan de Mejoramiento Externo"/>
    <s v="Todos los Procesos"/>
    <s v="Todos los Procesos"/>
    <s v="Ivonne Andrea Torres Cruz_x000a_Asesora de Control Interno"/>
    <s v="Graciela Zabala Rico"/>
    <s v="Líderes de Cada Proceso"/>
    <d v="2020-11-03T00:00:00"/>
    <d v="2020-11-26T00:00:00"/>
    <m/>
    <m/>
    <m/>
    <m/>
    <m/>
    <m/>
    <m/>
    <m/>
    <m/>
    <m/>
    <m/>
    <m/>
    <s v="Matriz de seguimiento"/>
    <n v="0.02"/>
    <m/>
    <m/>
    <m/>
    <m/>
    <n v="0"/>
    <n v="0.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C13" firstHeaderRow="1" firstDataRow="2" firstDataCol="1"/>
  <pivotFields count="29"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0" showAll="0"/>
    <pivotField showAll="0"/>
    <pivotField showAll="0"/>
    <pivotField showAll="0"/>
    <pivotField showAll="0"/>
    <pivotField dataField="1" numFmtId="10" showAll="0"/>
    <pivotField numFmtId="10"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Ponderación" fld="22" baseField="0" baseItem="0"/>
    <dataField name="Suma de Aporte al Avance del  PAA" fld="27" baseField="0" baseItem="0" numFmtId="167"/>
  </dataFields>
  <formats count="12">
    <format dxfId="499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498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497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496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495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494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49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9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9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9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8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88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3:E41"/>
  <sheetViews>
    <sheetView topLeftCell="A19" zoomScale="235" zoomScaleNormal="235" workbookViewId="0">
      <selection activeCell="A25" sqref="A25"/>
    </sheetView>
  </sheetViews>
  <sheetFormatPr baseColWidth="10" defaultRowHeight="15" x14ac:dyDescent="0.25"/>
  <cols>
    <col min="1" max="1" width="36.42578125" bestFit="1" customWidth="1"/>
    <col min="2" max="2" width="20.28515625" customWidth="1"/>
    <col min="3" max="3" width="32.42578125" bestFit="1" customWidth="1"/>
    <col min="4" max="4" width="14.28515625" bestFit="1" customWidth="1"/>
    <col min="5" max="5" width="15" bestFit="1" customWidth="1"/>
    <col min="6" max="7" width="12.85546875" customWidth="1"/>
  </cols>
  <sheetData>
    <row r="3" spans="1:3" x14ac:dyDescent="0.25">
      <c r="B3" s="51" t="s">
        <v>220</v>
      </c>
    </row>
    <row r="4" spans="1:3" x14ac:dyDescent="0.25">
      <c r="A4" s="51" t="s">
        <v>233</v>
      </c>
      <c r="B4" t="s">
        <v>214</v>
      </c>
      <c r="C4" t="s">
        <v>213</v>
      </c>
    </row>
    <row r="5" spans="1:3" x14ac:dyDescent="0.25">
      <c r="A5" s="52" t="s">
        <v>55</v>
      </c>
      <c r="B5" s="54">
        <v>4.4999999999999998E-2</v>
      </c>
      <c r="C5" s="93">
        <v>0</v>
      </c>
    </row>
    <row r="6" spans="1:3" x14ac:dyDescent="0.25">
      <c r="A6" s="52" t="s">
        <v>53</v>
      </c>
      <c r="B6" s="54">
        <v>0.20000000000000004</v>
      </c>
      <c r="C6" s="93">
        <v>0</v>
      </c>
    </row>
    <row r="7" spans="1:3" x14ac:dyDescent="0.25">
      <c r="A7" s="52" t="s">
        <v>47</v>
      </c>
      <c r="B7" s="54">
        <v>0.12000000000000001</v>
      </c>
      <c r="C7" s="93">
        <v>0</v>
      </c>
    </row>
    <row r="8" spans="1:3" x14ac:dyDescent="0.25">
      <c r="A8" s="52" t="s">
        <v>54</v>
      </c>
      <c r="B8" s="54">
        <v>0.13</v>
      </c>
      <c r="C8" s="93">
        <v>0</v>
      </c>
    </row>
    <row r="9" spans="1:3" x14ac:dyDescent="0.25">
      <c r="A9" s="52" t="s">
        <v>46</v>
      </c>
      <c r="B9" s="54">
        <v>0.11500000000000006</v>
      </c>
      <c r="C9" s="93">
        <v>0</v>
      </c>
    </row>
    <row r="10" spans="1:3" x14ac:dyDescent="0.25">
      <c r="A10" s="52" t="s">
        <v>45</v>
      </c>
      <c r="B10" s="54">
        <v>0.13999999999999999</v>
      </c>
      <c r="C10" s="93">
        <v>0</v>
      </c>
    </row>
    <row r="11" spans="1:3" x14ac:dyDescent="0.25">
      <c r="A11" s="52" t="s">
        <v>48</v>
      </c>
      <c r="B11" s="54">
        <v>9.0000000000000011E-2</v>
      </c>
      <c r="C11" s="93">
        <v>0</v>
      </c>
    </row>
    <row r="12" spans="1:3" x14ac:dyDescent="0.25">
      <c r="A12" s="52" t="s">
        <v>49</v>
      </c>
      <c r="B12" s="54">
        <v>0.16</v>
      </c>
      <c r="C12" s="93">
        <v>0</v>
      </c>
    </row>
    <row r="13" spans="1:3" x14ac:dyDescent="0.25">
      <c r="A13" s="52" t="s">
        <v>212</v>
      </c>
      <c r="B13" s="54">
        <v>1</v>
      </c>
      <c r="C13" s="93">
        <v>0</v>
      </c>
    </row>
    <row r="20" spans="1:5" x14ac:dyDescent="0.25">
      <c r="A20" s="67" t="s">
        <v>221</v>
      </c>
      <c r="B20" s="67" t="s">
        <v>214</v>
      </c>
      <c r="C20" s="67" t="s">
        <v>213</v>
      </c>
    </row>
    <row r="21" spans="1:5" x14ac:dyDescent="0.25">
      <c r="A21" s="98" t="s">
        <v>55</v>
      </c>
      <c r="B21" s="99">
        <v>4.4999999999999998E-2</v>
      </c>
      <c r="C21" s="99">
        <v>0</v>
      </c>
      <c r="D21" s="100">
        <f>+B21-C21</f>
        <v>4.4999999999999998E-2</v>
      </c>
    </row>
    <row r="22" spans="1:5" x14ac:dyDescent="0.25">
      <c r="A22" s="98" t="s">
        <v>53</v>
      </c>
      <c r="B22" s="99">
        <v>0.20000000000000004</v>
      </c>
      <c r="C22" s="99">
        <v>0</v>
      </c>
      <c r="D22" s="100">
        <f t="shared" ref="D22:D28" si="0">+B22-C22</f>
        <v>0.20000000000000004</v>
      </c>
    </row>
    <row r="23" spans="1:5" x14ac:dyDescent="0.25">
      <c r="A23" s="98" t="s">
        <v>47</v>
      </c>
      <c r="B23" s="99">
        <v>0.12000000000000001</v>
      </c>
      <c r="C23" s="99">
        <v>0</v>
      </c>
      <c r="D23" s="100">
        <f t="shared" si="0"/>
        <v>0.12000000000000001</v>
      </c>
    </row>
    <row r="24" spans="1:5" x14ac:dyDescent="0.25">
      <c r="A24" s="98" t="s">
        <v>54</v>
      </c>
      <c r="B24" s="99">
        <v>0.13</v>
      </c>
      <c r="C24" s="99">
        <v>0</v>
      </c>
      <c r="D24" s="100">
        <f t="shared" si="0"/>
        <v>0.13</v>
      </c>
    </row>
    <row r="25" spans="1:5" x14ac:dyDescent="0.25">
      <c r="A25" s="98" t="s">
        <v>46</v>
      </c>
      <c r="B25" s="99">
        <v>0.11500000000000006</v>
      </c>
      <c r="C25" s="99">
        <v>0</v>
      </c>
      <c r="D25" s="100">
        <f t="shared" si="0"/>
        <v>0.11500000000000006</v>
      </c>
    </row>
    <row r="26" spans="1:5" x14ac:dyDescent="0.25">
      <c r="A26" s="98" t="s">
        <v>45</v>
      </c>
      <c r="B26" s="99">
        <v>0.13999999999999999</v>
      </c>
      <c r="C26" s="99">
        <v>0</v>
      </c>
      <c r="D26" s="100">
        <f t="shared" si="0"/>
        <v>0.13999999999999999</v>
      </c>
    </row>
    <row r="27" spans="1:5" x14ac:dyDescent="0.25">
      <c r="A27" s="98" t="s">
        <v>48</v>
      </c>
      <c r="B27" s="99">
        <v>9.0000000000000011E-2</v>
      </c>
      <c r="C27" s="99">
        <v>0</v>
      </c>
      <c r="D27" s="100">
        <f t="shared" si="0"/>
        <v>9.0000000000000011E-2</v>
      </c>
    </row>
    <row r="28" spans="1:5" x14ac:dyDescent="0.25">
      <c r="A28" s="98" t="s">
        <v>49</v>
      </c>
      <c r="B28" s="99">
        <v>0.16</v>
      </c>
      <c r="C28" s="99">
        <v>0</v>
      </c>
      <c r="D28" s="100">
        <f t="shared" si="0"/>
        <v>0.16</v>
      </c>
    </row>
    <row r="29" spans="1:5" x14ac:dyDescent="0.25">
      <c r="A29" s="53" t="s">
        <v>212</v>
      </c>
      <c r="B29" s="56">
        <f>SUM(B21:B28)</f>
        <v>1</v>
      </c>
      <c r="C29" s="56">
        <f>SUM(C21:C28)</f>
        <v>0</v>
      </c>
    </row>
    <row r="31" spans="1:5" x14ac:dyDescent="0.25">
      <c r="A31" s="121" t="s">
        <v>222</v>
      </c>
      <c r="B31" s="121" t="s">
        <v>318</v>
      </c>
      <c r="C31" s="68" t="s">
        <v>223</v>
      </c>
      <c r="D31" s="121" t="s">
        <v>224</v>
      </c>
      <c r="E31" s="121" t="s">
        <v>225</v>
      </c>
    </row>
    <row r="32" spans="1:5" x14ac:dyDescent="0.25">
      <c r="A32" s="122"/>
      <c r="B32" s="122"/>
      <c r="C32" s="69">
        <v>43585</v>
      </c>
      <c r="D32" s="122"/>
      <c r="E32" s="122"/>
    </row>
    <row r="33" spans="1:5" x14ac:dyDescent="0.25">
      <c r="A33" t="s">
        <v>230</v>
      </c>
      <c r="B33" s="55">
        <f>+B25+B28</f>
        <v>0.27500000000000008</v>
      </c>
    </row>
    <row r="34" spans="1:5" x14ac:dyDescent="0.25">
      <c r="A34" t="s">
        <v>226</v>
      </c>
      <c r="B34" s="55">
        <f>+B22</f>
        <v>0.20000000000000004</v>
      </c>
    </row>
    <row r="35" spans="1:5" x14ac:dyDescent="0.25">
      <c r="A35" t="s">
        <v>48</v>
      </c>
      <c r="B35" s="55">
        <f>+B27</f>
        <v>9.0000000000000011E-2</v>
      </c>
    </row>
    <row r="36" spans="1:5" x14ac:dyDescent="0.25">
      <c r="A36" t="s">
        <v>54</v>
      </c>
      <c r="B36" s="55">
        <f>+B24</f>
        <v>0.13</v>
      </c>
    </row>
    <row r="37" spans="1:5" x14ac:dyDescent="0.25">
      <c r="A37" t="s">
        <v>227</v>
      </c>
      <c r="B37" s="55">
        <f>+B23</f>
        <v>0.12000000000000001</v>
      </c>
    </row>
    <row r="38" spans="1:5" x14ac:dyDescent="0.25">
      <c r="A38" t="s">
        <v>45</v>
      </c>
      <c r="B38" s="55">
        <f>+B26</f>
        <v>0.13999999999999999</v>
      </c>
    </row>
    <row r="39" spans="1:5" x14ac:dyDescent="0.25">
      <c r="A39" t="s">
        <v>228</v>
      </c>
      <c r="B39" s="55">
        <f>+B21</f>
        <v>4.4999999999999998E-2</v>
      </c>
    </row>
    <row r="40" spans="1:5" x14ac:dyDescent="0.25">
      <c r="A40" s="70" t="s">
        <v>229</v>
      </c>
      <c r="B40" s="71">
        <f>SUM(B33:B39)</f>
        <v>1</v>
      </c>
      <c r="C40" s="71">
        <f t="shared" ref="C40:E40" si="1">SUM(C33:C39)</f>
        <v>0</v>
      </c>
      <c r="D40" s="71">
        <f t="shared" si="1"/>
        <v>0</v>
      </c>
      <c r="E40" s="71">
        <f t="shared" si="1"/>
        <v>0</v>
      </c>
    </row>
    <row r="41" spans="1:5" x14ac:dyDescent="0.25">
      <c r="B41" s="55">
        <f>SUM(B33:B39)</f>
        <v>1</v>
      </c>
      <c r="C41" s="55">
        <f t="shared" ref="C41:E41" si="2">SUM(C33:C39)</f>
        <v>0</v>
      </c>
      <c r="D41" s="55">
        <f t="shared" si="2"/>
        <v>0</v>
      </c>
      <c r="E41" s="55">
        <f t="shared" si="2"/>
        <v>0</v>
      </c>
    </row>
  </sheetData>
  <sortState xmlns:xlrd2="http://schemas.microsoft.com/office/spreadsheetml/2017/richdata2" ref="E18:G25">
    <sortCondition descending="1" ref="G18:G25"/>
  </sortState>
  <mergeCells count="4">
    <mergeCell ref="A31:A32"/>
    <mergeCell ref="B31:B32"/>
    <mergeCell ref="D31:D32"/>
    <mergeCell ref="E31:E32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XFD209"/>
  <sheetViews>
    <sheetView showGridLines="0" tabSelected="1" topLeftCell="A16" zoomScaleNormal="100" zoomScaleSheetLayoutView="55" workbookViewId="0">
      <selection activeCell="C187" sqref="C187"/>
    </sheetView>
  </sheetViews>
  <sheetFormatPr baseColWidth="10" defaultRowHeight="14.25" x14ac:dyDescent="0.2"/>
  <cols>
    <col min="1" max="1" width="15.7109375" style="1" customWidth="1"/>
    <col min="2" max="2" width="34.28515625" style="1" customWidth="1"/>
    <col min="3" max="3" width="28.5703125" style="1" customWidth="1"/>
    <col min="4" max="4" width="20" style="1" customWidth="1"/>
    <col min="5" max="5" width="17.140625" style="1" customWidth="1"/>
    <col min="6" max="6" width="21.42578125" style="1" customWidth="1"/>
    <col min="7" max="7" width="20" style="1" customWidth="1"/>
    <col min="8" max="9" width="14.28515625" style="1" customWidth="1"/>
    <col min="10" max="21" width="4.7109375" style="1" customWidth="1"/>
    <col min="22" max="23" width="11.42578125" style="1" customWidth="1"/>
    <col min="24" max="24" width="12.140625" style="1" customWidth="1"/>
    <col min="25" max="26" width="35.7109375" style="1" customWidth="1"/>
    <col min="27" max="27" width="23.5703125" style="1" customWidth="1"/>
    <col min="28" max="28" width="11.42578125" style="1" customWidth="1"/>
    <col min="29" max="16384" width="11.42578125" style="1"/>
  </cols>
  <sheetData>
    <row r="1" spans="1:28" ht="22.5" customHeight="1" x14ac:dyDescent="0.2">
      <c r="A1" s="135"/>
      <c r="B1" s="135"/>
      <c r="C1" s="135"/>
      <c r="D1" s="135"/>
      <c r="E1" s="134" t="s">
        <v>40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4" t="s">
        <v>6</v>
      </c>
      <c r="AA1" s="134" t="s">
        <v>7</v>
      </c>
      <c r="AB1" s="134"/>
    </row>
    <row r="2" spans="1:28" ht="22.5" customHeight="1" x14ac:dyDescent="0.2">
      <c r="A2" s="135"/>
      <c r="B2" s="135"/>
      <c r="C2" s="135"/>
      <c r="D2" s="135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4" t="s">
        <v>8</v>
      </c>
      <c r="AA2" s="134">
        <v>6</v>
      </c>
      <c r="AB2" s="134"/>
    </row>
    <row r="3" spans="1:28" ht="22.5" customHeight="1" x14ac:dyDescent="0.2">
      <c r="A3" s="135"/>
      <c r="B3" s="135"/>
      <c r="C3" s="135"/>
      <c r="D3" s="135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4" t="s">
        <v>9</v>
      </c>
      <c r="AA3" s="150">
        <v>43839</v>
      </c>
      <c r="AB3" s="150"/>
    </row>
    <row r="4" spans="1:28" ht="6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28" ht="16.5" customHeight="1" x14ac:dyDescent="0.2">
      <c r="A5" s="136" t="s">
        <v>0</v>
      </c>
      <c r="B5" s="137"/>
      <c r="C5" s="137"/>
      <c r="D5" s="137"/>
      <c r="E5" s="137"/>
      <c r="F5" s="141" t="s">
        <v>2</v>
      </c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3"/>
      <c r="R5" s="141" t="s">
        <v>3</v>
      </c>
      <c r="S5" s="142"/>
      <c r="T5" s="142"/>
      <c r="U5" s="142"/>
      <c r="V5" s="142"/>
      <c r="W5" s="142"/>
      <c r="X5" s="142"/>
      <c r="Y5" s="142"/>
      <c r="Z5" s="142"/>
      <c r="AA5" s="142"/>
      <c r="AB5" s="143"/>
    </row>
    <row r="6" spans="1:28" ht="16.5" customHeight="1" x14ac:dyDescent="0.2">
      <c r="A6" s="138" t="s">
        <v>43</v>
      </c>
      <c r="B6" s="139"/>
      <c r="C6" s="139"/>
      <c r="D6" s="139"/>
      <c r="E6" s="139"/>
      <c r="F6" s="144" t="s">
        <v>165</v>
      </c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  <c r="R6" s="144" t="s">
        <v>42</v>
      </c>
      <c r="S6" s="145"/>
      <c r="T6" s="145"/>
      <c r="U6" s="145"/>
      <c r="V6" s="145"/>
      <c r="W6" s="145"/>
      <c r="X6" s="145"/>
      <c r="Y6" s="145"/>
      <c r="Z6" s="145"/>
      <c r="AA6" s="145"/>
      <c r="AB6" s="146"/>
    </row>
    <row r="7" spans="1:28" ht="16.5" customHeight="1" x14ac:dyDescent="0.2">
      <c r="A7" s="136" t="s">
        <v>1</v>
      </c>
      <c r="B7" s="137"/>
      <c r="C7" s="137"/>
      <c r="D7" s="137"/>
      <c r="E7" s="137"/>
      <c r="F7" s="144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6"/>
      <c r="R7" s="144"/>
      <c r="S7" s="145"/>
      <c r="T7" s="145"/>
      <c r="U7" s="145"/>
      <c r="V7" s="145"/>
      <c r="W7" s="145"/>
      <c r="X7" s="145"/>
      <c r="Y7" s="145"/>
      <c r="Z7" s="145"/>
      <c r="AA7" s="145"/>
      <c r="AB7" s="146"/>
    </row>
    <row r="8" spans="1:28" ht="16.5" customHeight="1" x14ac:dyDescent="0.2">
      <c r="A8" s="138" t="s">
        <v>44</v>
      </c>
      <c r="B8" s="139"/>
      <c r="C8" s="139"/>
      <c r="D8" s="139"/>
      <c r="E8" s="139"/>
      <c r="F8" s="147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9"/>
      <c r="R8" s="147"/>
      <c r="S8" s="148"/>
      <c r="T8" s="148"/>
      <c r="U8" s="148"/>
      <c r="V8" s="148"/>
      <c r="W8" s="148"/>
      <c r="X8" s="148"/>
      <c r="Y8" s="148"/>
      <c r="Z8" s="148"/>
      <c r="AA8" s="148"/>
      <c r="AB8" s="149"/>
    </row>
    <row r="9" spans="1:28" ht="16.5" customHeight="1" x14ac:dyDescent="0.2">
      <c r="A9" s="136" t="s">
        <v>41</v>
      </c>
      <c r="B9" s="137"/>
      <c r="C9" s="137"/>
      <c r="D9" s="137"/>
      <c r="E9" s="137"/>
      <c r="F9" s="136" t="s">
        <v>5</v>
      </c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40"/>
      <c r="R9" s="136" t="s">
        <v>4</v>
      </c>
      <c r="S9" s="137"/>
      <c r="T9" s="137"/>
      <c r="U9" s="137"/>
      <c r="V9" s="137"/>
      <c r="W9" s="137"/>
      <c r="X9" s="137"/>
      <c r="Y9" s="137"/>
      <c r="Z9" s="137"/>
      <c r="AA9" s="137"/>
      <c r="AB9" s="140"/>
    </row>
    <row r="10" spans="1:28" ht="16.5" customHeight="1" x14ac:dyDescent="0.2">
      <c r="A10" s="138" t="s">
        <v>159</v>
      </c>
      <c r="B10" s="139"/>
      <c r="C10" s="139"/>
      <c r="D10" s="139"/>
      <c r="E10" s="139"/>
      <c r="F10" s="155" t="s">
        <v>166</v>
      </c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7"/>
      <c r="R10" s="155" t="s">
        <v>167</v>
      </c>
      <c r="S10" s="156"/>
      <c r="T10" s="156"/>
      <c r="U10" s="156"/>
      <c r="V10" s="156"/>
      <c r="W10" s="156"/>
      <c r="X10" s="156"/>
      <c r="Y10" s="156"/>
      <c r="Z10" s="156"/>
      <c r="AA10" s="156"/>
      <c r="AB10" s="157"/>
    </row>
    <row r="11" spans="1:28" ht="16.5" customHeight="1" x14ac:dyDescent="0.2">
      <c r="A11" s="136" t="s">
        <v>12</v>
      </c>
      <c r="B11" s="137"/>
      <c r="C11" s="140"/>
      <c r="D11" s="5" t="s">
        <v>11</v>
      </c>
      <c r="E11" s="6" t="s">
        <v>10</v>
      </c>
      <c r="F11" s="155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7"/>
      <c r="R11" s="155"/>
      <c r="S11" s="156"/>
      <c r="T11" s="156"/>
      <c r="U11" s="156"/>
      <c r="V11" s="156"/>
      <c r="W11" s="156"/>
      <c r="X11" s="156"/>
      <c r="Y11" s="156"/>
      <c r="Z11" s="156"/>
      <c r="AA11" s="156"/>
      <c r="AB11" s="157"/>
    </row>
    <row r="12" spans="1:28" ht="16.5" customHeight="1" x14ac:dyDescent="0.2">
      <c r="A12" s="161" t="s">
        <v>247</v>
      </c>
      <c r="B12" s="162"/>
      <c r="C12" s="163"/>
      <c r="D12" s="23">
        <v>43858</v>
      </c>
      <c r="E12" s="24">
        <v>2020</v>
      </c>
      <c r="F12" s="158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60"/>
      <c r="R12" s="155"/>
      <c r="S12" s="156"/>
      <c r="T12" s="156"/>
      <c r="U12" s="156"/>
      <c r="V12" s="156"/>
      <c r="W12" s="156"/>
      <c r="X12" s="156"/>
      <c r="Y12" s="156"/>
      <c r="Z12" s="156"/>
      <c r="AA12" s="156"/>
      <c r="AB12" s="157"/>
    </row>
    <row r="13" spans="1:28" ht="21" customHeight="1" x14ac:dyDescent="0.2">
      <c r="A13" s="151" t="s">
        <v>133</v>
      </c>
      <c r="B13" s="152"/>
      <c r="C13" s="126" t="s">
        <v>126</v>
      </c>
      <c r="D13" s="128"/>
      <c r="E13" s="25" t="s">
        <v>127</v>
      </c>
      <c r="F13" s="25" t="s">
        <v>128</v>
      </c>
      <c r="G13" s="26" t="s">
        <v>129</v>
      </c>
      <c r="H13" s="126" t="s">
        <v>130</v>
      </c>
      <c r="I13" s="128"/>
      <c r="J13" s="126" t="s">
        <v>131</v>
      </c>
      <c r="K13" s="127"/>
      <c r="L13" s="127"/>
      <c r="M13" s="128"/>
      <c r="N13" s="126" t="s">
        <v>132</v>
      </c>
      <c r="O13" s="127"/>
      <c r="P13" s="127"/>
      <c r="Q13" s="128"/>
      <c r="R13" s="155"/>
      <c r="S13" s="156"/>
      <c r="T13" s="156"/>
      <c r="U13" s="156"/>
      <c r="V13" s="156"/>
      <c r="W13" s="156"/>
      <c r="X13" s="156"/>
      <c r="Y13" s="156"/>
      <c r="Z13" s="156"/>
      <c r="AA13" s="156"/>
      <c r="AB13" s="157"/>
    </row>
    <row r="14" spans="1:28" ht="12" customHeight="1" x14ac:dyDescent="0.2">
      <c r="A14" s="153"/>
      <c r="B14" s="154"/>
      <c r="C14" s="161" t="s">
        <v>248</v>
      </c>
      <c r="D14" s="163"/>
      <c r="E14" s="27">
        <v>8</v>
      </c>
      <c r="F14" s="28">
        <v>1</v>
      </c>
      <c r="G14" s="28">
        <v>1</v>
      </c>
      <c r="H14" s="129">
        <v>4</v>
      </c>
      <c r="I14" s="131"/>
      <c r="J14" s="129">
        <v>1</v>
      </c>
      <c r="K14" s="130"/>
      <c r="L14" s="130"/>
      <c r="M14" s="131"/>
      <c r="N14" s="129">
        <v>1</v>
      </c>
      <c r="O14" s="130"/>
      <c r="P14" s="130"/>
      <c r="Q14" s="131"/>
      <c r="R14" s="158"/>
      <c r="S14" s="159"/>
      <c r="T14" s="159"/>
      <c r="U14" s="159"/>
      <c r="V14" s="159"/>
      <c r="W14" s="159"/>
      <c r="X14" s="159"/>
      <c r="Y14" s="159"/>
      <c r="Z14" s="159"/>
      <c r="AA14" s="159"/>
      <c r="AB14" s="160"/>
    </row>
    <row r="15" spans="1:28" ht="7.5" customHeight="1" x14ac:dyDescent="0.2">
      <c r="B15" s="2"/>
      <c r="C15" s="77"/>
      <c r="D15" s="77"/>
      <c r="E15" s="77"/>
      <c r="F15" s="77"/>
      <c r="G15" s="77"/>
      <c r="H15" s="77"/>
      <c r="I15" s="77"/>
      <c r="J15" s="102">
        <f>DATE($E$12,1,1)</f>
        <v>43831</v>
      </c>
      <c r="K15" s="102">
        <f>DATE($E$12,2,1)</f>
        <v>43862</v>
      </c>
      <c r="L15" s="102">
        <f>DATE($E$12,3,1)</f>
        <v>43891</v>
      </c>
      <c r="M15" s="102">
        <f>DATE($E$12,4,1)</f>
        <v>43922</v>
      </c>
      <c r="N15" s="102">
        <f>DATE($E$12,5,1)</f>
        <v>43952</v>
      </c>
      <c r="O15" s="102">
        <f>DATE($E$12,6,1)</f>
        <v>43983</v>
      </c>
      <c r="P15" s="102">
        <f>DATE($E$12,7,1)</f>
        <v>44013</v>
      </c>
      <c r="Q15" s="102">
        <f>DATE($E$12,8,1)</f>
        <v>44044</v>
      </c>
      <c r="R15" s="102">
        <f>DATE($E$12,9,1)</f>
        <v>44075</v>
      </c>
      <c r="S15" s="102">
        <f>DATE($E$12,10,1)</f>
        <v>44105</v>
      </c>
      <c r="T15" s="102">
        <f>DATE($E$12,11,1)</f>
        <v>44136</v>
      </c>
      <c r="U15" s="102">
        <f>DATE($E$12,12,1)</f>
        <v>44166</v>
      </c>
      <c r="V15" s="78"/>
      <c r="W15" s="78"/>
      <c r="X15" s="78"/>
      <c r="Y15" s="78"/>
      <c r="Z15" s="78"/>
      <c r="AA15" s="78"/>
    </row>
    <row r="16" spans="1:28" ht="7.5" customHeight="1" x14ac:dyDescent="0.2">
      <c r="B16" s="2"/>
      <c r="C16" s="77"/>
      <c r="D16" s="77"/>
      <c r="E16" s="77"/>
      <c r="F16" s="77"/>
      <c r="G16" s="77"/>
      <c r="H16" s="77"/>
      <c r="I16" s="77"/>
      <c r="J16" s="102">
        <f>DATE($E$12,1,31)</f>
        <v>43861</v>
      </c>
      <c r="K16" s="102">
        <f>DATE($E$12,2,29)</f>
        <v>43890</v>
      </c>
      <c r="L16" s="102">
        <f>DATE($E$12,3,31)</f>
        <v>43921</v>
      </c>
      <c r="M16" s="102">
        <f>DATE($E$12,4,30)</f>
        <v>43951</v>
      </c>
      <c r="N16" s="102">
        <f>DATE($E$12,5,31)</f>
        <v>43982</v>
      </c>
      <c r="O16" s="102">
        <f>DATE($E$12,6,30)</f>
        <v>44012</v>
      </c>
      <c r="P16" s="102">
        <f>DATE($E$12,7,31)</f>
        <v>44043</v>
      </c>
      <c r="Q16" s="102">
        <f>DATE($E$12,8,31)</f>
        <v>44074</v>
      </c>
      <c r="R16" s="102">
        <f>DATE($E$12,9,30)</f>
        <v>44104</v>
      </c>
      <c r="S16" s="102">
        <f>DATE($E$12,10,31)</f>
        <v>44135</v>
      </c>
      <c r="T16" s="102">
        <f>DATE($E$12,11,30)</f>
        <v>44165</v>
      </c>
      <c r="U16" s="102">
        <f>DATE($E$12,12,31)</f>
        <v>44196</v>
      </c>
      <c r="V16" s="78"/>
      <c r="W16" s="78"/>
      <c r="X16" s="78"/>
      <c r="Y16" s="78"/>
      <c r="Z16" s="78"/>
      <c r="AA16" s="78"/>
    </row>
    <row r="17" spans="1:32" s="3" customFormat="1" ht="36" x14ac:dyDescent="0.2">
      <c r="A17" s="32" t="s">
        <v>136</v>
      </c>
      <c r="B17" s="32" t="s">
        <v>19</v>
      </c>
      <c r="C17" s="32" t="s">
        <v>73</v>
      </c>
      <c r="D17" s="32" t="s">
        <v>13</v>
      </c>
      <c r="E17" s="32" t="s">
        <v>20</v>
      </c>
      <c r="F17" s="32" t="s">
        <v>21</v>
      </c>
      <c r="G17" s="32" t="s">
        <v>22</v>
      </c>
      <c r="H17" s="125" t="s">
        <v>14</v>
      </c>
      <c r="I17" s="125"/>
      <c r="J17" s="132" t="s">
        <v>15</v>
      </c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32" t="s">
        <v>38</v>
      </c>
      <c r="W17" s="32" t="s">
        <v>59</v>
      </c>
      <c r="X17" s="133" t="s">
        <v>16</v>
      </c>
      <c r="Y17" s="133"/>
      <c r="Z17" s="133"/>
      <c r="AA17" s="33" t="s">
        <v>39</v>
      </c>
      <c r="AB17" s="33" t="s">
        <v>58</v>
      </c>
    </row>
    <row r="18" spans="1:32" s="3" customFormat="1" ht="46.5" customHeight="1" x14ac:dyDescent="0.2">
      <c r="A18" s="81" t="s">
        <v>136</v>
      </c>
      <c r="B18" s="82" t="s">
        <v>19</v>
      </c>
      <c r="C18" s="81" t="s">
        <v>73</v>
      </c>
      <c r="D18" s="81" t="s">
        <v>13</v>
      </c>
      <c r="E18" s="81" t="s">
        <v>20</v>
      </c>
      <c r="F18" s="81" t="s">
        <v>21</v>
      </c>
      <c r="G18" s="81" t="s">
        <v>22</v>
      </c>
      <c r="H18" s="82" t="s">
        <v>35</v>
      </c>
      <c r="I18" s="82" t="s">
        <v>36</v>
      </c>
      <c r="J18" s="83" t="s">
        <v>23</v>
      </c>
      <c r="K18" s="83" t="s">
        <v>24</v>
      </c>
      <c r="L18" s="83" t="s">
        <v>25</v>
      </c>
      <c r="M18" s="83" t="s">
        <v>26</v>
      </c>
      <c r="N18" s="83" t="s">
        <v>27</v>
      </c>
      <c r="O18" s="83" t="s">
        <v>28</v>
      </c>
      <c r="P18" s="83" t="s">
        <v>29</v>
      </c>
      <c r="Q18" s="83" t="s">
        <v>30</v>
      </c>
      <c r="R18" s="83" t="s">
        <v>31</v>
      </c>
      <c r="S18" s="83" t="s">
        <v>32</v>
      </c>
      <c r="T18" s="83" t="s">
        <v>33</v>
      </c>
      <c r="U18" s="83" t="s">
        <v>34</v>
      </c>
      <c r="V18" s="81" t="s">
        <v>38</v>
      </c>
      <c r="W18" s="81" t="s">
        <v>59</v>
      </c>
      <c r="X18" s="84" t="s">
        <v>37</v>
      </c>
      <c r="Y18" s="84" t="s">
        <v>17</v>
      </c>
      <c r="Z18" s="84" t="s">
        <v>18</v>
      </c>
      <c r="AA18" s="85" t="s">
        <v>39</v>
      </c>
      <c r="AB18" s="85" t="s">
        <v>58</v>
      </c>
      <c r="AC18" s="85" t="s">
        <v>211</v>
      </c>
    </row>
    <row r="19" spans="1:32" s="3" customFormat="1" ht="124.5" customHeight="1" x14ac:dyDescent="0.2">
      <c r="A19" s="62" t="s">
        <v>53</v>
      </c>
      <c r="B19" s="59" t="s">
        <v>306</v>
      </c>
      <c r="C19" s="120" t="s">
        <v>328</v>
      </c>
      <c r="D19" s="62" t="s">
        <v>101</v>
      </c>
      <c r="E19" s="58" t="s">
        <v>182</v>
      </c>
      <c r="F19" s="60" t="s">
        <v>174</v>
      </c>
      <c r="G19" s="119" t="s">
        <v>324</v>
      </c>
      <c r="H19" s="62">
        <v>43864</v>
      </c>
      <c r="I19" s="62">
        <v>43936</v>
      </c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58" t="s">
        <v>134</v>
      </c>
      <c r="W19" s="87">
        <v>0.01</v>
      </c>
      <c r="X19" s="62"/>
      <c r="Y19" s="59"/>
      <c r="Z19" s="59"/>
      <c r="AA19" s="58" t="s">
        <v>194</v>
      </c>
      <c r="AB19" s="112">
        <f t="shared" ref="AB19:AB50" ca="1" si="0">IF(ISERROR(VLOOKUP(AA19,INDIRECT(VLOOKUP(A19,ACTA,2,0)&amp;"A"),2,0))=TRUE,0,W19*(VLOOKUP(AA19,INDIRECT(VLOOKUP(A19,ACTA,2,0)&amp;"A"),2,0)))</f>
        <v>1.0000000000000002E-2</v>
      </c>
      <c r="AC19" s="112">
        <f t="shared" ref="AC19:AC50" ca="1" si="1">+W19-AB19</f>
        <v>0</v>
      </c>
    </row>
    <row r="20" spans="1:32" s="3" customFormat="1" ht="61.5" customHeight="1" x14ac:dyDescent="0.2">
      <c r="A20" s="62" t="s">
        <v>53</v>
      </c>
      <c r="B20" s="59" t="s">
        <v>305</v>
      </c>
      <c r="C20" s="120" t="s">
        <v>329</v>
      </c>
      <c r="D20" s="62" t="s">
        <v>101</v>
      </c>
      <c r="E20" s="58" t="s">
        <v>182</v>
      </c>
      <c r="F20" s="60" t="s">
        <v>174</v>
      </c>
      <c r="G20" s="119" t="s">
        <v>325</v>
      </c>
      <c r="H20" s="62">
        <v>43955</v>
      </c>
      <c r="I20" s="62">
        <v>44027</v>
      </c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58" t="s">
        <v>134</v>
      </c>
      <c r="W20" s="87">
        <v>0.01</v>
      </c>
      <c r="X20" s="62"/>
      <c r="Y20" s="59"/>
      <c r="Z20" s="59"/>
      <c r="AA20" s="58" t="s">
        <v>194</v>
      </c>
      <c r="AB20" s="112">
        <f t="shared" ca="1" si="0"/>
        <v>1.0000000000000002E-2</v>
      </c>
      <c r="AC20" s="112">
        <f t="shared" ca="1" si="1"/>
        <v>0</v>
      </c>
    </row>
    <row r="21" spans="1:32" ht="61.5" customHeight="1" x14ac:dyDescent="0.2">
      <c r="A21" s="62" t="s">
        <v>53</v>
      </c>
      <c r="B21" s="59" t="s">
        <v>307</v>
      </c>
      <c r="C21" s="120" t="s">
        <v>330</v>
      </c>
      <c r="D21" s="62" t="s">
        <v>101</v>
      </c>
      <c r="E21" s="58" t="s">
        <v>182</v>
      </c>
      <c r="F21" s="60" t="s">
        <v>174</v>
      </c>
      <c r="G21" s="119" t="s">
        <v>326</v>
      </c>
      <c r="H21" s="62">
        <v>44046</v>
      </c>
      <c r="I21" s="62">
        <v>44119</v>
      </c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58" t="s">
        <v>134</v>
      </c>
      <c r="W21" s="87">
        <v>0.01</v>
      </c>
      <c r="X21" s="62"/>
      <c r="Y21" s="59"/>
      <c r="Z21" s="59"/>
      <c r="AA21" s="58" t="s">
        <v>194</v>
      </c>
      <c r="AB21" s="112">
        <f t="shared" ca="1" si="0"/>
        <v>1.0000000000000002E-2</v>
      </c>
      <c r="AC21" s="112">
        <f t="shared" ca="1" si="1"/>
        <v>0</v>
      </c>
    </row>
    <row r="22" spans="1:32" ht="61.5" customHeight="1" x14ac:dyDescent="0.2">
      <c r="A22" s="62" t="s">
        <v>53</v>
      </c>
      <c r="B22" s="59" t="s">
        <v>308</v>
      </c>
      <c r="C22" s="120" t="s">
        <v>332</v>
      </c>
      <c r="D22" s="62" t="s">
        <v>101</v>
      </c>
      <c r="E22" s="58" t="s">
        <v>182</v>
      </c>
      <c r="F22" s="60" t="s">
        <v>174</v>
      </c>
      <c r="G22" s="119" t="s">
        <v>327</v>
      </c>
      <c r="H22" s="62">
        <v>44120</v>
      </c>
      <c r="I22" s="62">
        <v>44179</v>
      </c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58" t="s">
        <v>134</v>
      </c>
      <c r="W22" s="87">
        <v>0.01</v>
      </c>
      <c r="X22" s="62"/>
      <c r="Y22" s="59"/>
      <c r="Z22" s="59"/>
      <c r="AA22" s="58" t="s">
        <v>194</v>
      </c>
      <c r="AB22" s="112">
        <f t="shared" ca="1" si="0"/>
        <v>1.0000000000000002E-2</v>
      </c>
      <c r="AC22" s="112">
        <f t="shared" ca="1" si="1"/>
        <v>0</v>
      </c>
      <c r="AD22" s="95"/>
      <c r="AE22" s="95"/>
      <c r="AF22" s="31"/>
    </row>
    <row r="23" spans="1:32" ht="95.25" customHeight="1" x14ac:dyDescent="0.2">
      <c r="A23" s="58" t="s">
        <v>53</v>
      </c>
      <c r="B23" s="59" t="s">
        <v>314</v>
      </c>
      <c r="C23" s="115" t="s">
        <v>331</v>
      </c>
      <c r="D23" s="58" t="s">
        <v>105</v>
      </c>
      <c r="E23" s="58" t="s">
        <v>182</v>
      </c>
      <c r="F23" s="80" t="s">
        <v>173</v>
      </c>
      <c r="G23" s="119" t="s">
        <v>324</v>
      </c>
      <c r="H23" s="62">
        <v>43864</v>
      </c>
      <c r="I23" s="62">
        <v>43936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58" t="s">
        <v>134</v>
      </c>
      <c r="W23" s="87">
        <v>5.0000000000000001E-3</v>
      </c>
      <c r="X23" s="62"/>
      <c r="Y23" s="59"/>
      <c r="Z23" s="59"/>
      <c r="AA23" s="58" t="s">
        <v>194</v>
      </c>
      <c r="AB23" s="112">
        <f t="shared" ca="1" si="0"/>
        <v>5.000000000000001E-3</v>
      </c>
      <c r="AC23" s="112">
        <f t="shared" ca="1" si="1"/>
        <v>0</v>
      </c>
    </row>
    <row r="24" spans="1:32" ht="61.5" customHeight="1" x14ac:dyDescent="0.2">
      <c r="A24" s="58" t="s">
        <v>53</v>
      </c>
      <c r="B24" s="59" t="s">
        <v>313</v>
      </c>
      <c r="C24" s="115" t="s">
        <v>333</v>
      </c>
      <c r="D24" s="58" t="s">
        <v>105</v>
      </c>
      <c r="E24" s="58" t="s">
        <v>182</v>
      </c>
      <c r="F24" s="80" t="s">
        <v>173</v>
      </c>
      <c r="G24" s="119" t="s">
        <v>325</v>
      </c>
      <c r="H24" s="62">
        <v>43955</v>
      </c>
      <c r="I24" s="62">
        <v>44027</v>
      </c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58" t="s">
        <v>134</v>
      </c>
      <c r="W24" s="87">
        <v>5.0000000000000001E-3</v>
      </c>
      <c r="X24" s="62"/>
      <c r="Y24" s="59"/>
      <c r="Z24" s="59"/>
      <c r="AA24" s="58" t="s">
        <v>194</v>
      </c>
      <c r="AB24" s="112">
        <f t="shared" ca="1" si="0"/>
        <v>5.000000000000001E-3</v>
      </c>
      <c r="AC24" s="112">
        <f t="shared" ca="1" si="1"/>
        <v>0</v>
      </c>
    </row>
    <row r="25" spans="1:32" ht="61.5" customHeight="1" x14ac:dyDescent="0.2">
      <c r="A25" s="58" t="s">
        <v>53</v>
      </c>
      <c r="B25" s="59" t="s">
        <v>315</v>
      </c>
      <c r="C25" s="115" t="s">
        <v>335</v>
      </c>
      <c r="D25" s="58" t="s">
        <v>105</v>
      </c>
      <c r="E25" s="58" t="s">
        <v>182</v>
      </c>
      <c r="F25" s="80" t="s">
        <v>173</v>
      </c>
      <c r="G25" s="119" t="s">
        <v>326</v>
      </c>
      <c r="H25" s="62">
        <v>44046</v>
      </c>
      <c r="I25" s="62">
        <v>44119</v>
      </c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58" t="s">
        <v>134</v>
      </c>
      <c r="W25" s="87">
        <v>5.0000000000000001E-3</v>
      </c>
      <c r="X25" s="62"/>
      <c r="Y25" s="59"/>
      <c r="Z25" s="59"/>
      <c r="AA25" s="58" t="s">
        <v>194</v>
      </c>
      <c r="AB25" s="112">
        <f t="shared" ca="1" si="0"/>
        <v>5.000000000000001E-3</v>
      </c>
      <c r="AC25" s="112">
        <f t="shared" ca="1" si="1"/>
        <v>0</v>
      </c>
    </row>
    <row r="26" spans="1:32" ht="61.5" customHeight="1" x14ac:dyDescent="0.2">
      <c r="A26" s="58" t="s">
        <v>53</v>
      </c>
      <c r="B26" s="59" t="s">
        <v>316</v>
      </c>
      <c r="C26" s="115" t="s">
        <v>334</v>
      </c>
      <c r="D26" s="58" t="s">
        <v>105</v>
      </c>
      <c r="E26" s="58" t="s">
        <v>182</v>
      </c>
      <c r="F26" s="80" t="s">
        <v>173</v>
      </c>
      <c r="G26" s="119" t="s">
        <v>327</v>
      </c>
      <c r="H26" s="62">
        <v>44120</v>
      </c>
      <c r="I26" s="62">
        <v>44179</v>
      </c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58" t="s">
        <v>134</v>
      </c>
      <c r="W26" s="87">
        <v>5.0000000000000001E-3</v>
      </c>
      <c r="X26" s="62"/>
      <c r="Y26" s="59"/>
      <c r="Z26" s="59"/>
      <c r="AA26" s="58" t="s">
        <v>194</v>
      </c>
      <c r="AB26" s="112">
        <f t="shared" ca="1" si="0"/>
        <v>5.000000000000001E-3</v>
      </c>
      <c r="AC26" s="112">
        <f t="shared" ca="1" si="1"/>
        <v>0</v>
      </c>
    </row>
    <row r="27" spans="1:32" ht="61.5" customHeight="1" x14ac:dyDescent="0.2">
      <c r="A27" s="58" t="s">
        <v>46</v>
      </c>
      <c r="B27" s="59" t="s">
        <v>255</v>
      </c>
      <c r="C27" s="115" t="s">
        <v>90</v>
      </c>
      <c r="D27" s="58" t="s">
        <v>101</v>
      </c>
      <c r="E27" s="58" t="s">
        <v>182</v>
      </c>
      <c r="F27" s="60" t="s">
        <v>50</v>
      </c>
      <c r="G27" s="61" t="str">
        <f t="shared" ref="G27:G58" si="2">IF(LEN(C27)&gt;0,VLOOKUP(C27,PROCESO2,3,0),"")</f>
        <v>Subdirector Administrativo</v>
      </c>
      <c r="H27" s="62">
        <v>43832</v>
      </c>
      <c r="I27" s="62">
        <v>43860</v>
      </c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58" t="s">
        <v>134</v>
      </c>
      <c r="W27" s="87">
        <v>5.0000000000000001E-3</v>
      </c>
      <c r="X27" s="62"/>
      <c r="Y27" s="59"/>
      <c r="Z27" s="59"/>
      <c r="AA27" s="58" t="s">
        <v>193</v>
      </c>
      <c r="AB27" s="112">
        <f t="shared" ca="1" si="0"/>
        <v>4.9999999999999992E-3</v>
      </c>
      <c r="AC27" s="112">
        <f t="shared" ca="1" si="1"/>
        <v>0</v>
      </c>
    </row>
    <row r="28" spans="1:32" ht="61.5" customHeight="1" x14ac:dyDescent="0.2">
      <c r="A28" s="58" t="s">
        <v>46</v>
      </c>
      <c r="B28" s="59" t="s">
        <v>255</v>
      </c>
      <c r="C28" s="115" t="s">
        <v>90</v>
      </c>
      <c r="D28" s="58" t="s">
        <v>101</v>
      </c>
      <c r="E28" s="58" t="s">
        <v>182</v>
      </c>
      <c r="F28" s="60" t="s">
        <v>50</v>
      </c>
      <c r="G28" s="61" t="str">
        <f t="shared" si="2"/>
        <v>Subdirector Administrativo</v>
      </c>
      <c r="H28" s="62">
        <v>43922</v>
      </c>
      <c r="I28" s="62">
        <v>43949</v>
      </c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58" t="s">
        <v>134</v>
      </c>
      <c r="W28" s="87">
        <v>5.0000000000000001E-3</v>
      </c>
      <c r="X28" s="62"/>
      <c r="Y28" s="59"/>
      <c r="Z28" s="59"/>
      <c r="AA28" s="58" t="s">
        <v>193</v>
      </c>
      <c r="AB28" s="112">
        <f t="shared" ca="1" si="0"/>
        <v>4.9999999999999992E-3</v>
      </c>
      <c r="AC28" s="112">
        <f t="shared" ca="1" si="1"/>
        <v>0</v>
      </c>
    </row>
    <row r="29" spans="1:32" ht="61.5" customHeight="1" x14ac:dyDescent="0.2">
      <c r="A29" s="58" t="s">
        <v>46</v>
      </c>
      <c r="B29" s="59" t="s">
        <v>255</v>
      </c>
      <c r="C29" s="115" t="s">
        <v>90</v>
      </c>
      <c r="D29" s="58" t="s">
        <v>101</v>
      </c>
      <c r="E29" s="58" t="s">
        <v>182</v>
      </c>
      <c r="F29" s="60" t="s">
        <v>50</v>
      </c>
      <c r="G29" s="61" t="str">
        <f t="shared" si="2"/>
        <v>Subdirector Administrativo</v>
      </c>
      <c r="H29" s="62">
        <v>44013</v>
      </c>
      <c r="I29" s="62">
        <v>44041</v>
      </c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58" t="s">
        <v>134</v>
      </c>
      <c r="W29" s="87">
        <v>5.0000000000000001E-3</v>
      </c>
      <c r="X29" s="62"/>
      <c r="Y29" s="59"/>
      <c r="Z29" s="59"/>
      <c r="AA29" s="58" t="s">
        <v>193</v>
      </c>
      <c r="AB29" s="112">
        <f t="shared" ca="1" si="0"/>
        <v>4.9999999999999992E-3</v>
      </c>
      <c r="AC29" s="112">
        <f t="shared" ca="1" si="1"/>
        <v>0</v>
      </c>
    </row>
    <row r="30" spans="1:32" ht="61.5" customHeight="1" x14ac:dyDescent="0.2">
      <c r="A30" s="58" t="s">
        <v>46</v>
      </c>
      <c r="B30" s="59" t="s">
        <v>255</v>
      </c>
      <c r="C30" s="115" t="s">
        <v>90</v>
      </c>
      <c r="D30" s="58" t="s">
        <v>101</v>
      </c>
      <c r="E30" s="58" t="s">
        <v>182</v>
      </c>
      <c r="F30" s="60" t="s">
        <v>50</v>
      </c>
      <c r="G30" s="61" t="str">
        <f t="shared" si="2"/>
        <v>Subdirector Administrativo</v>
      </c>
      <c r="H30" s="62">
        <v>44105</v>
      </c>
      <c r="I30" s="62">
        <v>44132</v>
      </c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58" t="s">
        <v>134</v>
      </c>
      <c r="W30" s="87">
        <v>5.0000000000000001E-3</v>
      </c>
      <c r="X30" s="62"/>
      <c r="Y30" s="59"/>
      <c r="Z30" s="59"/>
      <c r="AA30" s="58" t="s">
        <v>193</v>
      </c>
      <c r="AB30" s="112">
        <f t="shared" ca="1" si="0"/>
        <v>4.9999999999999992E-3</v>
      </c>
      <c r="AC30" s="112">
        <f t="shared" ca="1" si="1"/>
        <v>0</v>
      </c>
    </row>
    <row r="31" spans="1:32" s="3" customFormat="1" ht="61.5" customHeight="1" x14ac:dyDescent="0.2">
      <c r="A31" s="58" t="s">
        <v>55</v>
      </c>
      <c r="B31" s="59" t="s">
        <v>217</v>
      </c>
      <c r="C31" s="58" t="s">
        <v>93</v>
      </c>
      <c r="D31" s="58" t="s">
        <v>102</v>
      </c>
      <c r="E31" s="58" t="s">
        <v>182</v>
      </c>
      <c r="F31" s="60" t="s">
        <v>181</v>
      </c>
      <c r="G31" s="61" t="str">
        <f t="shared" si="2"/>
        <v>Asesor de Control Interno</v>
      </c>
      <c r="H31" s="62">
        <v>43832</v>
      </c>
      <c r="I31" s="62">
        <v>44196</v>
      </c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58" t="s">
        <v>288</v>
      </c>
      <c r="W31" s="63">
        <v>4.0000000000000001E-3</v>
      </c>
      <c r="X31" s="62"/>
      <c r="Y31" s="59"/>
      <c r="Z31" s="58"/>
      <c r="AA31" s="58" t="s">
        <v>186</v>
      </c>
      <c r="AB31" s="112">
        <f t="shared" ca="1" si="0"/>
        <v>4.0000000000000001E-3</v>
      </c>
      <c r="AC31" s="112">
        <f t="shared" ca="1" si="1"/>
        <v>0</v>
      </c>
    </row>
    <row r="32" spans="1:32" s="3" customFormat="1" ht="61.5" customHeight="1" x14ac:dyDescent="0.2">
      <c r="A32" s="58" t="s">
        <v>55</v>
      </c>
      <c r="B32" s="59" t="s">
        <v>287</v>
      </c>
      <c r="C32" s="58" t="s">
        <v>93</v>
      </c>
      <c r="D32" s="58" t="s">
        <v>102</v>
      </c>
      <c r="E32" s="58" t="s">
        <v>182</v>
      </c>
      <c r="F32" s="90" t="s">
        <v>181</v>
      </c>
      <c r="G32" s="61" t="str">
        <f t="shared" si="2"/>
        <v>Asesor de Control Interno</v>
      </c>
      <c r="H32" s="62">
        <v>43832</v>
      </c>
      <c r="I32" s="62">
        <v>43868</v>
      </c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58" t="s">
        <v>134</v>
      </c>
      <c r="W32" s="63">
        <v>2E-3</v>
      </c>
      <c r="X32" s="62"/>
      <c r="Y32" s="59"/>
      <c r="Z32" s="59"/>
      <c r="AA32" s="58" t="s">
        <v>186</v>
      </c>
      <c r="AB32" s="112">
        <f t="shared" ca="1" si="0"/>
        <v>2E-3</v>
      </c>
      <c r="AC32" s="112">
        <f t="shared" ca="1" si="1"/>
        <v>0</v>
      </c>
    </row>
    <row r="33" spans="1:31" s="3" customFormat="1" ht="61.5" customHeight="1" x14ac:dyDescent="0.2">
      <c r="A33" s="58" t="s">
        <v>55</v>
      </c>
      <c r="B33" s="59" t="s">
        <v>287</v>
      </c>
      <c r="C33" s="58" t="s">
        <v>93</v>
      </c>
      <c r="D33" s="58" t="s">
        <v>102</v>
      </c>
      <c r="E33" s="58" t="s">
        <v>182</v>
      </c>
      <c r="F33" s="90" t="s">
        <v>181</v>
      </c>
      <c r="G33" s="61" t="str">
        <f t="shared" si="2"/>
        <v>Asesor de Control Interno</v>
      </c>
      <c r="H33" s="62">
        <v>44013</v>
      </c>
      <c r="I33" s="62">
        <v>44043</v>
      </c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58" t="s">
        <v>134</v>
      </c>
      <c r="W33" s="63">
        <v>2E-3</v>
      </c>
      <c r="X33" s="62"/>
      <c r="Y33" s="59"/>
      <c r="Z33" s="59"/>
      <c r="AA33" s="58" t="s">
        <v>186</v>
      </c>
      <c r="AB33" s="112">
        <f t="shared" ca="1" si="0"/>
        <v>2E-3</v>
      </c>
      <c r="AC33" s="112">
        <f t="shared" ca="1" si="1"/>
        <v>0</v>
      </c>
    </row>
    <row r="34" spans="1:31" s="3" customFormat="1" ht="61.5" customHeight="1" x14ac:dyDescent="0.2">
      <c r="A34" s="58" t="s">
        <v>55</v>
      </c>
      <c r="B34" s="59" t="s">
        <v>287</v>
      </c>
      <c r="C34" s="58" t="s">
        <v>93</v>
      </c>
      <c r="D34" s="58" t="s">
        <v>102</v>
      </c>
      <c r="E34" s="58" t="s">
        <v>182</v>
      </c>
      <c r="F34" s="90" t="s">
        <v>181</v>
      </c>
      <c r="G34" s="61" t="str">
        <f t="shared" si="2"/>
        <v>Asesor de Control Interno</v>
      </c>
      <c r="H34" s="62">
        <v>44158</v>
      </c>
      <c r="I34" s="62">
        <v>44183</v>
      </c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58" t="s">
        <v>134</v>
      </c>
      <c r="W34" s="63">
        <v>2E-3</v>
      </c>
      <c r="X34" s="62"/>
      <c r="Y34" s="59"/>
      <c r="Z34" s="59"/>
      <c r="AA34" s="58" t="s">
        <v>186</v>
      </c>
      <c r="AB34" s="112">
        <f t="shared" ca="1" si="0"/>
        <v>2E-3</v>
      </c>
      <c r="AC34" s="112">
        <f t="shared" ca="1" si="1"/>
        <v>0</v>
      </c>
    </row>
    <row r="35" spans="1:31" s="3" customFormat="1" ht="61.5" customHeight="1" x14ac:dyDescent="0.2">
      <c r="A35" s="58" t="s">
        <v>55</v>
      </c>
      <c r="B35" s="59" t="s">
        <v>217</v>
      </c>
      <c r="C35" s="58" t="s">
        <v>93</v>
      </c>
      <c r="D35" s="58" t="s">
        <v>102</v>
      </c>
      <c r="E35" s="58" t="s">
        <v>182</v>
      </c>
      <c r="F35" s="60" t="s">
        <v>174</v>
      </c>
      <c r="G35" s="61" t="str">
        <f t="shared" si="2"/>
        <v>Asesor de Control Interno</v>
      </c>
      <c r="H35" s="62">
        <v>43832</v>
      </c>
      <c r="I35" s="62">
        <v>44196</v>
      </c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58" t="s">
        <v>288</v>
      </c>
      <c r="W35" s="63">
        <v>5.0000000000000001E-3</v>
      </c>
      <c r="X35" s="62"/>
      <c r="Y35" s="59"/>
      <c r="Z35" s="58"/>
      <c r="AA35" s="58" t="s">
        <v>186</v>
      </c>
      <c r="AB35" s="112">
        <f t="shared" ca="1" si="0"/>
        <v>5.0000000000000001E-3</v>
      </c>
      <c r="AC35" s="112">
        <f t="shared" ca="1" si="1"/>
        <v>0</v>
      </c>
    </row>
    <row r="36" spans="1:31" s="3" customFormat="1" ht="61.5" customHeight="1" x14ac:dyDescent="0.2">
      <c r="A36" s="58" t="s">
        <v>55</v>
      </c>
      <c r="B36" s="59" t="s">
        <v>218</v>
      </c>
      <c r="C36" s="58" t="s">
        <v>93</v>
      </c>
      <c r="D36" s="58" t="s">
        <v>102</v>
      </c>
      <c r="E36" s="58" t="s">
        <v>182</v>
      </c>
      <c r="F36" s="60" t="s">
        <v>174</v>
      </c>
      <c r="G36" s="61" t="str">
        <f t="shared" si="2"/>
        <v>Asesor de Control Interno</v>
      </c>
      <c r="H36" s="62">
        <v>43863</v>
      </c>
      <c r="I36" s="62">
        <v>43889</v>
      </c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58" t="s">
        <v>244</v>
      </c>
      <c r="W36" s="63">
        <v>2E-3</v>
      </c>
      <c r="X36" s="62"/>
      <c r="Y36" s="59"/>
      <c r="Z36" s="58"/>
      <c r="AA36" s="58" t="s">
        <v>186</v>
      </c>
      <c r="AB36" s="112">
        <f t="shared" ca="1" si="0"/>
        <v>2E-3</v>
      </c>
      <c r="AC36" s="112">
        <f t="shared" ca="1" si="1"/>
        <v>0</v>
      </c>
    </row>
    <row r="37" spans="1:31" s="3" customFormat="1" ht="61.5" customHeight="1" x14ac:dyDescent="0.2">
      <c r="A37" s="58" t="s">
        <v>55</v>
      </c>
      <c r="B37" s="59" t="s">
        <v>283</v>
      </c>
      <c r="C37" s="58" t="s">
        <v>93</v>
      </c>
      <c r="D37" s="58" t="s">
        <v>102</v>
      </c>
      <c r="E37" s="58" t="s">
        <v>182</v>
      </c>
      <c r="F37" s="60" t="s">
        <v>174</v>
      </c>
      <c r="G37" s="61" t="str">
        <f t="shared" si="2"/>
        <v>Asesor de Control Interno</v>
      </c>
      <c r="H37" s="62">
        <v>44046</v>
      </c>
      <c r="I37" s="62">
        <v>44070</v>
      </c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58" t="s">
        <v>245</v>
      </c>
      <c r="W37" s="63">
        <v>5.0000000000000001E-3</v>
      </c>
      <c r="X37" s="62"/>
      <c r="Y37" s="59"/>
      <c r="Z37" s="58"/>
      <c r="AA37" s="58" t="s">
        <v>186</v>
      </c>
      <c r="AB37" s="112">
        <f t="shared" ca="1" si="0"/>
        <v>5.0000000000000001E-3</v>
      </c>
      <c r="AC37" s="112">
        <f t="shared" ca="1" si="1"/>
        <v>0</v>
      </c>
    </row>
    <row r="38" spans="1:31" s="3" customFormat="1" ht="61.5" customHeight="1" x14ac:dyDescent="0.2">
      <c r="A38" s="58" t="s">
        <v>55</v>
      </c>
      <c r="B38" s="59" t="s">
        <v>217</v>
      </c>
      <c r="C38" s="58" t="s">
        <v>93</v>
      </c>
      <c r="D38" s="58" t="s">
        <v>102</v>
      </c>
      <c r="E38" s="58" t="s">
        <v>182</v>
      </c>
      <c r="F38" s="60" t="s">
        <v>249</v>
      </c>
      <c r="G38" s="61" t="str">
        <f t="shared" si="2"/>
        <v>Asesor de Control Interno</v>
      </c>
      <c r="H38" s="62">
        <v>43832</v>
      </c>
      <c r="I38" s="62">
        <v>44196</v>
      </c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58" t="s">
        <v>288</v>
      </c>
      <c r="W38" s="63">
        <v>5.0000000000000001E-3</v>
      </c>
      <c r="X38" s="62"/>
      <c r="Y38" s="59"/>
      <c r="Z38" s="58"/>
      <c r="AA38" s="58" t="s">
        <v>186</v>
      </c>
      <c r="AB38" s="112">
        <f t="shared" ca="1" si="0"/>
        <v>5.0000000000000001E-3</v>
      </c>
      <c r="AC38" s="112">
        <f t="shared" ca="1" si="1"/>
        <v>0</v>
      </c>
    </row>
    <row r="39" spans="1:31" s="3" customFormat="1" ht="61.5" customHeight="1" x14ac:dyDescent="0.2">
      <c r="A39" s="58" t="s">
        <v>55</v>
      </c>
      <c r="B39" s="59" t="s">
        <v>285</v>
      </c>
      <c r="C39" s="58" t="s">
        <v>93</v>
      </c>
      <c r="D39" s="58" t="s">
        <v>102</v>
      </c>
      <c r="E39" s="58" t="s">
        <v>182</v>
      </c>
      <c r="F39" s="90" t="s">
        <v>249</v>
      </c>
      <c r="G39" s="61" t="str">
        <f t="shared" si="2"/>
        <v>Asesor de Control Interno</v>
      </c>
      <c r="H39" s="62">
        <v>43983</v>
      </c>
      <c r="I39" s="62">
        <v>44074</v>
      </c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58" t="s">
        <v>286</v>
      </c>
      <c r="W39" s="63">
        <v>5.0000000000000001E-3</v>
      </c>
      <c r="X39" s="62"/>
      <c r="Y39" s="59"/>
      <c r="Z39" s="59"/>
      <c r="AA39" s="58" t="s">
        <v>186</v>
      </c>
      <c r="AB39" s="112">
        <f t="shared" ca="1" si="0"/>
        <v>5.0000000000000001E-3</v>
      </c>
      <c r="AC39" s="112">
        <f t="shared" ca="1" si="1"/>
        <v>0</v>
      </c>
    </row>
    <row r="40" spans="1:31" s="3" customFormat="1" ht="61.5" customHeight="1" x14ac:dyDescent="0.2">
      <c r="A40" s="58" t="s">
        <v>55</v>
      </c>
      <c r="B40" s="59" t="s">
        <v>217</v>
      </c>
      <c r="C40" s="58" t="s">
        <v>93</v>
      </c>
      <c r="D40" s="58" t="s">
        <v>102</v>
      </c>
      <c r="E40" s="58" t="s">
        <v>182</v>
      </c>
      <c r="F40" s="60" t="s">
        <v>50</v>
      </c>
      <c r="G40" s="61" t="str">
        <f t="shared" si="2"/>
        <v>Asesor de Control Interno</v>
      </c>
      <c r="H40" s="62">
        <v>43832</v>
      </c>
      <c r="I40" s="62">
        <v>44196</v>
      </c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58" t="s">
        <v>288</v>
      </c>
      <c r="W40" s="63">
        <v>4.0000000000000001E-3</v>
      </c>
      <c r="X40" s="62"/>
      <c r="Y40" s="59"/>
      <c r="Z40" s="58"/>
      <c r="AA40" s="58" t="s">
        <v>186</v>
      </c>
      <c r="AB40" s="112">
        <f t="shared" ca="1" si="0"/>
        <v>4.0000000000000001E-3</v>
      </c>
      <c r="AC40" s="112">
        <f t="shared" ca="1" si="1"/>
        <v>0</v>
      </c>
    </row>
    <row r="41" spans="1:31" s="3" customFormat="1" ht="61.5" customHeight="1" x14ac:dyDescent="0.2">
      <c r="A41" s="58" t="s">
        <v>55</v>
      </c>
      <c r="B41" s="59" t="s">
        <v>292</v>
      </c>
      <c r="C41" s="58" t="s">
        <v>93</v>
      </c>
      <c r="D41" s="58" t="s">
        <v>102</v>
      </c>
      <c r="E41" s="58" t="s">
        <v>182</v>
      </c>
      <c r="F41" s="60" t="s">
        <v>50</v>
      </c>
      <c r="G41" s="61" t="str">
        <f t="shared" si="2"/>
        <v>Asesor de Control Interno</v>
      </c>
      <c r="H41" s="62">
        <v>43845</v>
      </c>
      <c r="I41" s="62">
        <v>44196</v>
      </c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58" t="s">
        <v>288</v>
      </c>
      <c r="W41" s="63">
        <v>5.0000000000000001E-3</v>
      </c>
      <c r="X41" s="62"/>
      <c r="Y41" s="59"/>
      <c r="Z41" s="59"/>
      <c r="AA41" s="58" t="s">
        <v>186</v>
      </c>
      <c r="AB41" s="112">
        <f t="shared" ca="1" si="0"/>
        <v>5.0000000000000001E-3</v>
      </c>
      <c r="AC41" s="112">
        <f t="shared" ca="1" si="1"/>
        <v>0</v>
      </c>
    </row>
    <row r="42" spans="1:31" s="3" customFormat="1" ht="61.5" customHeight="1" x14ac:dyDescent="0.2">
      <c r="A42" s="58" t="s">
        <v>55</v>
      </c>
      <c r="B42" s="59" t="s">
        <v>217</v>
      </c>
      <c r="C42" s="58" t="s">
        <v>93</v>
      </c>
      <c r="D42" s="58" t="s">
        <v>102</v>
      </c>
      <c r="E42" s="58" t="s">
        <v>182</v>
      </c>
      <c r="F42" s="60" t="s">
        <v>173</v>
      </c>
      <c r="G42" s="61" t="str">
        <f t="shared" si="2"/>
        <v>Asesor de Control Interno</v>
      </c>
      <c r="H42" s="62">
        <v>43832</v>
      </c>
      <c r="I42" s="62">
        <v>44196</v>
      </c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58" t="s">
        <v>288</v>
      </c>
      <c r="W42" s="63">
        <v>4.0000000000000001E-3</v>
      </c>
      <c r="X42" s="62"/>
      <c r="Y42" s="59"/>
      <c r="Z42" s="58"/>
      <c r="AA42" s="58" t="s">
        <v>186</v>
      </c>
      <c r="AB42" s="112">
        <f t="shared" ca="1" si="0"/>
        <v>4.0000000000000001E-3</v>
      </c>
      <c r="AC42" s="112">
        <f t="shared" ca="1" si="1"/>
        <v>0</v>
      </c>
    </row>
    <row r="43" spans="1:31" s="3" customFormat="1" ht="109.5" customHeight="1" x14ac:dyDescent="0.2">
      <c r="A43" s="58" t="s">
        <v>53</v>
      </c>
      <c r="B43" s="59" t="s">
        <v>266</v>
      </c>
      <c r="C43" s="58" t="s">
        <v>86</v>
      </c>
      <c r="D43" s="58" t="s">
        <v>105</v>
      </c>
      <c r="E43" s="58" t="s">
        <v>182</v>
      </c>
      <c r="F43" s="90" t="s">
        <v>181</v>
      </c>
      <c r="G43" s="61" t="str">
        <f t="shared" si="2"/>
        <v>Director de Mejoramiento de Vivienda</v>
      </c>
      <c r="H43" s="62">
        <v>43864</v>
      </c>
      <c r="I43" s="62">
        <v>43936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58" t="s">
        <v>134</v>
      </c>
      <c r="W43" s="87">
        <v>0.01</v>
      </c>
      <c r="X43" s="62"/>
      <c r="Y43" s="59"/>
      <c r="Z43" s="59"/>
      <c r="AA43" s="58" t="s">
        <v>194</v>
      </c>
      <c r="AB43" s="112">
        <f t="shared" ca="1" si="0"/>
        <v>1.0000000000000002E-2</v>
      </c>
      <c r="AC43" s="112">
        <f t="shared" ca="1" si="1"/>
        <v>0</v>
      </c>
    </row>
    <row r="44" spans="1:31" s="3" customFormat="1" ht="61.5" customHeight="1" x14ac:dyDescent="0.2">
      <c r="A44" s="58" t="s">
        <v>53</v>
      </c>
      <c r="B44" s="59" t="s">
        <v>267</v>
      </c>
      <c r="C44" s="58" t="s">
        <v>85</v>
      </c>
      <c r="D44" s="58" t="s">
        <v>105</v>
      </c>
      <c r="E44" s="58" t="s">
        <v>182</v>
      </c>
      <c r="F44" s="90" t="s">
        <v>181</v>
      </c>
      <c r="G44" s="61" t="str">
        <f t="shared" si="2"/>
        <v>Director de Mejoramiento de Barrios</v>
      </c>
      <c r="H44" s="62">
        <v>43955</v>
      </c>
      <c r="I44" s="62">
        <v>44027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58" t="s">
        <v>134</v>
      </c>
      <c r="W44" s="87">
        <v>0.01</v>
      </c>
      <c r="X44" s="62"/>
      <c r="Y44" s="59"/>
      <c r="Z44" s="59"/>
      <c r="AA44" s="58" t="s">
        <v>194</v>
      </c>
      <c r="AB44" s="112">
        <f t="shared" ca="1" si="0"/>
        <v>1.0000000000000002E-2</v>
      </c>
      <c r="AC44" s="112">
        <f t="shared" ca="1" si="1"/>
        <v>0</v>
      </c>
    </row>
    <row r="45" spans="1:31" s="3" customFormat="1" ht="90.75" customHeight="1" x14ac:dyDescent="0.2">
      <c r="A45" s="58" t="s">
        <v>53</v>
      </c>
      <c r="B45" s="59" t="s">
        <v>268</v>
      </c>
      <c r="C45" s="58" t="s">
        <v>83</v>
      </c>
      <c r="D45" s="58" t="s">
        <v>105</v>
      </c>
      <c r="E45" s="58" t="s">
        <v>182</v>
      </c>
      <c r="F45" s="90" t="s">
        <v>181</v>
      </c>
      <c r="G45" s="61" t="str">
        <f t="shared" si="2"/>
        <v>Director de Reasentamientos Humanos</v>
      </c>
      <c r="H45" s="62">
        <v>44046</v>
      </c>
      <c r="I45" s="62">
        <v>44119</v>
      </c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58" t="s">
        <v>134</v>
      </c>
      <c r="W45" s="87">
        <v>0.01</v>
      </c>
      <c r="X45" s="62"/>
      <c r="Y45" s="59"/>
      <c r="Z45" s="59"/>
      <c r="AA45" s="58" t="s">
        <v>194</v>
      </c>
      <c r="AB45" s="112">
        <f t="shared" ca="1" si="0"/>
        <v>1.0000000000000002E-2</v>
      </c>
      <c r="AC45" s="112">
        <f t="shared" ca="1" si="1"/>
        <v>0</v>
      </c>
    </row>
    <row r="46" spans="1:31" s="3" customFormat="1" ht="90.75" customHeight="1" x14ac:dyDescent="0.2">
      <c r="A46" s="58" t="s">
        <v>53</v>
      </c>
      <c r="B46" s="59" t="s">
        <v>269</v>
      </c>
      <c r="C46" s="58" t="s">
        <v>84</v>
      </c>
      <c r="D46" s="58" t="s">
        <v>105</v>
      </c>
      <c r="E46" s="58" t="s">
        <v>182</v>
      </c>
      <c r="F46" s="90" t="s">
        <v>181</v>
      </c>
      <c r="G46" s="61" t="str">
        <f t="shared" si="2"/>
        <v>Director de Urbanizaciones y Titulación</v>
      </c>
      <c r="H46" s="62">
        <v>44120</v>
      </c>
      <c r="I46" s="62">
        <v>44179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58" t="s">
        <v>134</v>
      </c>
      <c r="W46" s="87">
        <v>0.01</v>
      </c>
      <c r="X46" s="62"/>
      <c r="Y46" s="59"/>
      <c r="Z46" s="59"/>
      <c r="AA46" s="58" t="s">
        <v>194</v>
      </c>
      <c r="AB46" s="112">
        <f t="shared" ca="1" si="0"/>
        <v>1.0000000000000002E-2</v>
      </c>
      <c r="AC46" s="112">
        <f t="shared" ca="1" si="1"/>
        <v>0</v>
      </c>
      <c r="AD46" s="92"/>
      <c r="AE46" s="92"/>
    </row>
    <row r="47" spans="1:31" s="3" customFormat="1" ht="61.5" customHeight="1" x14ac:dyDescent="0.2">
      <c r="A47" s="58" t="s">
        <v>53</v>
      </c>
      <c r="B47" s="59" t="s">
        <v>312</v>
      </c>
      <c r="C47" s="58" t="s">
        <v>138</v>
      </c>
      <c r="D47" s="58" t="s">
        <v>100</v>
      </c>
      <c r="E47" s="58" t="s">
        <v>182</v>
      </c>
      <c r="F47" s="60" t="s">
        <v>174</v>
      </c>
      <c r="G47" s="61" t="str">
        <f t="shared" si="2"/>
        <v xml:space="preserve">Director Jurídico </v>
      </c>
      <c r="H47" s="62">
        <v>43955</v>
      </c>
      <c r="I47" s="62">
        <v>44006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58" t="s">
        <v>134</v>
      </c>
      <c r="W47" s="87">
        <v>0.01</v>
      </c>
      <c r="X47" s="62"/>
      <c r="Y47" s="88"/>
      <c r="Z47" s="88"/>
      <c r="AA47" s="58" t="s">
        <v>194</v>
      </c>
      <c r="AB47" s="112">
        <f t="shared" ca="1" si="0"/>
        <v>1.0000000000000002E-2</v>
      </c>
      <c r="AC47" s="112">
        <f t="shared" ca="1" si="1"/>
        <v>0</v>
      </c>
    </row>
    <row r="48" spans="1:31" ht="61.5" customHeight="1" x14ac:dyDescent="0.2">
      <c r="A48" s="58" t="s">
        <v>53</v>
      </c>
      <c r="B48" s="59" t="s">
        <v>317</v>
      </c>
      <c r="C48" s="58" t="s">
        <v>103</v>
      </c>
      <c r="D48" s="58" t="s">
        <v>105</v>
      </c>
      <c r="E48" s="58" t="s">
        <v>182</v>
      </c>
      <c r="F48" s="60" t="s">
        <v>249</v>
      </c>
      <c r="G48" s="61" t="str">
        <f t="shared" si="2"/>
        <v>Líderes de Cada Proceso</v>
      </c>
      <c r="H48" s="62">
        <v>43922</v>
      </c>
      <c r="I48" s="62">
        <v>43951</v>
      </c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58" t="s">
        <v>134</v>
      </c>
      <c r="W48" s="63">
        <v>0.01</v>
      </c>
      <c r="X48" s="62"/>
      <c r="Y48" s="59"/>
      <c r="Z48" s="58"/>
      <c r="AA48" s="58" t="s">
        <v>194</v>
      </c>
      <c r="AB48" s="112">
        <f t="shared" ca="1" si="0"/>
        <v>1.0000000000000002E-2</v>
      </c>
      <c r="AC48" s="112">
        <f t="shared" ca="1" si="1"/>
        <v>0</v>
      </c>
    </row>
    <row r="49" spans="1:32" ht="61.5" customHeight="1" x14ac:dyDescent="0.2">
      <c r="A49" s="58" t="s">
        <v>53</v>
      </c>
      <c r="B49" s="59" t="s">
        <v>203</v>
      </c>
      <c r="C49" s="58" t="s">
        <v>103</v>
      </c>
      <c r="D49" s="58" t="s">
        <v>103</v>
      </c>
      <c r="E49" s="58" t="s">
        <v>182</v>
      </c>
      <c r="F49" s="80" t="s">
        <v>249</v>
      </c>
      <c r="G49" s="61" t="str">
        <f t="shared" si="2"/>
        <v>Líderes de Cada Proceso</v>
      </c>
      <c r="H49" s="62">
        <v>43922</v>
      </c>
      <c r="I49" s="62">
        <v>43951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58" t="s">
        <v>134</v>
      </c>
      <c r="W49" s="87">
        <v>0.01</v>
      </c>
      <c r="X49" s="62"/>
      <c r="Y49" s="88"/>
      <c r="Z49" s="88"/>
      <c r="AA49" s="58" t="s">
        <v>194</v>
      </c>
      <c r="AB49" s="112">
        <f t="shared" ca="1" si="0"/>
        <v>1.0000000000000002E-2</v>
      </c>
      <c r="AC49" s="112">
        <f t="shared" ca="1" si="1"/>
        <v>0</v>
      </c>
    </row>
    <row r="50" spans="1:32" ht="61.5" customHeight="1" x14ac:dyDescent="0.2">
      <c r="A50" s="58" t="s">
        <v>53</v>
      </c>
      <c r="B50" s="118" t="s">
        <v>99</v>
      </c>
      <c r="C50" s="58" t="s">
        <v>76</v>
      </c>
      <c r="D50" s="58" t="s">
        <v>100</v>
      </c>
      <c r="E50" s="58" t="s">
        <v>182</v>
      </c>
      <c r="F50" s="80" t="s">
        <v>249</v>
      </c>
      <c r="G50" s="61" t="str">
        <f t="shared" si="2"/>
        <v xml:space="preserve">Jefe Oficina Asesora de Planeación </v>
      </c>
      <c r="H50" s="62">
        <v>44013</v>
      </c>
      <c r="I50" s="62">
        <v>44062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58" t="s">
        <v>134</v>
      </c>
      <c r="W50" s="87">
        <v>0.01</v>
      </c>
      <c r="X50" s="62"/>
      <c r="Y50" s="88"/>
      <c r="Z50" s="88"/>
      <c r="AA50" s="58" t="s">
        <v>194</v>
      </c>
      <c r="AB50" s="112">
        <f t="shared" ca="1" si="0"/>
        <v>1.0000000000000002E-2</v>
      </c>
      <c r="AC50" s="112">
        <f t="shared" ca="1" si="1"/>
        <v>0</v>
      </c>
    </row>
    <row r="51" spans="1:32" ht="61.5" customHeight="1" x14ac:dyDescent="0.2">
      <c r="A51" s="58" t="s">
        <v>53</v>
      </c>
      <c r="B51" s="118" t="s">
        <v>205</v>
      </c>
      <c r="C51" s="58" t="s">
        <v>76</v>
      </c>
      <c r="D51" s="58" t="s">
        <v>100</v>
      </c>
      <c r="E51" s="58" t="s">
        <v>182</v>
      </c>
      <c r="F51" s="80" t="s">
        <v>249</v>
      </c>
      <c r="G51" s="61" t="str">
        <f t="shared" si="2"/>
        <v xml:space="preserve">Jefe Oficina Asesora de Planeación </v>
      </c>
      <c r="H51" s="62">
        <v>44089</v>
      </c>
      <c r="I51" s="62">
        <v>44104</v>
      </c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58" t="s">
        <v>134</v>
      </c>
      <c r="W51" s="87">
        <v>0.01</v>
      </c>
      <c r="X51" s="62"/>
      <c r="Y51" s="59"/>
      <c r="Z51" s="59"/>
      <c r="AA51" s="58" t="s">
        <v>194</v>
      </c>
      <c r="AB51" s="112">
        <f t="shared" ref="AB51:AB82" ca="1" si="3">IF(ISERROR(VLOOKUP(AA51,INDIRECT(VLOOKUP(A51,ACTA,2,0)&amp;"A"),2,0))=TRUE,0,W51*(VLOOKUP(AA51,INDIRECT(VLOOKUP(A51,ACTA,2,0)&amp;"A"),2,0)))</f>
        <v>1.0000000000000002E-2</v>
      </c>
      <c r="AC51" s="112">
        <f t="shared" ref="AC51:AC82" ca="1" si="4">+W51-AB51</f>
        <v>0</v>
      </c>
    </row>
    <row r="52" spans="1:32" ht="61.5" customHeight="1" x14ac:dyDescent="0.2">
      <c r="A52" s="58" t="s">
        <v>53</v>
      </c>
      <c r="B52" s="59" t="s">
        <v>120</v>
      </c>
      <c r="C52" s="58" t="s">
        <v>90</v>
      </c>
      <c r="D52" s="58" t="s">
        <v>101</v>
      </c>
      <c r="E52" s="58" t="s">
        <v>182</v>
      </c>
      <c r="F52" s="60" t="s">
        <v>50</v>
      </c>
      <c r="G52" s="61" t="str">
        <f t="shared" si="2"/>
        <v>Subdirector Administrativo</v>
      </c>
      <c r="H52" s="117"/>
      <c r="I52" s="117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58" t="s">
        <v>134</v>
      </c>
      <c r="W52" s="87">
        <v>5.0000000000000001E-3</v>
      </c>
      <c r="X52" s="62"/>
      <c r="Y52" s="59"/>
      <c r="Z52" s="59"/>
      <c r="AA52" s="58" t="s">
        <v>194</v>
      </c>
      <c r="AB52" s="112">
        <f t="shared" ca="1" si="3"/>
        <v>5.000000000000001E-3</v>
      </c>
      <c r="AC52" s="112">
        <f t="shared" ca="1" si="4"/>
        <v>0</v>
      </c>
    </row>
    <row r="53" spans="1:32" ht="61.5" customHeight="1" x14ac:dyDescent="0.2">
      <c r="A53" s="58" t="s">
        <v>53</v>
      </c>
      <c r="B53" s="59" t="s">
        <v>121</v>
      </c>
      <c r="C53" s="58" t="s">
        <v>92</v>
      </c>
      <c r="D53" s="58" t="s">
        <v>101</v>
      </c>
      <c r="E53" s="58" t="s">
        <v>182</v>
      </c>
      <c r="F53" s="60" t="s">
        <v>50</v>
      </c>
      <c r="G53" s="61" t="str">
        <f t="shared" si="2"/>
        <v>Subdirector Financiero</v>
      </c>
      <c r="H53" s="117"/>
      <c r="I53" s="117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58" t="s">
        <v>134</v>
      </c>
      <c r="W53" s="87">
        <v>5.0000000000000001E-3</v>
      </c>
      <c r="X53" s="62"/>
      <c r="Y53" s="59"/>
      <c r="Z53" s="59"/>
      <c r="AA53" s="58" t="s">
        <v>194</v>
      </c>
      <c r="AB53" s="112">
        <f t="shared" ca="1" si="3"/>
        <v>5.000000000000001E-3</v>
      </c>
      <c r="AC53" s="112">
        <f t="shared" ca="1" si="4"/>
        <v>0</v>
      </c>
    </row>
    <row r="54" spans="1:32" ht="61.5" customHeight="1" x14ac:dyDescent="0.2">
      <c r="A54" s="58" t="s">
        <v>53</v>
      </c>
      <c r="B54" s="59" t="s">
        <v>120</v>
      </c>
      <c r="C54" s="58" t="s">
        <v>90</v>
      </c>
      <c r="D54" s="58" t="s">
        <v>101</v>
      </c>
      <c r="E54" s="58" t="s">
        <v>182</v>
      </c>
      <c r="F54" s="60" t="s">
        <v>50</v>
      </c>
      <c r="G54" s="61" t="str">
        <f t="shared" si="2"/>
        <v>Subdirector Administrativo</v>
      </c>
      <c r="H54" s="117"/>
      <c r="I54" s="117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58" t="s">
        <v>134</v>
      </c>
      <c r="W54" s="87">
        <v>5.0000000000000001E-3</v>
      </c>
      <c r="X54" s="62"/>
      <c r="Y54" s="59"/>
      <c r="Z54" s="59"/>
      <c r="AA54" s="58" t="s">
        <v>194</v>
      </c>
      <c r="AB54" s="112">
        <f t="shared" ca="1" si="3"/>
        <v>5.000000000000001E-3</v>
      </c>
      <c r="AC54" s="112">
        <f t="shared" ca="1" si="4"/>
        <v>0</v>
      </c>
    </row>
    <row r="55" spans="1:32" ht="61.5" customHeight="1" x14ac:dyDescent="0.2">
      <c r="A55" s="58" t="s">
        <v>53</v>
      </c>
      <c r="B55" s="118" t="s">
        <v>304</v>
      </c>
      <c r="C55" s="58" t="s">
        <v>79</v>
      </c>
      <c r="D55" s="58" t="s">
        <v>100</v>
      </c>
      <c r="E55" s="58" t="s">
        <v>182</v>
      </c>
      <c r="F55" s="90" t="s">
        <v>44</v>
      </c>
      <c r="G55" s="61" t="str">
        <f t="shared" si="2"/>
        <v>Subdirector Administrativo</v>
      </c>
      <c r="H55" s="62">
        <v>43955</v>
      </c>
      <c r="I55" s="62">
        <v>44012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58" t="s">
        <v>134</v>
      </c>
      <c r="W55" s="87">
        <v>0.01</v>
      </c>
      <c r="X55" s="86"/>
      <c r="Y55" s="88"/>
      <c r="Z55" s="88"/>
      <c r="AA55" s="58" t="s">
        <v>194</v>
      </c>
      <c r="AB55" s="112">
        <f t="shared" ca="1" si="3"/>
        <v>1.0000000000000002E-2</v>
      </c>
      <c r="AC55" s="112">
        <f t="shared" ca="1" si="4"/>
        <v>0</v>
      </c>
    </row>
    <row r="56" spans="1:32" ht="61.5" customHeight="1" x14ac:dyDescent="0.2">
      <c r="A56" s="58" t="s">
        <v>53</v>
      </c>
      <c r="B56" s="59" t="s">
        <v>122</v>
      </c>
      <c r="C56" s="58" t="s">
        <v>151</v>
      </c>
      <c r="D56" s="58" t="s">
        <v>101</v>
      </c>
      <c r="E56" s="58" t="s">
        <v>182</v>
      </c>
      <c r="F56" s="80" t="s">
        <v>173</v>
      </c>
      <c r="G56" s="61" t="str">
        <f t="shared" si="2"/>
        <v>Director de Gestión Corporativa y CID</v>
      </c>
      <c r="H56" s="62">
        <v>43832</v>
      </c>
      <c r="I56" s="62">
        <v>43860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58" t="s">
        <v>134</v>
      </c>
      <c r="W56" s="87">
        <v>0.01</v>
      </c>
      <c r="X56" s="62"/>
      <c r="Y56" s="59"/>
      <c r="Z56" s="59"/>
      <c r="AA56" s="58" t="s">
        <v>194</v>
      </c>
      <c r="AB56" s="112">
        <f t="shared" ca="1" si="3"/>
        <v>1.0000000000000002E-2</v>
      </c>
      <c r="AC56" s="112">
        <f t="shared" ca="1" si="4"/>
        <v>0</v>
      </c>
    </row>
    <row r="57" spans="1:32" ht="61.5" customHeight="1" x14ac:dyDescent="0.2">
      <c r="A57" s="58" t="s">
        <v>53</v>
      </c>
      <c r="B57" s="59" t="s">
        <v>320</v>
      </c>
      <c r="C57" s="58" t="s">
        <v>103</v>
      </c>
      <c r="D57" s="58" t="s">
        <v>103</v>
      </c>
      <c r="E57" s="58" t="s">
        <v>182</v>
      </c>
      <c r="F57" s="80" t="s">
        <v>173</v>
      </c>
      <c r="G57" s="61" t="str">
        <f t="shared" si="2"/>
        <v>Líderes de Cada Proceso</v>
      </c>
      <c r="H57" s="101">
        <v>43838</v>
      </c>
      <c r="I57" s="101">
        <v>43847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58" t="s">
        <v>134</v>
      </c>
      <c r="W57" s="87">
        <v>5.0000000000000001E-3</v>
      </c>
      <c r="X57" s="62"/>
      <c r="Y57" s="59"/>
      <c r="Z57" s="59"/>
      <c r="AA57" s="58" t="s">
        <v>194</v>
      </c>
      <c r="AB57" s="112">
        <f t="shared" ca="1" si="3"/>
        <v>5.000000000000001E-3</v>
      </c>
      <c r="AC57" s="112">
        <f t="shared" ca="1" si="4"/>
        <v>0</v>
      </c>
    </row>
    <row r="58" spans="1:32" ht="61.5" customHeight="1" x14ac:dyDescent="0.2">
      <c r="A58" s="58" t="s">
        <v>53</v>
      </c>
      <c r="B58" s="59" t="s">
        <v>122</v>
      </c>
      <c r="C58" s="58" t="s">
        <v>151</v>
      </c>
      <c r="D58" s="58" t="s">
        <v>101</v>
      </c>
      <c r="E58" s="58" t="s">
        <v>182</v>
      </c>
      <c r="F58" s="80" t="s">
        <v>173</v>
      </c>
      <c r="G58" s="61" t="str">
        <f t="shared" si="2"/>
        <v>Director de Gestión Corporativa y CID</v>
      </c>
      <c r="H58" s="62">
        <v>44013</v>
      </c>
      <c r="I58" s="62">
        <v>44041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58" t="s">
        <v>134</v>
      </c>
      <c r="W58" s="87">
        <v>0.01</v>
      </c>
      <c r="X58" s="62"/>
      <c r="Y58" s="89"/>
      <c r="Z58" s="65"/>
      <c r="AA58" s="58" t="s">
        <v>194</v>
      </c>
      <c r="AB58" s="112">
        <f t="shared" ca="1" si="3"/>
        <v>1.0000000000000002E-2</v>
      </c>
      <c r="AC58" s="112">
        <f t="shared" ca="1" si="4"/>
        <v>0</v>
      </c>
    </row>
    <row r="59" spans="1:32" ht="61.5" customHeight="1" x14ac:dyDescent="0.2">
      <c r="A59" s="58" t="s">
        <v>47</v>
      </c>
      <c r="B59" s="59" t="s">
        <v>273</v>
      </c>
      <c r="C59" s="58" t="s">
        <v>93</v>
      </c>
      <c r="D59" s="58" t="s">
        <v>102</v>
      </c>
      <c r="E59" s="58" t="s">
        <v>182</v>
      </c>
      <c r="F59" s="60" t="s">
        <v>181</v>
      </c>
      <c r="G59" s="61" t="str">
        <f t="shared" ref="G59:G90" si="5">IF(LEN(C59)&gt;0,VLOOKUP(C59,PROCESO2,3,0),"")</f>
        <v>Asesor de Control Interno</v>
      </c>
      <c r="H59" s="62">
        <v>43864</v>
      </c>
      <c r="I59" s="62">
        <v>43882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58" t="s">
        <v>275</v>
      </c>
      <c r="W59" s="63">
        <v>5.0000000000000001E-3</v>
      </c>
      <c r="X59" s="62"/>
      <c r="Y59" s="59"/>
      <c r="Z59" s="58"/>
      <c r="AA59" s="58" t="s">
        <v>60</v>
      </c>
      <c r="AB59" s="112">
        <f t="shared" ca="1" si="3"/>
        <v>5.0000000000000001E-3</v>
      </c>
      <c r="AC59" s="112">
        <f t="shared" ca="1" si="4"/>
        <v>0</v>
      </c>
    </row>
    <row r="60" spans="1:32" ht="61.5" customHeight="1" x14ac:dyDescent="0.2">
      <c r="A60" s="58" t="s">
        <v>47</v>
      </c>
      <c r="B60" s="59" t="s">
        <v>208</v>
      </c>
      <c r="C60" s="58" t="s">
        <v>93</v>
      </c>
      <c r="D60" s="58" t="s">
        <v>102</v>
      </c>
      <c r="E60" s="58" t="s">
        <v>182</v>
      </c>
      <c r="F60" s="60" t="s">
        <v>174</v>
      </c>
      <c r="G60" s="61" t="str">
        <f t="shared" si="5"/>
        <v>Asesor de Control Interno</v>
      </c>
      <c r="H60" s="62">
        <v>43832</v>
      </c>
      <c r="I60" s="62">
        <v>43839</v>
      </c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58" t="s">
        <v>252</v>
      </c>
      <c r="W60" s="87">
        <v>1E-3</v>
      </c>
      <c r="X60" s="62"/>
      <c r="Y60" s="59"/>
      <c r="Z60" s="59"/>
      <c r="AA60" s="58" t="s">
        <v>60</v>
      </c>
      <c r="AB60" s="112">
        <f t="shared" ca="1" si="3"/>
        <v>1E-3</v>
      </c>
      <c r="AC60" s="112">
        <f t="shared" ca="1" si="4"/>
        <v>0</v>
      </c>
    </row>
    <row r="61" spans="1:32" ht="61.5" customHeight="1" x14ac:dyDescent="0.2">
      <c r="A61" s="58" t="s">
        <v>47</v>
      </c>
      <c r="B61" s="59" t="s">
        <v>208</v>
      </c>
      <c r="C61" s="58" t="s">
        <v>93</v>
      </c>
      <c r="D61" s="58" t="s">
        <v>102</v>
      </c>
      <c r="E61" s="58" t="s">
        <v>182</v>
      </c>
      <c r="F61" s="60" t="s">
        <v>174</v>
      </c>
      <c r="G61" s="61" t="str">
        <f t="shared" si="5"/>
        <v>Asesor de Control Interno</v>
      </c>
      <c r="H61" s="62">
        <v>43864</v>
      </c>
      <c r="I61" s="62">
        <v>43868</v>
      </c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58" t="s">
        <v>252</v>
      </c>
      <c r="W61" s="87">
        <v>1E-3</v>
      </c>
      <c r="X61" s="62"/>
      <c r="Y61" s="59"/>
      <c r="Z61" s="59"/>
      <c r="AA61" s="58" t="s">
        <v>60</v>
      </c>
      <c r="AB61" s="112">
        <f t="shared" ca="1" si="3"/>
        <v>1E-3</v>
      </c>
      <c r="AC61" s="112">
        <f t="shared" ca="1" si="4"/>
        <v>0</v>
      </c>
      <c r="AD61" s="31"/>
      <c r="AE61" s="31"/>
      <c r="AF61" s="31"/>
    </row>
    <row r="62" spans="1:32" ht="61.5" customHeight="1" x14ac:dyDescent="0.2">
      <c r="A62" s="58" t="s">
        <v>47</v>
      </c>
      <c r="B62" s="59" t="s">
        <v>208</v>
      </c>
      <c r="C62" s="58" t="s">
        <v>93</v>
      </c>
      <c r="D62" s="58" t="s">
        <v>102</v>
      </c>
      <c r="E62" s="58" t="s">
        <v>182</v>
      </c>
      <c r="F62" s="60" t="s">
        <v>174</v>
      </c>
      <c r="G62" s="61" t="str">
        <f t="shared" si="5"/>
        <v>Asesor de Control Interno</v>
      </c>
      <c r="H62" s="62">
        <v>43892</v>
      </c>
      <c r="I62" s="62">
        <v>43896</v>
      </c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58" t="s">
        <v>252</v>
      </c>
      <c r="W62" s="87">
        <v>1E-3</v>
      </c>
      <c r="X62" s="62"/>
      <c r="Y62" s="59"/>
      <c r="Z62" s="59"/>
      <c r="AA62" s="58" t="s">
        <v>60</v>
      </c>
      <c r="AB62" s="112">
        <f t="shared" ca="1" si="3"/>
        <v>1E-3</v>
      </c>
      <c r="AC62" s="112">
        <f t="shared" ca="1" si="4"/>
        <v>0</v>
      </c>
      <c r="AD62" s="31"/>
      <c r="AE62" s="31"/>
      <c r="AF62" s="31"/>
    </row>
    <row r="63" spans="1:32" ht="61.5" customHeight="1" x14ac:dyDescent="0.2">
      <c r="A63" s="58" t="s">
        <v>47</v>
      </c>
      <c r="B63" s="59" t="s">
        <v>208</v>
      </c>
      <c r="C63" s="58" t="s">
        <v>93</v>
      </c>
      <c r="D63" s="58" t="s">
        <v>102</v>
      </c>
      <c r="E63" s="58" t="s">
        <v>182</v>
      </c>
      <c r="F63" s="60" t="s">
        <v>174</v>
      </c>
      <c r="G63" s="61" t="str">
        <f t="shared" si="5"/>
        <v>Asesor de Control Interno</v>
      </c>
      <c r="H63" s="62">
        <v>43922</v>
      </c>
      <c r="I63" s="62">
        <v>43928</v>
      </c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58" t="s">
        <v>252</v>
      </c>
      <c r="W63" s="87">
        <v>1E-3</v>
      </c>
      <c r="X63" s="62"/>
      <c r="Y63" s="59"/>
      <c r="Z63" s="59"/>
      <c r="AA63" s="58" t="s">
        <v>60</v>
      </c>
      <c r="AB63" s="112">
        <f t="shared" ca="1" si="3"/>
        <v>1E-3</v>
      </c>
      <c r="AC63" s="112">
        <f t="shared" ca="1" si="4"/>
        <v>0</v>
      </c>
      <c r="AD63" s="31"/>
      <c r="AE63" s="31"/>
      <c r="AF63" s="31"/>
    </row>
    <row r="64" spans="1:32" ht="61.5" customHeight="1" x14ac:dyDescent="0.2">
      <c r="A64" s="58" t="s">
        <v>47</v>
      </c>
      <c r="B64" s="59" t="s">
        <v>208</v>
      </c>
      <c r="C64" s="58" t="s">
        <v>93</v>
      </c>
      <c r="D64" s="58" t="s">
        <v>102</v>
      </c>
      <c r="E64" s="58" t="s">
        <v>182</v>
      </c>
      <c r="F64" s="60" t="s">
        <v>174</v>
      </c>
      <c r="G64" s="61" t="str">
        <f t="shared" si="5"/>
        <v>Asesor de Control Interno</v>
      </c>
      <c r="H64" s="62">
        <v>43955</v>
      </c>
      <c r="I64" s="62">
        <v>43959</v>
      </c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58" t="s">
        <v>252</v>
      </c>
      <c r="W64" s="87">
        <v>1E-3</v>
      </c>
      <c r="X64" s="62"/>
      <c r="Y64" s="59"/>
      <c r="Z64" s="59"/>
      <c r="AA64" s="58" t="s">
        <v>60</v>
      </c>
      <c r="AB64" s="112">
        <f t="shared" ca="1" si="3"/>
        <v>1E-3</v>
      </c>
      <c r="AC64" s="112">
        <f t="shared" ca="1" si="4"/>
        <v>0</v>
      </c>
      <c r="AD64" s="31"/>
      <c r="AE64" s="31"/>
      <c r="AF64" s="31"/>
    </row>
    <row r="65" spans="1:32" ht="61.5" customHeight="1" x14ac:dyDescent="0.2">
      <c r="A65" s="58" t="s">
        <v>47</v>
      </c>
      <c r="B65" s="59" t="s">
        <v>208</v>
      </c>
      <c r="C65" s="58" t="s">
        <v>93</v>
      </c>
      <c r="D65" s="58" t="s">
        <v>102</v>
      </c>
      <c r="E65" s="58" t="s">
        <v>182</v>
      </c>
      <c r="F65" s="60" t="s">
        <v>174</v>
      </c>
      <c r="G65" s="61" t="str">
        <f t="shared" si="5"/>
        <v>Asesor de Control Interno</v>
      </c>
      <c r="H65" s="62">
        <v>43983</v>
      </c>
      <c r="I65" s="62">
        <v>43987</v>
      </c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58" t="s">
        <v>252</v>
      </c>
      <c r="W65" s="87">
        <v>1E-3</v>
      </c>
      <c r="X65" s="62"/>
      <c r="Y65" s="59"/>
      <c r="Z65" s="59"/>
      <c r="AA65" s="58" t="s">
        <v>60</v>
      </c>
      <c r="AB65" s="112">
        <f t="shared" ca="1" si="3"/>
        <v>1E-3</v>
      </c>
      <c r="AC65" s="112">
        <f t="shared" ca="1" si="4"/>
        <v>0</v>
      </c>
      <c r="AD65" s="31"/>
      <c r="AE65" s="31"/>
      <c r="AF65" s="31"/>
    </row>
    <row r="66" spans="1:32" ht="61.5" customHeight="1" x14ac:dyDescent="0.2">
      <c r="A66" s="58" t="s">
        <v>47</v>
      </c>
      <c r="B66" s="59" t="s">
        <v>208</v>
      </c>
      <c r="C66" s="58" t="s">
        <v>93</v>
      </c>
      <c r="D66" s="58" t="s">
        <v>102</v>
      </c>
      <c r="E66" s="58" t="s">
        <v>182</v>
      </c>
      <c r="F66" s="60" t="s">
        <v>174</v>
      </c>
      <c r="G66" s="61" t="str">
        <f t="shared" si="5"/>
        <v>Asesor de Control Interno</v>
      </c>
      <c r="H66" s="62">
        <v>44013</v>
      </c>
      <c r="I66" s="62">
        <v>44019</v>
      </c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58" t="s">
        <v>252</v>
      </c>
      <c r="W66" s="87">
        <v>1E-3</v>
      </c>
      <c r="X66" s="62"/>
      <c r="Y66" s="59"/>
      <c r="Z66" s="59"/>
      <c r="AA66" s="58" t="s">
        <v>60</v>
      </c>
      <c r="AB66" s="112">
        <f t="shared" ca="1" si="3"/>
        <v>1E-3</v>
      </c>
      <c r="AC66" s="112">
        <f t="shared" ca="1" si="4"/>
        <v>0</v>
      </c>
      <c r="AD66" s="31"/>
      <c r="AE66" s="31"/>
      <c r="AF66" s="31"/>
    </row>
    <row r="67" spans="1:32" ht="61.5" customHeight="1" x14ac:dyDescent="0.2">
      <c r="A67" s="58" t="s">
        <v>47</v>
      </c>
      <c r="B67" s="59" t="s">
        <v>208</v>
      </c>
      <c r="C67" s="58" t="s">
        <v>93</v>
      </c>
      <c r="D67" s="58" t="s">
        <v>102</v>
      </c>
      <c r="E67" s="58" t="s">
        <v>182</v>
      </c>
      <c r="F67" s="60" t="s">
        <v>174</v>
      </c>
      <c r="G67" s="61" t="str">
        <f t="shared" si="5"/>
        <v>Asesor de Control Interno</v>
      </c>
      <c r="H67" s="62">
        <v>44046</v>
      </c>
      <c r="I67" s="62">
        <v>44053</v>
      </c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58" t="s">
        <v>252</v>
      </c>
      <c r="W67" s="87">
        <v>1E-3</v>
      </c>
      <c r="X67" s="62"/>
      <c r="Y67" s="59"/>
      <c r="Z67" s="59"/>
      <c r="AA67" s="58" t="s">
        <v>60</v>
      </c>
      <c r="AB67" s="112">
        <f t="shared" ca="1" si="3"/>
        <v>1E-3</v>
      </c>
      <c r="AC67" s="112">
        <f t="shared" ca="1" si="4"/>
        <v>0</v>
      </c>
      <c r="AD67" s="31"/>
      <c r="AE67" s="31"/>
      <c r="AF67" s="31"/>
    </row>
    <row r="68" spans="1:32" ht="61.5" customHeight="1" x14ac:dyDescent="0.2">
      <c r="A68" s="58" t="s">
        <v>47</v>
      </c>
      <c r="B68" s="59" t="s">
        <v>208</v>
      </c>
      <c r="C68" s="58" t="s">
        <v>93</v>
      </c>
      <c r="D68" s="58" t="s">
        <v>102</v>
      </c>
      <c r="E68" s="58" t="s">
        <v>182</v>
      </c>
      <c r="F68" s="60" t="s">
        <v>174</v>
      </c>
      <c r="G68" s="61" t="str">
        <f t="shared" si="5"/>
        <v>Asesor de Control Interno</v>
      </c>
      <c r="H68" s="62">
        <v>44075</v>
      </c>
      <c r="I68" s="62">
        <v>44081</v>
      </c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58" t="s">
        <v>252</v>
      </c>
      <c r="W68" s="87">
        <v>1E-3</v>
      </c>
      <c r="X68" s="62"/>
      <c r="Y68" s="59"/>
      <c r="Z68" s="59"/>
      <c r="AA68" s="58" t="s">
        <v>60</v>
      </c>
      <c r="AB68" s="112">
        <f t="shared" ca="1" si="3"/>
        <v>1E-3</v>
      </c>
      <c r="AC68" s="112">
        <f t="shared" ca="1" si="4"/>
        <v>0</v>
      </c>
      <c r="AD68" s="31"/>
      <c r="AE68" s="31"/>
      <c r="AF68" s="31"/>
    </row>
    <row r="69" spans="1:32" ht="61.5" customHeight="1" x14ac:dyDescent="0.2">
      <c r="A69" s="58" t="s">
        <v>47</v>
      </c>
      <c r="B69" s="59" t="s">
        <v>208</v>
      </c>
      <c r="C69" s="58" t="s">
        <v>93</v>
      </c>
      <c r="D69" s="58" t="s">
        <v>102</v>
      </c>
      <c r="E69" s="58" t="s">
        <v>182</v>
      </c>
      <c r="F69" s="60" t="s">
        <v>174</v>
      </c>
      <c r="G69" s="61" t="str">
        <f t="shared" si="5"/>
        <v>Asesor de Control Interno</v>
      </c>
      <c r="H69" s="62">
        <v>44105</v>
      </c>
      <c r="I69" s="62">
        <v>44111</v>
      </c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58" t="s">
        <v>252</v>
      </c>
      <c r="W69" s="87">
        <v>1E-3</v>
      </c>
      <c r="X69" s="62"/>
      <c r="Y69" s="59"/>
      <c r="Z69" s="59"/>
      <c r="AA69" s="58" t="s">
        <v>60</v>
      </c>
      <c r="AB69" s="112">
        <f t="shared" ca="1" si="3"/>
        <v>1E-3</v>
      </c>
      <c r="AC69" s="112">
        <f t="shared" ca="1" si="4"/>
        <v>0</v>
      </c>
      <c r="AD69" s="31"/>
      <c r="AE69" s="31"/>
      <c r="AF69" s="31"/>
    </row>
    <row r="70" spans="1:32" ht="61.5" customHeight="1" x14ac:dyDescent="0.2">
      <c r="A70" s="58" t="s">
        <v>47</v>
      </c>
      <c r="B70" s="59" t="s">
        <v>208</v>
      </c>
      <c r="C70" s="58" t="s">
        <v>93</v>
      </c>
      <c r="D70" s="58" t="s">
        <v>102</v>
      </c>
      <c r="E70" s="58" t="s">
        <v>182</v>
      </c>
      <c r="F70" s="60" t="s">
        <v>174</v>
      </c>
      <c r="G70" s="61" t="str">
        <f t="shared" si="5"/>
        <v>Asesor de Control Interno</v>
      </c>
      <c r="H70" s="62">
        <v>44138</v>
      </c>
      <c r="I70" s="62">
        <v>44144</v>
      </c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58" t="s">
        <v>252</v>
      </c>
      <c r="W70" s="87">
        <v>1E-3</v>
      </c>
      <c r="X70" s="62"/>
      <c r="Y70" s="59"/>
      <c r="Z70" s="59"/>
      <c r="AA70" s="58" t="s">
        <v>60</v>
      </c>
      <c r="AB70" s="112">
        <f t="shared" ca="1" si="3"/>
        <v>1E-3</v>
      </c>
      <c r="AC70" s="112">
        <f t="shared" ca="1" si="4"/>
        <v>0</v>
      </c>
      <c r="AD70" s="31"/>
      <c r="AE70" s="31"/>
      <c r="AF70" s="31"/>
    </row>
    <row r="71" spans="1:32" ht="61.5" customHeight="1" x14ac:dyDescent="0.2">
      <c r="A71" s="58" t="s">
        <v>47</v>
      </c>
      <c r="B71" s="59" t="s">
        <v>208</v>
      </c>
      <c r="C71" s="58" t="s">
        <v>93</v>
      </c>
      <c r="D71" s="58" t="s">
        <v>102</v>
      </c>
      <c r="E71" s="58" t="s">
        <v>182</v>
      </c>
      <c r="F71" s="60" t="s">
        <v>174</v>
      </c>
      <c r="G71" s="61" t="str">
        <f t="shared" si="5"/>
        <v>Asesor de Control Interno</v>
      </c>
      <c r="H71" s="62">
        <v>44166</v>
      </c>
      <c r="I71" s="62">
        <v>44172</v>
      </c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58" t="s">
        <v>252</v>
      </c>
      <c r="W71" s="87">
        <v>1E-3</v>
      </c>
      <c r="X71" s="62"/>
      <c r="Y71" s="59"/>
      <c r="Z71" s="59"/>
      <c r="AA71" s="58" t="s">
        <v>60</v>
      </c>
      <c r="AB71" s="112">
        <f t="shared" ca="1" si="3"/>
        <v>1E-3</v>
      </c>
      <c r="AC71" s="112">
        <f t="shared" ca="1" si="4"/>
        <v>0</v>
      </c>
      <c r="AD71" s="31"/>
      <c r="AE71" s="31"/>
      <c r="AF71" s="31"/>
    </row>
    <row r="72" spans="1:32" ht="61.5" customHeight="1" x14ac:dyDescent="0.2">
      <c r="A72" s="58" t="s">
        <v>47</v>
      </c>
      <c r="B72" s="59" t="s">
        <v>119</v>
      </c>
      <c r="C72" s="58" t="s">
        <v>93</v>
      </c>
      <c r="D72" s="58" t="s">
        <v>102</v>
      </c>
      <c r="E72" s="58" t="s">
        <v>182</v>
      </c>
      <c r="F72" s="80" t="s">
        <v>250</v>
      </c>
      <c r="G72" s="61" t="str">
        <f t="shared" si="5"/>
        <v>Asesor de Control Interno</v>
      </c>
      <c r="H72" s="62">
        <v>43832</v>
      </c>
      <c r="I72" s="62">
        <v>43839</v>
      </c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58" t="s">
        <v>251</v>
      </c>
      <c r="W72" s="87">
        <v>1E-3</v>
      </c>
      <c r="X72" s="62"/>
      <c r="Y72" s="59"/>
      <c r="Z72" s="59"/>
      <c r="AA72" s="58" t="s">
        <v>60</v>
      </c>
      <c r="AB72" s="112">
        <f t="shared" ca="1" si="3"/>
        <v>1E-3</v>
      </c>
      <c r="AC72" s="112">
        <f t="shared" ca="1" si="4"/>
        <v>0</v>
      </c>
      <c r="AD72" s="31"/>
      <c r="AE72" s="31"/>
      <c r="AF72" s="31"/>
    </row>
    <row r="73" spans="1:32" ht="61.5" customHeight="1" x14ac:dyDescent="0.2">
      <c r="A73" s="58" t="s">
        <v>47</v>
      </c>
      <c r="B73" s="59" t="s">
        <v>271</v>
      </c>
      <c r="C73" s="58" t="s">
        <v>93</v>
      </c>
      <c r="D73" s="58" t="s">
        <v>102</v>
      </c>
      <c r="E73" s="58" t="s">
        <v>182</v>
      </c>
      <c r="F73" s="80" t="s">
        <v>250</v>
      </c>
      <c r="G73" s="61" t="str">
        <f t="shared" si="5"/>
        <v>Asesor de Control Interno</v>
      </c>
      <c r="H73" s="62">
        <v>43844</v>
      </c>
      <c r="I73" s="62">
        <v>43868</v>
      </c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58" t="s">
        <v>210</v>
      </c>
      <c r="W73" s="87">
        <v>1.4999999999999999E-2</v>
      </c>
      <c r="X73" s="62"/>
      <c r="Y73" s="59"/>
      <c r="Z73" s="59"/>
      <c r="AA73" s="58" t="s">
        <v>60</v>
      </c>
      <c r="AB73" s="112">
        <f t="shared" ca="1" si="3"/>
        <v>1.4999999999999999E-2</v>
      </c>
      <c r="AC73" s="112">
        <f t="shared" ca="1" si="4"/>
        <v>0</v>
      </c>
    </row>
    <row r="74" spans="1:32" ht="61.5" customHeight="1" x14ac:dyDescent="0.2">
      <c r="A74" s="58" t="s">
        <v>47</v>
      </c>
      <c r="B74" s="59" t="s">
        <v>204</v>
      </c>
      <c r="C74" s="58" t="s">
        <v>93</v>
      </c>
      <c r="D74" s="58" t="s">
        <v>102</v>
      </c>
      <c r="E74" s="58" t="s">
        <v>182</v>
      </c>
      <c r="F74" s="80" t="s">
        <v>250</v>
      </c>
      <c r="G74" s="61" t="str">
        <f t="shared" si="5"/>
        <v>Asesor de Control Interno</v>
      </c>
      <c r="H74" s="62">
        <v>43850</v>
      </c>
      <c r="I74" s="62">
        <v>43920</v>
      </c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58" t="s">
        <v>210</v>
      </c>
      <c r="W74" s="87">
        <v>1.4999999999999999E-2</v>
      </c>
      <c r="X74" s="62"/>
      <c r="Y74" s="59"/>
      <c r="Z74" s="59"/>
      <c r="AA74" s="58" t="s">
        <v>60</v>
      </c>
      <c r="AB74" s="112">
        <f t="shared" ca="1" si="3"/>
        <v>1.4999999999999999E-2</v>
      </c>
      <c r="AC74" s="112">
        <f t="shared" ca="1" si="4"/>
        <v>0</v>
      </c>
    </row>
    <row r="75" spans="1:32" ht="61.5" customHeight="1" x14ac:dyDescent="0.2">
      <c r="A75" s="58" t="s">
        <v>47</v>
      </c>
      <c r="B75" s="59" t="s">
        <v>119</v>
      </c>
      <c r="C75" s="58" t="s">
        <v>93</v>
      </c>
      <c r="D75" s="58" t="s">
        <v>102</v>
      </c>
      <c r="E75" s="58" t="s">
        <v>182</v>
      </c>
      <c r="F75" s="80" t="s">
        <v>250</v>
      </c>
      <c r="G75" s="61" t="str">
        <f t="shared" si="5"/>
        <v>Asesor de Control Interno</v>
      </c>
      <c r="H75" s="62">
        <v>43864</v>
      </c>
      <c r="I75" s="62">
        <v>43868</v>
      </c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58" t="s">
        <v>251</v>
      </c>
      <c r="W75" s="87">
        <v>1E-3</v>
      </c>
      <c r="X75" s="62"/>
      <c r="Y75" s="59"/>
      <c r="Z75" s="59"/>
      <c r="AA75" s="58" t="s">
        <v>60</v>
      </c>
      <c r="AB75" s="112">
        <f t="shared" ca="1" si="3"/>
        <v>1E-3</v>
      </c>
      <c r="AC75" s="112">
        <f t="shared" ca="1" si="4"/>
        <v>0</v>
      </c>
    </row>
    <row r="76" spans="1:32" ht="61.5" customHeight="1" x14ac:dyDescent="0.2">
      <c r="A76" s="58" t="s">
        <v>47</v>
      </c>
      <c r="B76" s="59" t="s">
        <v>119</v>
      </c>
      <c r="C76" s="58" t="s">
        <v>93</v>
      </c>
      <c r="D76" s="58" t="s">
        <v>102</v>
      </c>
      <c r="E76" s="58" t="s">
        <v>182</v>
      </c>
      <c r="F76" s="80" t="s">
        <v>250</v>
      </c>
      <c r="G76" s="61" t="str">
        <f t="shared" si="5"/>
        <v>Asesor de Control Interno</v>
      </c>
      <c r="H76" s="62">
        <v>43892</v>
      </c>
      <c r="I76" s="62">
        <v>43896</v>
      </c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58" t="s">
        <v>251</v>
      </c>
      <c r="W76" s="87">
        <v>1E-3</v>
      </c>
      <c r="X76" s="62"/>
      <c r="Y76" s="59"/>
      <c r="Z76" s="59"/>
      <c r="AA76" s="58" t="s">
        <v>60</v>
      </c>
      <c r="AB76" s="112">
        <f t="shared" ca="1" si="3"/>
        <v>1E-3</v>
      </c>
      <c r="AC76" s="112">
        <f t="shared" ca="1" si="4"/>
        <v>0</v>
      </c>
    </row>
    <row r="77" spans="1:32" ht="61.5" customHeight="1" x14ac:dyDescent="0.2">
      <c r="A77" s="58" t="s">
        <v>47</v>
      </c>
      <c r="B77" s="59" t="s">
        <v>271</v>
      </c>
      <c r="C77" s="58" t="s">
        <v>93</v>
      </c>
      <c r="D77" s="58" t="s">
        <v>102</v>
      </c>
      <c r="E77" s="58" t="s">
        <v>182</v>
      </c>
      <c r="F77" s="80" t="s">
        <v>250</v>
      </c>
      <c r="G77" s="61" t="str">
        <f t="shared" si="5"/>
        <v>Asesor de Control Interno</v>
      </c>
      <c r="H77" s="62">
        <v>43900</v>
      </c>
      <c r="I77" s="62">
        <v>43928</v>
      </c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58" t="s">
        <v>210</v>
      </c>
      <c r="W77" s="87">
        <v>1.4999999999999999E-2</v>
      </c>
      <c r="X77" s="62"/>
      <c r="Y77" s="59"/>
      <c r="Z77" s="59"/>
      <c r="AA77" s="58" t="s">
        <v>60</v>
      </c>
      <c r="AB77" s="112">
        <f t="shared" ca="1" si="3"/>
        <v>1.4999999999999999E-2</v>
      </c>
      <c r="AC77" s="112">
        <f t="shared" ca="1" si="4"/>
        <v>0</v>
      </c>
    </row>
    <row r="78" spans="1:32" ht="61.5" customHeight="1" x14ac:dyDescent="0.2">
      <c r="A78" s="58" t="s">
        <v>47</v>
      </c>
      <c r="B78" s="59" t="s">
        <v>119</v>
      </c>
      <c r="C78" s="58" t="s">
        <v>93</v>
      </c>
      <c r="D78" s="58" t="s">
        <v>102</v>
      </c>
      <c r="E78" s="58" t="s">
        <v>182</v>
      </c>
      <c r="F78" s="80" t="s">
        <v>250</v>
      </c>
      <c r="G78" s="61" t="str">
        <f t="shared" si="5"/>
        <v>Asesor de Control Interno</v>
      </c>
      <c r="H78" s="62">
        <v>43922</v>
      </c>
      <c r="I78" s="62">
        <v>43928</v>
      </c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58" t="s">
        <v>251</v>
      </c>
      <c r="W78" s="87">
        <v>1E-3</v>
      </c>
      <c r="X78" s="62"/>
      <c r="Y78" s="59"/>
      <c r="Z78" s="59"/>
      <c r="AA78" s="58" t="s">
        <v>60</v>
      </c>
      <c r="AB78" s="112">
        <f t="shared" ca="1" si="3"/>
        <v>1E-3</v>
      </c>
      <c r="AC78" s="112">
        <f t="shared" ca="1" si="4"/>
        <v>0</v>
      </c>
    </row>
    <row r="79" spans="1:32" ht="61.5" customHeight="1" x14ac:dyDescent="0.2">
      <c r="A79" s="58" t="s">
        <v>47</v>
      </c>
      <c r="B79" s="59" t="s">
        <v>119</v>
      </c>
      <c r="C79" s="58" t="s">
        <v>93</v>
      </c>
      <c r="D79" s="58" t="s">
        <v>102</v>
      </c>
      <c r="E79" s="58" t="s">
        <v>182</v>
      </c>
      <c r="F79" s="80" t="s">
        <v>250</v>
      </c>
      <c r="G79" s="61" t="str">
        <f t="shared" si="5"/>
        <v>Asesor de Control Interno</v>
      </c>
      <c r="H79" s="62">
        <v>43955</v>
      </c>
      <c r="I79" s="62">
        <v>43959</v>
      </c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58" t="s">
        <v>251</v>
      </c>
      <c r="W79" s="87">
        <v>1E-3</v>
      </c>
      <c r="X79" s="62"/>
      <c r="Y79" s="59"/>
      <c r="Z79" s="59"/>
      <c r="AA79" s="58" t="s">
        <v>60</v>
      </c>
      <c r="AB79" s="112">
        <f t="shared" ca="1" si="3"/>
        <v>1E-3</v>
      </c>
      <c r="AC79" s="112">
        <f t="shared" ca="1" si="4"/>
        <v>0</v>
      </c>
    </row>
    <row r="80" spans="1:32" ht="61.5" customHeight="1" x14ac:dyDescent="0.2">
      <c r="A80" s="58" t="s">
        <v>47</v>
      </c>
      <c r="B80" s="59" t="s">
        <v>119</v>
      </c>
      <c r="C80" s="58" t="s">
        <v>93</v>
      </c>
      <c r="D80" s="58" t="s">
        <v>102</v>
      </c>
      <c r="E80" s="58" t="s">
        <v>182</v>
      </c>
      <c r="F80" s="80" t="s">
        <v>250</v>
      </c>
      <c r="G80" s="61" t="str">
        <f t="shared" si="5"/>
        <v>Asesor de Control Interno</v>
      </c>
      <c r="H80" s="62">
        <v>43983</v>
      </c>
      <c r="I80" s="62">
        <v>43987</v>
      </c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58" t="s">
        <v>251</v>
      </c>
      <c r="W80" s="87">
        <v>1E-3</v>
      </c>
      <c r="X80" s="62"/>
      <c r="Y80" s="59"/>
      <c r="Z80" s="59"/>
      <c r="AA80" s="58" t="s">
        <v>60</v>
      </c>
      <c r="AB80" s="112">
        <f t="shared" ca="1" si="3"/>
        <v>1E-3</v>
      </c>
      <c r="AC80" s="112">
        <f t="shared" ca="1" si="4"/>
        <v>0</v>
      </c>
    </row>
    <row r="81" spans="1:29" ht="61.5" customHeight="1" x14ac:dyDescent="0.2">
      <c r="A81" s="58" t="s">
        <v>47</v>
      </c>
      <c r="B81" s="118" t="s">
        <v>270</v>
      </c>
      <c r="C81" s="58" t="s">
        <v>93</v>
      </c>
      <c r="D81" s="58" t="s">
        <v>102</v>
      </c>
      <c r="E81" s="58" t="s">
        <v>182</v>
      </c>
      <c r="F81" s="80" t="s">
        <v>250</v>
      </c>
      <c r="G81" s="61" t="str">
        <f t="shared" si="5"/>
        <v>Asesor de Control Interno</v>
      </c>
      <c r="H81" s="62">
        <v>43990</v>
      </c>
      <c r="I81" s="62">
        <v>44043</v>
      </c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58" t="s">
        <v>209</v>
      </c>
      <c r="W81" s="87">
        <v>0.01</v>
      </c>
      <c r="X81" s="62"/>
      <c r="Y81" s="59"/>
      <c r="Z81" s="59"/>
      <c r="AA81" s="58" t="s">
        <v>60</v>
      </c>
      <c r="AB81" s="112">
        <f t="shared" ca="1" si="3"/>
        <v>0.01</v>
      </c>
      <c r="AC81" s="112">
        <f t="shared" ca="1" si="4"/>
        <v>0</v>
      </c>
    </row>
    <row r="82" spans="1:29" ht="61.5" customHeight="1" x14ac:dyDescent="0.2">
      <c r="A82" s="58" t="s">
        <v>47</v>
      </c>
      <c r="B82" s="59" t="s">
        <v>119</v>
      </c>
      <c r="C82" s="58" t="s">
        <v>93</v>
      </c>
      <c r="D82" s="58" t="s">
        <v>102</v>
      </c>
      <c r="E82" s="58" t="s">
        <v>182</v>
      </c>
      <c r="F82" s="80" t="s">
        <v>250</v>
      </c>
      <c r="G82" s="61" t="str">
        <f t="shared" si="5"/>
        <v>Asesor de Control Interno</v>
      </c>
      <c r="H82" s="62">
        <v>44013</v>
      </c>
      <c r="I82" s="62">
        <v>44019</v>
      </c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58" t="s">
        <v>251</v>
      </c>
      <c r="W82" s="87">
        <v>1E-3</v>
      </c>
      <c r="X82" s="62"/>
      <c r="Y82" s="59"/>
      <c r="Z82" s="59"/>
      <c r="AA82" s="58" t="s">
        <v>60</v>
      </c>
      <c r="AB82" s="112">
        <f t="shared" ca="1" si="3"/>
        <v>1E-3</v>
      </c>
      <c r="AC82" s="112">
        <f t="shared" ca="1" si="4"/>
        <v>0</v>
      </c>
    </row>
    <row r="83" spans="1:29" ht="61.5" customHeight="1" x14ac:dyDescent="0.2">
      <c r="A83" s="58" t="s">
        <v>47</v>
      </c>
      <c r="B83" s="59" t="s">
        <v>119</v>
      </c>
      <c r="C83" s="58" t="s">
        <v>93</v>
      </c>
      <c r="D83" s="58" t="s">
        <v>102</v>
      </c>
      <c r="E83" s="58" t="s">
        <v>182</v>
      </c>
      <c r="F83" s="80" t="s">
        <v>250</v>
      </c>
      <c r="G83" s="61" t="str">
        <f t="shared" si="5"/>
        <v>Asesor de Control Interno</v>
      </c>
      <c r="H83" s="62">
        <v>44046</v>
      </c>
      <c r="I83" s="62">
        <v>44053</v>
      </c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58" t="s">
        <v>251</v>
      </c>
      <c r="W83" s="87">
        <v>1E-3</v>
      </c>
      <c r="X83" s="62"/>
      <c r="Y83" s="59"/>
      <c r="Z83" s="59"/>
      <c r="AA83" s="58" t="s">
        <v>60</v>
      </c>
      <c r="AB83" s="112">
        <f t="shared" ref="AB83:AB114" ca="1" si="6">IF(ISERROR(VLOOKUP(AA83,INDIRECT(VLOOKUP(A83,ACTA,2,0)&amp;"A"),2,0))=TRUE,0,W83*(VLOOKUP(AA83,INDIRECT(VLOOKUP(A83,ACTA,2,0)&amp;"A"),2,0)))</f>
        <v>1E-3</v>
      </c>
      <c r="AC83" s="112">
        <f t="shared" ref="AC83:AC114" ca="1" si="7">+W83-AB83</f>
        <v>0</v>
      </c>
    </row>
    <row r="84" spans="1:29" ht="61.5" customHeight="1" x14ac:dyDescent="0.2">
      <c r="A84" s="58" t="s">
        <v>47</v>
      </c>
      <c r="B84" s="59" t="s">
        <v>119</v>
      </c>
      <c r="C84" s="58" t="s">
        <v>93</v>
      </c>
      <c r="D84" s="58" t="s">
        <v>102</v>
      </c>
      <c r="E84" s="58" t="s">
        <v>182</v>
      </c>
      <c r="F84" s="80" t="s">
        <v>250</v>
      </c>
      <c r="G84" s="61" t="str">
        <f t="shared" si="5"/>
        <v>Asesor de Control Interno</v>
      </c>
      <c r="H84" s="62">
        <v>44075</v>
      </c>
      <c r="I84" s="62">
        <v>44081</v>
      </c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58" t="s">
        <v>251</v>
      </c>
      <c r="W84" s="87">
        <v>1E-3</v>
      </c>
      <c r="X84" s="62"/>
      <c r="Y84" s="59"/>
      <c r="Z84" s="59"/>
      <c r="AA84" s="58" t="s">
        <v>60</v>
      </c>
      <c r="AB84" s="112">
        <f t="shared" ca="1" si="6"/>
        <v>1E-3</v>
      </c>
      <c r="AC84" s="112">
        <f t="shared" ca="1" si="7"/>
        <v>0</v>
      </c>
    </row>
    <row r="85" spans="1:29" ht="61.5" customHeight="1" x14ac:dyDescent="0.2">
      <c r="A85" s="58" t="s">
        <v>47</v>
      </c>
      <c r="B85" s="59" t="s">
        <v>119</v>
      </c>
      <c r="C85" s="58" t="s">
        <v>93</v>
      </c>
      <c r="D85" s="58" t="s">
        <v>102</v>
      </c>
      <c r="E85" s="58" t="s">
        <v>182</v>
      </c>
      <c r="F85" s="80" t="s">
        <v>250</v>
      </c>
      <c r="G85" s="61" t="str">
        <f t="shared" si="5"/>
        <v>Asesor de Control Interno</v>
      </c>
      <c r="H85" s="62">
        <v>44105</v>
      </c>
      <c r="I85" s="62">
        <v>44111</v>
      </c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58" t="s">
        <v>251</v>
      </c>
      <c r="W85" s="87">
        <v>1E-3</v>
      </c>
      <c r="X85" s="62"/>
      <c r="Y85" s="59"/>
      <c r="Z85" s="59"/>
      <c r="AA85" s="58" t="s">
        <v>60</v>
      </c>
      <c r="AB85" s="112">
        <f t="shared" ca="1" si="6"/>
        <v>1E-3</v>
      </c>
      <c r="AC85" s="112">
        <f t="shared" ca="1" si="7"/>
        <v>0</v>
      </c>
    </row>
    <row r="86" spans="1:29" ht="61.5" customHeight="1" x14ac:dyDescent="0.2">
      <c r="A86" s="58" t="s">
        <v>47</v>
      </c>
      <c r="B86" s="59" t="s">
        <v>119</v>
      </c>
      <c r="C86" s="58" t="s">
        <v>93</v>
      </c>
      <c r="D86" s="58" t="s">
        <v>102</v>
      </c>
      <c r="E86" s="58" t="s">
        <v>182</v>
      </c>
      <c r="F86" s="80" t="s">
        <v>250</v>
      </c>
      <c r="G86" s="61" t="str">
        <f t="shared" si="5"/>
        <v>Asesor de Control Interno</v>
      </c>
      <c r="H86" s="62">
        <v>44138</v>
      </c>
      <c r="I86" s="62">
        <v>44144</v>
      </c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58" t="s">
        <v>251</v>
      </c>
      <c r="W86" s="87">
        <v>1E-3</v>
      </c>
      <c r="X86" s="62"/>
      <c r="Y86" s="59"/>
      <c r="Z86" s="59"/>
      <c r="AA86" s="58" t="s">
        <v>60</v>
      </c>
      <c r="AB86" s="112">
        <f t="shared" ca="1" si="6"/>
        <v>1E-3</v>
      </c>
      <c r="AC86" s="112">
        <f t="shared" ca="1" si="7"/>
        <v>0</v>
      </c>
    </row>
    <row r="87" spans="1:29" ht="61.5" customHeight="1" x14ac:dyDescent="0.2">
      <c r="A87" s="58" t="s">
        <v>47</v>
      </c>
      <c r="B87" s="59" t="s">
        <v>119</v>
      </c>
      <c r="C87" s="58" t="s">
        <v>93</v>
      </c>
      <c r="D87" s="58" t="s">
        <v>102</v>
      </c>
      <c r="E87" s="58" t="s">
        <v>182</v>
      </c>
      <c r="F87" s="80" t="s">
        <v>250</v>
      </c>
      <c r="G87" s="61" t="str">
        <f t="shared" si="5"/>
        <v>Asesor de Control Interno</v>
      </c>
      <c r="H87" s="62">
        <v>44166</v>
      </c>
      <c r="I87" s="62">
        <v>44172</v>
      </c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58" t="s">
        <v>251</v>
      </c>
      <c r="W87" s="87">
        <v>1E-3</v>
      </c>
      <c r="X87" s="101"/>
      <c r="Y87" s="59"/>
      <c r="Z87" s="59"/>
      <c r="AA87" s="58" t="s">
        <v>60</v>
      </c>
      <c r="AB87" s="112">
        <f t="shared" ca="1" si="6"/>
        <v>1E-3</v>
      </c>
      <c r="AC87" s="112">
        <f t="shared" ca="1" si="7"/>
        <v>0</v>
      </c>
    </row>
    <row r="88" spans="1:29" ht="61.5" customHeight="1" x14ac:dyDescent="0.2">
      <c r="A88" s="58" t="s">
        <v>47</v>
      </c>
      <c r="B88" s="59" t="s">
        <v>135</v>
      </c>
      <c r="C88" s="58" t="s">
        <v>93</v>
      </c>
      <c r="D88" s="58" t="s">
        <v>102</v>
      </c>
      <c r="E88" s="58" t="s">
        <v>182</v>
      </c>
      <c r="F88" s="80" t="s">
        <v>249</v>
      </c>
      <c r="G88" s="61" t="str">
        <f t="shared" si="5"/>
        <v>Asesor de Control Interno</v>
      </c>
      <c r="H88" s="62">
        <v>43864</v>
      </c>
      <c r="I88" s="62">
        <v>43901</v>
      </c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58" t="s">
        <v>272</v>
      </c>
      <c r="W88" s="87">
        <v>1.2999999999999999E-2</v>
      </c>
      <c r="X88" s="62"/>
      <c r="Y88" s="59"/>
      <c r="Z88" s="59"/>
      <c r="AA88" s="58" t="s">
        <v>60</v>
      </c>
      <c r="AB88" s="112">
        <f t="shared" ca="1" si="6"/>
        <v>1.2999999999999999E-2</v>
      </c>
      <c r="AC88" s="112">
        <f t="shared" ca="1" si="7"/>
        <v>0</v>
      </c>
    </row>
    <row r="89" spans="1:29" ht="61.5" customHeight="1" x14ac:dyDescent="0.2">
      <c r="A89" s="58" t="s">
        <v>47</v>
      </c>
      <c r="B89" s="59" t="s">
        <v>135</v>
      </c>
      <c r="C89" s="58" t="s">
        <v>93</v>
      </c>
      <c r="D89" s="58" t="s">
        <v>102</v>
      </c>
      <c r="E89" s="58" t="s">
        <v>182</v>
      </c>
      <c r="F89" s="80" t="s">
        <v>249</v>
      </c>
      <c r="G89" s="61" t="str">
        <f t="shared" si="5"/>
        <v>Asesor de Control Interno</v>
      </c>
      <c r="H89" s="62">
        <v>44055</v>
      </c>
      <c r="I89" s="62">
        <v>44104</v>
      </c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58" t="s">
        <v>272</v>
      </c>
      <c r="W89" s="87">
        <v>1.2999999999999999E-2</v>
      </c>
      <c r="X89" s="62"/>
      <c r="Y89" s="59"/>
      <c r="Z89" s="59"/>
      <c r="AA89" s="58" t="s">
        <v>60</v>
      </c>
      <c r="AB89" s="112">
        <f t="shared" ca="1" si="6"/>
        <v>1.2999999999999999E-2</v>
      </c>
      <c r="AC89" s="112">
        <f t="shared" ca="1" si="7"/>
        <v>0</v>
      </c>
    </row>
    <row r="90" spans="1:29" ht="61.5" customHeight="1" x14ac:dyDescent="0.2">
      <c r="A90" s="58" t="s">
        <v>47</v>
      </c>
      <c r="B90" s="59" t="s">
        <v>274</v>
      </c>
      <c r="C90" s="58" t="s">
        <v>93</v>
      </c>
      <c r="D90" s="58" t="s">
        <v>102</v>
      </c>
      <c r="E90" s="58" t="s">
        <v>182</v>
      </c>
      <c r="F90" s="60" t="s">
        <v>239</v>
      </c>
      <c r="G90" s="61" t="str">
        <f t="shared" si="5"/>
        <v>Asesor de Control Interno</v>
      </c>
      <c r="H90" s="62">
        <v>43864</v>
      </c>
      <c r="I90" s="62">
        <v>43882</v>
      </c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58" t="s">
        <v>275</v>
      </c>
      <c r="W90" s="63">
        <v>5.0000000000000001E-3</v>
      </c>
      <c r="X90" s="62"/>
      <c r="Y90" s="59"/>
      <c r="Z90" s="59"/>
      <c r="AA90" s="58" t="s">
        <v>60</v>
      </c>
      <c r="AB90" s="112">
        <f t="shared" ca="1" si="6"/>
        <v>5.0000000000000001E-3</v>
      </c>
      <c r="AC90" s="112">
        <f t="shared" ca="1" si="7"/>
        <v>0</v>
      </c>
    </row>
    <row r="91" spans="1:29" ht="61.5" customHeight="1" x14ac:dyDescent="0.2">
      <c r="A91" s="58" t="s">
        <v>47</v>
      </c>
      <c r="B91" s="59" t="s">
        <v>273</v>
      </c>
      <c r="C91" s="58" t="s">
        <v>93</v>
      </c>
      <c r="D91" s="58" t="s">
        <v>102</v>
      </c>
      <c r="E91" s="58" t="s">
        <v>182</v>
      </c>
      <c r="F91" s="90" t="s">
        <v>50</v>
      </c>
      <c r="G91" s="61" t="str">
        <f t="shared" ref="G91:G122" si="8">IF(LEN(C91)&gt;0,VLOOKUP(C91,PROCESO2,3,0),"")</f>
        <v>Asesor de Control Interno</v>
      </c>
      <c r="H91" s="62">
        <v>43864</v>
      </c>
      <c r="I91" s="62">
        <v>43882</v>
      </c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58" t="s">
        <v>275</v>
      </c>
      <c r="W91" s="63">
        <v>5.0000000000000001E-3</v>
      </c>
      <c r="X91" s="62"/>
      <c r="Y91" s="59"/>
      <c r="Z91" s="58"/>
      <c r="AA91" s="58" t="s">
        <v>60</v>
      </c>
      <c r="AB91" s="112">
        <f t="shared" ca="1" si="6"/>
        <v>5.0000000000000001E-3</v>
      </c>
      <c r="AC91" s="112">
        <f t="shared" ca="1" si="7"/>
        <v>0</v>
      </c>
    </row>
    <row r="92" spans="1:29" ht="61.5" customHeight="1" x14ac:dyDescent="0.2">
      <c r="A92" s="58" t="s">
        <v>54</v>
      </c>
      <c r="B92" s="59" t="s">
        <v>157</v>
      </c>
      <c r="C92" s="58" t="s">
        <v>138</v>
      </c>
      <c r="D92" s="58" t="s">
        <v>100</v>
      </c>
      <c r="E92" s="58" t="s">
        <v>182</v>
      </c>
      <c r="F92" s="60" t="s">
        <v>174</v>
      </c>
      <c r="G92" s="61" t="str">
        <f t="shared" si="8"/>
        <v xml:space="preserve">Director Jurídico </v>
      </c>
      <c r="H92" s="62">
        <v>43922</v>
      </c>
      <c r="I92" s="62">
        <v>43945</v>
      </c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58" t="s">
        <v>134</v>
      </c>
      <c r="W92" s="87">
        <v>0.01</v>
      </c>
      <c r="X92" s="62"/>
      <c r="Y92" s="91"/>
      <c r="Z92" s="59"/>
      <c r="AA92" s="58" t="s">
        <v>193</v>
      </c>
      <c r="AB92" s="112">
        <f t="shared" ca="1" si="6"/>
        <v>9.9999999999999985E-3</v>
      </c>
      <c r="AC92" s="112">
        <f t="shared" ca="1" si="7"/>
        <v>0</v>
      </c>
    </row>
    <row r="93" spans="1:29" ht="61.5" customHeight="1" x14ac:dyDescent="0.2">
      <c r="A93" s="58" t="s">
        <v>54</v>
      </c>
      <c r="B93" s="59" t="s">
        <v>276</v>
      </c>
      <c r="C93" s="58" t="s">
        <v>103</v>
      </c>
      <c r="D93" s="58" t="s">
        <v>103</v>
      </c>
      <c r="E93" s="58" t="s">
        <v>182</v>
      </c>
      <c r="F93" s="80" t="s">
        <v>249</v>
      </c>
      <c r="G93" s="61" t="str">
        <f t="shared" si="8"/>
        <v>Líderes de Cada Proceso</v>
      </c>
      <c r="H93" s="62">
        <v>43832</v>
      </c>
      <c r="I93" s="62">
        <v>43847</v>
      </c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58" t="s">
        <v>234</v>
      </c>
      <c r="W93" s="87">
        <v>1.4999999999999999E-2</v>
      </c>
      <c r="X93" s="62"/>
      <c r="Y93" s="59"/>
      <c r="Z93" s="59"/>
      <c r="AA93" s="58" t="s">
        <v>193</v>
      </c>
      <c r="AB93" s="112">
        <f t="shared" ca="1" si="6"/>
        <v>1.4999999999999998E-2</v>
      </c>
      <c r="AC93" s="112">
        <f t="shared" ca="1" si="7"/>
        <v>0</v>
      </c>
    </row>
    <row r="94" spans="1:29" ht="61.5" customHeight="1" x14ac:dyDescent="0.2">
      <c r="A94" s="58" t="s">
        <v>54</v>
      </c>
      <c r="B94" s="59" t="s">
        <v>277</v>
      </c>
      <c r="C94" s="58" t="s">
        <v>103</v>
      </c>
      <c r="D94" s="58" t="s">
        <v>103</v>
      </c>
      <c r="E94" s="58" t="s">
        <v>182</v>
      </c>
      <c r="F94" s="80" t="s">
        <v>249</v>
      </c>
      <c r="G94" s="61" t="str">
        <f t="shared" si="8"/>
        <v>Líderes de Cada Proceso</v>
      </c>
      <c r="H94" s="62">
        <v>43832</v>
      </c>
      <c r="I94" s="62">
        <v>43847</v>
      </c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58" t="s">
        <v>134</v>
      </c>
      <c r="W94" s="87">
        <v>1.4999999999999999E-2</v>
      </c>
      <c r="X94" s="62"/>
      <c r="Y94" s="59"/>
      <c r="Z94" s="59"/>
      <c r="AA94" s="58" t="s">
        <v>193</v>
      </c>
      <c r="AB94" s="112">
        <f t="shared" ca="1" si="6"/>
        <v>1.4999999999999998E-2</v>
      </c>
      <c r="AC94" s="112">
        <f t="shared" ca="1" si="7"/>
        <v>0</v>
      </c>
    </row>
    <row r="95" spans="1:29" ht="61.5" customHeight="1" x14ac:dyDescent="0.2">
      <c r="A95" s="58" t="s">
        <v>54</v>
      </c>
      <c r="B95" s="59" t="s">
        <v>278</v>
      </c>
      <c r="C95" s="58" t="s">
        <v>103</v>
      </c>
      <c r="D95" s="58" t="s">
        <v>103</v>
      </c>
      <c r="E95" s="58" t="s">
        <v>182</v>
      </c>
      <c r="F95" s="80" t="s">
        <v>249</v>
      </c>
      <c r="G95" s="61" t="str">
        <f t="shared" si="8"/>
        <v>Líderes de Cada Proceso</v>
      </c>
      <c r="H95" s="62">
        <v>43955</v>
      </c>
      <c r="I95" s="62">
        <v>43966</v>
      </c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58" t="s">
        <v>234</v>
      </c>
      <c r="W95" s="87">
        <v>1.4999999999999999E-2</v>
      </c>
      <c r="X95" s="62"/>
      <c r="Y95" s="59"/>
      <c r="Z95" s="59"/>
      <c r="AA95" s="58" t="s">
        <v>193</v>
      </c>
      <c r="AB95" s="112">
        <f t="shared" ca="1" si="6"/>
        <v>1.4999999999999998E-2</v>
      </c>
      <c r="AC95" s="112">
        <f t="shared" ca="1" si="7"/>
        <v>0</v>
      </c>
    </row>
    <row r="96" spans="1:29" ht="61.5" customHeight="1" x14ac:dyDescent="0.2">
      <c r="A96" s="58" t="s">
        <v>54</v>
      </c>
      <c r="B96" s="59" t="s">
        <v>279</v>
      </c>
      <c r="C96" s="58" t="s">
        <v>103</v>
      </c>
      <c r="D96" s="58" t="s">
        <v>103</v>
      </c>
      <c r="E96" s="58" t="s">
        <v>182</v>
      </c>
      <c r="F96" s="80" t="s">
        <v>249</v>
      </c>
      <c r="G96" s="61" t="str">
        <f t="shared" si="8"/>
        <v>Líderes de Cada Proceso</v>
      </c>
      <c r="H96" s="62">
        <v>43955</v>
      </c>
      <c r="I96" s="62">
        <v>43966</v>
      </c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58" t="s">
        <v>134</v>
      </c>
      <c r="W96" s="87">
        <v>1.4999999999999999E-2</v>
      </c>
      <c r="X96" s="62"/>
      <c r="Y96" s="59"/>
      <c r="Z96" s="59"/>
      <c r="AA96" s="58" t="s">
        <v>193</v>
      </c>
      <c r="AB96" s="112">
        <f t="shared" ca="1" si="6"/>
        <v>1.4999999999999998E-2</v>
      </c>
      <c r="AC96" s="112">
        <f t="shared" ca="1" si="7"/>
        <v>0</v>
      </c>
    </row>
    <row r="97" spans="1:29" ht="61.5" customHeight="1" x14ac:dyDescent="0.2">
      <c r="A97" s="58" t="s">
        <v>54</v>
      </c>
      <c r="B97" s="59" t="s">
        <v>278</v>
      </c>
      <c r="C97" s="58" t="s">
        <v>103</v>
      </c>
      <c r="D97" s="58" t="s">
        <v>103</v>
      </c>
      <c r="E97" s="58" t="s">
        <v>182</v>
      </c>
      <c r="F97" s="80" t="s">
        <v>249</v>
      </c>
      <c r="G97" s="61" t="str">
        <f t="shared" si="8"/>
        <v>Líderes de Cada Proceso</v>
      </c>
      <c r="H97" s="62">
        <v>44075</v>
      </c>
      <c r="I97" s="62">
        <v>44088</v>
      </c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58" t="s">
        <v>234</v>
      </c>
      <c r="W97" s="87">
        <v>1.4999999999999999E-2</v>
      </c>
      <c r="X97" s="62"/>
      <c r="Y97" s="59"/>
      <c r="Z97" s="59"/>
      <c r="AA97" s="58" t="s">
        <v>193</v>
      </c>
      <c r="AB97" s="112">
        <f t="shared" ca="1" si="6"/>
        <v>1.4999999999999998E-2</v>
      </c>
      <c r="AC97" s="112">
        <f t="shared" ca="1" si="7"/>
        <v>0</v>
      </c>
    </row>
    <row r="98" spans="1:29" ht="61.5" customHeight="1" x14ac:dyDescent="0.2">
      <c r="A98" s="58" t="s">
        <v>54</v>
      </c>
      <c r="B98" s="59" t="s">
        <v>279</v>
      </c>
      <c r="C98" s="58" t="s">
        <v>103</v>
      </c>
      <c r="D98" s="58" t="s">
        <v>103</v>
      </c>
      <c r="E98" s="58" t="s">
        <v>182</v>
      </c>
      <c r="F98" s="80" t="s">
        <v>249</v>
      </c>
      <c r="G98" s="61" t="str">
        <f t="shared" si="8"/>
        <v>Líderes de Cada Proceso</v>
      </c>
      <c r="H98" s="62">
        <v>44075</v>
      </c>
      <c r="I98" s="62">
        <v>44088</v>
      </c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58" t="s">
        <v>134</v>
      </c>
      <c r="W98" s="87">
        <v>1.4999999999999999E-2</v>
      </c>
      <c r="X98" s="62"/>
      <c r="Y98" s="59"/>
      <c r="Z98" s="59"/>
      <c r="AA98" s="58" t="s">
        <v>193</v>
      </c>
      <c r="AB98" s="112">
        <f t="shared" ca="1" si="6"/>
        <v>1.4999999999999998E-2</v>
      </c>
      <c r="AC98" s="112">
        <f t="shared" ca="1" si="7"/>
        <v>0</v>
      </c>
    </row>
    <row r="99" spans="1:29" ht="61.5" customHeight="1" x14ac:dyDescent="0.2">
      <c r="A99" s="58" t="s">
        <v>54</v>
      </c>
      <c r="B99" s="59" t="s">
        <v>309</v>
      </c>
      <c r="C99" s="58" t="s">
        <v>90</v>
      </c>
      <c r="D99" s="58" t="s">
        <v>101</v>
      </c>
      <c r="E99" s="58" t="s">
        <v>182</v>
      </c>
      <c r="F99" s="80" t="s">
        <v>173</v>
      </c>
      <c r="G99" s="61" t="str">
        <f t="shared" si="8"/>
        <v>Subdirector Administrativo</v>
      </c>
      <c r="H99" s="62">
        <v>43892</v>
      </c>
      <c r="I99" s="62">
        <v>43916</v>
      </c>
      <c r="J99" s="86"/>
      <c r="K99" s="86"/>
      <c r="L99" s="62"/>
      <c r="M99" s="86"/>
      <c r="N99" s="86"/>
      <c r="O99" s="86"/>
      <c r="P99" s="86"/>
      <c r="Q99" s="86"/>
      <c r="R99" s="86"/>
      <c r="S99" s="86"/>
      <c r="T99" s="86"/>
      <c r="U99" s="86"/>
      <c r="V99" s="58" t="s">
        <v>134</v>
      </c>
      <c r="W99" s="87">
        <v>0.01</v>
      </c>
      <c r="X99" s="62"/>
      <c r="Y99" s="88"/>
      <c r="Z99" s="88"/>
      <c r="AA99" s="58" t="s">
        <v>193</v>
      </c>
      <c r="AB99" s="112">
        <f t="shared" ca="1" si="6"/>
        <v>9.9999999999999985E-3</v>
      </c>
      <c r="AC99" s="112">
        <f t="shared" ca="1" si="7"/>
        <v>0</v>
      </c>
    </row>
    <row r="100" spans="1:29" ht="61.5" customHeight="1" x14ac:dyDescent="0.2">
      <c r="A100" s="58" t="s">
        <v>54</v>
      </c>
      <c r="B100" s="59" t="s">
        <v>310</v>
      </c>
      <c r="C100" s="58" t="s">
        <v>90</v>
      </c>
      <c r="D100" s="58" t="s">
        <v>101</v>
      </c>
      <c r="E100" s="58" t="s">
        <v>182</v>
      </c>
      <c r="F100" s="80" t="s">
        <v>173</v>
      </c>
      <c r="G100" s="61" t="str">
        <f t="shared" si="8"/>
        <v>Subdirector Administrativo</v>
      </c>
      <c r="H100" s="62">
        <v>43983</v>
      </c>
      <c r="I100" s="62">
        <v>44006</v>
      </c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58" t="s">
        <v>134</v>
      </c>
      <c r="W100" s="87">
        <v>0.01</v>
      </c>
      <c r="X100" s="62"/>
      <c r="Y100" s="59"/>
      <c r="Z100" s="59"/>
      <c r="AA100" s="58" t="s">
        <v>193</v>
      </c>
      <c r="AB100" s="112">
        <f t="shared" ca="1" si="6"/>
        <v>9.9999999999999985E-3</v>
      </c>
      <c r="AC100" s="112">
        <f t="shared" ca="1" si="7"/>
        <v>0</v>
      </c>
    </row>
    <row r="101" spans="1:29" ht="61.5" customHeight="1" x14ac:dyDescent="0.2">
      <c r="A101" s="58" t="s">
        <v>54</v>
      </c>
      <c r="B101" s="59" t="s">
        <v>311</v>
      </c>
      <c r="C101" s="58" t="s">
        <v>92</v>
      </c>
      <c r="D101" s="58" t="s">
        <v>101</v>
      </c>
      <c r="E101" s="58" t="s">
        <v>182</v>
      </c>
      <c r="F101" s="80" t="s">
        <v>173</v>
      </c>
      <c r="G101" s="61" t="str">
        <f t="shared" si="8"/>
        <v>Subdirector Financiero</v>
      </c>
      <c r="H101" s="62">
        <v>44075</v>
      </c>
      <c r="I101" s="62">
        <v>44099</v>
      </c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58" t="s">
        <v>134</v>
      </c>
      <c r="W101" s="87">
        <v>0.01</v>
      </c>
      <c r="X101" s="62"/>
      <c r="Y101" s="59"/>
      <c r="Z101" s="59"/>
      <c r="AA101" s="58" t="s">
        <v>193</v>
      </c>
      <c r="AB101" s="112">
        <f t="shared" ca="1" si="6"/>
        <v>9.9999999999999985E-3</v>
      </c>
      <c r="AC101" s="112">
        <f t="shared" ca="1" si="7"/>
        <v>0</v>
      </c>
    </row>
    <row r="102" spans="1:29" ht="61.5" customHeight="1" x14ac:dyDescent="0.2">
      <c r="A102" s="58" t="s">
        <v>46</v>
      </c>
      <c r="B102" s="59" t="s">
        <v>254</v>
      </c>
      <c r="C102" s="58" t="s">
        <v>103</v>
      </c>
      <c r="D102" s="58" t="s">
        <v>103</v>
      </c>
      <c r="E102" s="58" t="s">
        <v>182</v>
      </c>
      <c r="F102" s="60" t="s">
        <v>174</v>
      </c>
      <c r="G102" s="61" t="str">
        <f t="shared" si="8"/>
        <v>Líderes de Cada Proceso</v>
      </c>
      <c r="H102" s="62">
        <v>43850</v>
      </c>
      <c r="I102" s="62">
        <v>43860</v>
      </c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58" t="s">
        <v>134</v>
      </c>
      <c r="W102" s="87">
        <v>7.0000000000000001E-3</v>
      </c>
      <c r="X102" s="62"/>
      <c r="Y102" s="59"/>
      <c r="Z102" s="59"/>
      <c r="AA102" s="58" t="s">
        <v>193</v>
      </c>
      <c r="AB102" s="112">
        <f t="shared" ca="1" si="6"/>
        <v>6.9999999999999993E-3</v>
      </c>
      <c r="AC102" s="112">
        <f t="shared" ca="1" si="7"/>
        <v>0</v>
      </c>
    </row>
    <row r="103" spans="1:29" ht="61.5" customHeight="1" x14ac:dyDescent="0.2">
      <c r="A103" s="58" t="s">
        <v>46</v>
      </c>
      <c r="B103" s="59" t="s">
        <v>259</v>
      </c>
      <c r="C103" s="58" t="s">
        <v>93</v>
      </c>
      <c r="D103" s="58" t="s">
        <v>102</v>
      </c>
      <c r="E103" s="58" t="s">
        <v>182</v>
      </c>
      <c r="F103" s="80" t="s">
        <v>250</v>
      </c>
      <c r="G103" s="61" t="str">
        <f t="shared" si="8"/>
        <v>Asesor de Control Interno</v>
      </c>
      <c r="H103" s="62">
        <v>43832</v>
      </c>
      <c r="I103" s="62">
        <v>43840</v>
      </c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58" t="s">
        <v>260</v>
      </c>
      <c r="W103" s="87">
        <v>2E-3</v>
      </c>
      <c r="X103" s="62"/>
      <c r="Y103" s="59"/>
      <c r="Z103" s="59"/>
      <c r="AA103" s="58" t="s">
        <v>193</v>
      </c>
      <c r="AB103" s="112">
        <f t="shared" ca="1" si="6"/>
        <v>1.9999999999999996E-3</v>
      </c>
      <c r="AC103" s="112">
        <f t="shared" ca="1" si="7"/>
        <v>0</v>
      </c>
    </row>
    <row r="104" spans="1:29" ht="61.5" customHeight="1" x14ac:dyDescent="0.2">
      <c r="A104" s="58" t="s">
        <v>46</v>
      </c>
      <c r="B104" s="59" t="s">
        <v>259</v>
      </c>
      <c r="C104" s="58" t="s">
        <v>93</v>
      </c>
      <c r="D104" s="58" t="s">
        <v>102</v>
      </c>
      <c r="E104" s="58" t="s">
        <v>182</v>
      </c>
      <c r="F104" s="80" t="s">
        <v>250</v>
      </c>
      <c r="G104" s="61" t="str">
        <f t="shared" si="8"/>
        <v>Asesor de Control Interno</v>
      </c>
      <c r="H104" s="62">
        <v>43922</v>
      </c>
      <c r="I104" s="62">
        <v>43928</v>
      </c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58" t="s">
        <v>260</v>
      </c>
      <c r="W104" s="87">
        <v>2E-3</v>
      </c>
      <c r="X104" s="62"/>
      <c r="Y104" s="59"/>
      <c r="Z104" s="59"/>
      <c r="AA104" s="58" t="s">
        <v>193</v>
      </c>
      <c r="AB104" s="112">
        <f t="shared" ca="1" si="6"/>
        <v>1.9999999999999996E-3</v>
      </c>
      <c r="AC104" s="112">
        <f t="shared" ca="1" si="7"/>
        <v>0</v>
      </c>
    </row>
    <row r="105" spans="1:29" ht="61.5" customHeight="1" x14ac:dyDescent="0.2">
      <c r="A105" s="58" t="s">
        <v>46</v>
      </c>
      <c r="B105" s="59" t="s">
        <v>259</v>
      </c>
      <c r="C105" s="58" t="s">
        <v>93</v>
      </c>
      <c r="D105" s="58" t="s">
        <v>102</v>
      </c>
      <c r="E105" s="58" t="s">
        <v>182</v>
      </c>
      <c r="F105" s="80" t="s">
        <v>250</v>
      </c>
      <c r="G105" s="61" t="str">
        <f t="shared" si="8"/>
        <v>Asesor de Control Interno</v>
      </c>
      <c r="H105" s="62">
        <v>44013</v>
      </c>
      <c r="I105" s="62">
        <v>44019</v>
      </c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58" t="s">
        <v>260</v>
      </c>
      <c r="W105" s="87">
        <v>2E-3</v>
      </c>
      <c r="X105" s="62"/>
      <c r="Y105" s="59"/>
      <c r="Z105" s="59"/>
      <c r="AA105" s="58" t="s">
        <v>193</v>
      </c>
      <c r="AB105" s="112">
        <f t="shared" ca="1" si="6"/>
        <v>1.9999999999999996E-3</v>
      </c>
      <c r="AC105" s="112">
        <f t="shared" ca="1" si="7"/>
        <v>0</v>
      </c>
    </row>
    <row r="106" spans="1:29" ht="61.5" customHeight="1" x14ac:dyDescent="0.2">
      <c r="A106" s="58" t="s">
        <v>46</v>
      </c>
      <c r="B106" s="59" t="s">
        <v>259</v>
      </c>
      <c r="C106" s="58" t="s">
        <v>93</v>
      </c>
      <c r="D106" s="58" t="s">
        <v>102</v>
      </c>
      <c r="E106" s="58" t="s">
        <v>182</v>
      </c>
      <c r="F106" s="80" t="s">
        <v>250</v>
      </c>
      <c r="G106" s="61" t="str">
        <f t="shared" si="8"/>
        <v>Asesor de Control Interno</v>
      </c>
      <c r="H106" s="62">
        <v>44105</v>
      </c>
      <c r="I106" s="62">
        <v>44111</v>
      </c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58" t="s">
        <v>260</v>
      </c>
      <c r="W106" s="87">
        <v>2E-3</v>
      </c>
      <c r="X106" s="62"/>
      <c r="Y106" s="59"/>
      <c r="Z106" s="59"/>
      <c r="AA106" s="58" t="s">
        <v>193</v>
      </c>
      <c r="AB106" s="112">
        <f t="shared" ca="1" si="6"/>
        <v>1.9999999999999996E-3</v>
      </c>
      <c r="AC106" s="112">
        <f t="shared" ca="1" si="7"/>
        <v>0</v>
      </c>
    </row>
    <row r="107" spans="1:29" ht="61.5" customHeight="1" x14ac:dyDescent="0.2">
      <c r="A107" s="58" t="s">
        <v>46</v>
      </c>
      <c r="B107" s="59" t="s">
        <v>256</v>
      </c>
      <c r="C107" s="58" t="s">
        <v>103</v>
      </c>
      <c r="D107" s="58" t="s">
        <v>103</v>
      </c>
      <c r="E107" s="58" t="s">
        <v>182</v>
      </c>
      <c r="F107" s="80" t="s">
        <v>249</v>
      </c>
      <c r="G107" s="61" t="str">
        <f t="shared" si="8"/>
        <v>Líderes de Cada Proceso</v>
      </c>
      <c r="H107" s="62">
        <v>43850</v>
      </c>
      <c r="I107" s="62">
        <v>43861</v>
      </c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58" t="s">
        <v>134</v>
      </c>
      <c r="W107" s="87">
        <v>7.0000000000000001E-3</v>
      </c>
      <c r="X107" s="62"/>
      <c r="Y107" s="59"/>
      <c r="Z107" s="59"/>
      <c r="AA107" s="58" t="s">
        <v>193</v>
      </c>
      <c r="AB107" s="112">
        <f t="shared" ca="1" si="6"/>
        <v>6.9999999999999993E-3</v>
      </c>
      <c r="AC107" s="112">
        <f t="shared" ca="1" si="7"/>
        <v>0</v>
      </c>
    </row>
    <row r="108" spans="1:29" ht="61.5" customHeight="1" x14ac:dyDescent="0.2">
      <c r="A108" s="58" t="s">
        <v>46</v>
      </c>
      <c r="B108" s="59" t="s">
        <v>280</v>
      </c>
      <c r="C108" s="58" t="s">
        <v>82</v>
      </c>
      <c r="D108" s="58" t="s">
        <v>100</v>
      </c>
      <c r="E108" s="58" t="s">
        <v>182</v>
      </c>
      <c r="F108" s="80" t="s">
        <v>249</v>
      </c>
      <c r="G108" s="61" t="str">
        <f t="shared" si="8"/>
        <v>Jefe Oficina de Tecnologías de la Información y las Comunicaciones</v>
      </c>
      <c r="H108" s="62">
        <v>43864</v>
      </c>
      <c r="I108" s="62">
        <v>43903</v>
      </c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58" t="s">
        <v>235</v>
      </c>
      <c r="W108" s="87">
        <v>5.0000000000000001E-3</v>
      </c>
      <c r="X108" s="62"/>
      <c r="Y108" s="59"/>
      <c r="Z108" s="59"/>
      <c r="AA108" s="58" t="s">
        <v>193</v>
      </c>
      <c r="AB108" s="112">
        <f t="shared" ca="1" si="6"/>
        <v>4.9999999999999992E-3</v>
      </c>
      <c r="AC108" s="112">
        <f t="shared" ca="1" si="7"/>
        <v>0</v>
      </c>
    </row>
    <row r="109" spans="1:29" ht="61.5" customHeight="1" x14ac:dyDescent="0.2">
      <c r="A109" s="58" t="s">
        <v>46</v>
      </c>
      <c r="B109" s="59" t="s">
        <v>281</v>
      </c>
      <c r="C109" s="58" t="s">
        <v>76</v>
      </c>
      <c r="D109" s="58" t="s">
        <v>100</v>
      </c>
      <c r="E109" s="58" t="s">
        <v>182</v>
      </c>
      <c r="F109" s="80" t="s">
        <v>249</v>
      </c>
      <c r="G109" s="61" t="str">
        <f t="shared" si="8"/>
        <v xml:space="preserve">Jefe Oficina Asesora de Planeación </v>
      </c>
      <c r="H109" s="62">
        <v>43955</v>
      </c>
      <c r="I109" s="62">
        <v>43980</v>
      </c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58" t="s">
        <v>236</v>
      </c>
      <c r="W109" s="87">
        <v>5.0000000000000001E-3</v>
      </c>
      <c r="X109" s="62"/>
      <c r="Y109" s="59"/>
      <c r="Z109" s="59"/>
      <c r="AA109" s="58" t="s">
        <v>193</v>
      </c>
      <c r="AB109" s="112">
        <f t="shared" ca="1" si="6"/>
        <v>4.9999999999999992E-3</v>
      </c>
      <c r="AC109" s="112">
        <f t="shared" ca="1" si="7"/>
        <v>0</v>
      </c>
    </row>
    <row r="110" spans="1:29" ht="61.5" customHeight="1" x14ac:dyDescent="0.2">
      <c r="A110" s="58" t="s">
        <v>46</v>
      </c>
      <c r="B110" s="59" t="s">
        <v>256</v>
      </c>
      <c r="C110" s="58" t="s">
        <v>103</v>
      </c>
      <c r="D110" s="58" t="s">
        <v>103</v>
      </c>
      <c r="E110" s="58" t="s">
        <v>182</v>
      </c>
      <c r="F110" s="80" t="s">
        <v>249</v>
      </c>
      <c r="G110" s="61" t="str">
        <f t="shared" si="8"/>
        <v>Líderes de Cada Proceso</v>
      </c>
      <c r="H110" s="62">
        <v>44013</v>
      </c>
      <c r="I110" s="62">
        <v>44040</v>
      </c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58" t="s">
        <v>134</v>
      </c>
      <c r="W110" s="87">
        <v>7.0000000000000001E-3</v>
      </c>
      <c r="X110" s="62"/>
      <c r="Y110" s="59"/>
      <c r="Z110" s="59"/>
      <c r="AA110" s="58" t="s">
        <v>193</v>
      </c>
      <c r="AB110" s="112">
        <f t="shared" ca="1" si="6"/>
        <v>6.9999999999999993E-3</v>
      </c>
      <c r="AC110" s="112">
        <f t="shared" ca="1" si="7"/>
        <v>0</v>
      </c>
    </row>
    <row r="111" spans="1:29" ht="61.5" customHeight="1" x14ac:dyDescent="0.2">
      <c r="A111" s="58" t="s">
        <v>46</v>
      </c>
      <c r="B111" s="59" t="s">
        <v>95</v>
      </c>
      <c r="C111" s="58" t="s">
        <v>92</v>
      </c>
      <c r="D111" s="58" t="s">
        <v>101</v>
      </c>
      <c r="E111" s="58" t="s">
        <v>182</v>
      </c>
      <c r="F111" s="80" t="s">
        <v>239</v>
      </c>
      <c r="G111" s="61" t="str">
        <f t="shared" si="8"/>
        <v>Subdirector Financiero</v>
      </c>
      <c r="H111" s="62">
        <v>43832</v>
      </c>
      <c r="I111" s="62">
        <v>43843</v>
      </c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58" t="s">
        <v>134</v>
      </c>
      <c r="W111" s="87">
        <v>1E-3</v>
      </c>
      <c r="X111" s="62"/>
      <c r="Y111" s="59"/>
      <c r="Z111" s="59"/>
      <c r="AA111" s="58" t="s">
        <v>193</v>
      </c>
      <c r="AB111" s="112">
        <f t="shared" ca="1" si="6"/>
        <v>9.999999999999998E-4</v>
      </c>
      <c r="AC111" s="112">
        <f t="shared" ca="1" si="7"/>
        <v>0</v>
      </c>
    </row>
    <row r="112" spans="1:29" ht="61.5" customHeight="1" x14ac:dyDescent="0.2">
      <c r="A112" s="58" t="s">
        <v>46</v>
      </c>
      <c r="B112" s="59" t="s">
        <v>95</v>
      </c>
      <c r="C112" s="58" t="s">
        <v>92</v>
      </c>
      <c r="D112" s="58" t="s">
        <v>101</v>
      </c>
      <c r="E112" s="58" t="s">
        <v>182</v>
      </c>
      <c r="F112" s="80" t="s">
        <v>239</v>
      </c>
      <c r="G112" s="61" t="str">
        <f t="shared" si="8"/>
        <v>Subdirector Financiero</v>
      </c>
      <c r="H112" s="62">
        <v>43864</v>
      </c>
      <c r="I112" s="62">
        <v>43872</v>
      </c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58" t="s">
        <v>134</v>
      </c>
      <c r="W112" s="87">
        <v>1E-3</v>
      </c>
      <c r="X112" s="62"/>
      <c r="Y112" s="59"/>
      <c r="Z112" s="59"/>
      <c r="AA112" s="58" t="s">
        <v>193</v>
      </c>
      <c r="AB112" s="112">
        <f t="shared" ca="1" si="6"/>
        <v>9.999999999999998E-4</v>
      </c>
      <c r="AC112" s="112">
        <f t="shared" ca="1" si="7"/>
        <v>0</v>
      </c>
    </row>
    <row r="113" spans="1:36" ht="61.5" customHeight="1" x14ac:dyDescent="0.2">
      <c r="A113" s="58" t="s">
        <v>46</v>
      </c>
      <c r="B113" s="59" t="s">
        <v>95</v>
      </c>
      <c r="C113" s="58" t="s">
        <v>92</v>
      </c>
      <c r="D113" s="58" t="s">
        <v>101</v>
      </c>
      <c r="E113" s="58" t="s">
        <v>182</v>
      </c>
      <c r="F113" s="80" t="s">
        <v>239</v>
      </c>
      <c r="G113" s="61" t="str">
        <f t="shared" si="8"/>
        <v>Subdirector Financiero</v>
      </c>
      <c r="H113" s="62">
        <v>43892</v>
      </c>
      <c r="I113" s="62">
        <v>43900</v>
      </c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58" t="s">
        <v>134</v>
      </c>
      <c r="W113" s="87">
        <v>1E-3</v>
      </c>
      <c r="X113" s="62"/>
      <c r="Y113" s="59"/>
      <c r="Z113" s="59"/>
      <c r="AA113" s="58" t="s">
        <v>193</v>
      </c>
      <c r="AB113" s="112">
        <f t="shared" ca="1" si="6"/>
        <v>9.999999999999998E-4</v>
      </c>
      <c r="AC113" s="112">
        <f t="shared" ca="1" si="7"/>
        <v>0</v>
      </c>
    </row>
    <row r="114" spans="1:36" ht="61.5" customHeight="1" x14ac:dyDescent="0.2">
      <c r="A114" s="58" t="s">
        <v>46</v>
      </c>
      <c r="B114" s="59" t="s">
        <v>95</v>
      </c>
      <c r="C114" s="58" t="s">
        <v>92</v>
      </c>
      <c r="D114" s="58" t="s">
        <v>101</v>
      </c>
      <c r="E114" s="58" t="s">
        <v>182</v>
      </c>
      <c r="F114" s="80" t="s">
        <v>239</v>
      </c>
      <c r="G114" s="61" t="str">
        <f t="shared" si="8"/>
        <v>Subdirector Financiero</v>
      </c>
      <c r="H114" s="62">
        <v>43922</v>
      </c>
      <c r="I114" s="62">
        <v>43934</v>
      </c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58" t="s">
        <v>134</v>
      </c>
      <c r="W114" s="87">
        <v>1E-3</v>
      </c>
      <c r="X114" s="62"/>
      <c r="Y114" s="59"/>
      <c r="Z114" s="59"/>
      <c r="AA114" s="58" t="s">
        <v>193</v>
      </c>
      <c r="AB114" s="112">
        <f t="shared" ca="1" si="6"/>
        <v>9.999999999999998E-4</v>
      </c>
      <c r="AC114" s="112">
        <f t="shared" ca="1" si="7"/>
        <v>0</v>
      </c>
    </row>
    <row r="115" spans="1:36" ht="61.5" customHeight="1" x14ac:dyDescent="0.2">
      <c r="A115" s="58" t="s">
        <v>46</v>
      </c>
      <c r="B115" s="59" t="s">
        <v>95</v>
      </c>
      <c r="C115" s="58" t="s">
        <v>92</v>
      </c>
      <c r="D115" s="58" t="s">
        <v>101</v>
      </c>
      <c r="E115" s="58" t="s">
        <v>182</v>
      </c>
      <c r="F115" s="80" t="s">
        <v>239</v>
      </c>
      <c r="G115" s="61" t="str">
        <f t="shared" si="8"/>
        <v>Subdirector Financiero</v>
      </c>
      <c r="H115" s="62">
        <v>43955</v>
      </c>
      <c r="I115" s="62">
        <v>43963</v>
      </c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58" t="s">
        <v>134</v>
      </c>
      <c r="W115" s="87">
        <v>1E-3</v>
      </c>
      <c r="X115" s="62"/>
      <c r="Y115" s="59"/>
      <c r="Z115" s="59"/>
      <c r="AA115" s="58" t="s">
        <v>193</v>
      </c>
      <c r="AB115" s="112">
        <f t="shared" ref="AB115:AB146" ca="1" si="9">IF(ISERROR(VLOOKUP(AA115,INDIRECT(VLOOKUP(A115,ACTA,2,0)&amp;"A"),2,0))=TRUE,0,W115*(VLOOKUP(AA115,INDIRECT(VLOOKUP(A115,ACTA,2,0)&amp;"A"),2,0)))</f>
        <v>9.999999999999998E-4</v>
      </c>
      <c r="AC115" s="112">
        <f t="shared" ref="AC115:AC146" ca="1" si="10">+W115-AB115</f>
        <v>0</v>
      </c>
    </row>
    <row r="116" spans="1:36" ht="61.5" customHeight="1" x14ac:dyDescent="0.2">
      <c r="A116" s="58" t="s">
        <v>46</v>
      </c>
      <c r="B116" s="59" t="s">
        <v>95</v>
      </c>
      <c r="C116" s="58" t="s">
        <v>92</v>
      </c>
      <c r="D116" s="58" t="s">
        <v>101</v>
      </c>
      <c r="E116" s="58" t="s">
        <v>182</v>
      </c>
      <c r="F116" s="80" t="s">
        <v>239</v>
      </c>
      <c r="G116" s="61" t="str">
        <f t="shared" si="8"/>
        <v>Subdirector Financiero</v>
      </c>
      <c r="H116" s="62">
        <v>43983</v>
      </c>
      <c r="I116" s="62">
        <v>43991</v>
      </c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58" t="s">
        <v>134</v>
      </c>
      <c r="W116" s="87">
        <v>1E-3</v>
      </c>
      <c r="X116" s="62"/>
      <c r="Y116" s="59"/>
      <c r="Z116" s="59"/>
      <c r="AA116" s="58" t="s">
        <v>193</v>
      </c>
      <c r="AB116" s="112">
        <f t="shared" ca="1" si="9"/>
        <v>9.999999999999998E-4</v>
      </c>
      <c r="AC116" s="112">
        <f t="shared" ca="1" si="10"/>
        <v>0</v>
      </c>
    </row>
    <row r="117" spans="1:36" ht="61.5" customHeight="1" x14ac:dyDescent="0.2">
      <c r="A117" s="58" t="s">
        <v>46</v>
      </c>
      <c r="B117" s="59" t="s">
        <v>95</v>
      </c>
      <c r="C117" s="58" t="s">
        <v>92</v>
      </c>
      <c r="D117" s="58" t="s">
        <v>101</v>
      </c>
      <c r="E117" s="58" t="s">
        <v>182</v>
      </c>
      <c r="F117" s="80" t="s">
        <v>239</v>
      </c>
      <c r="G117" s="61" t="str">
        <f t="shared" si="8"/>
        <v>Subdirector Financiero</v>
      </c>
      <c r="H117" s="62">
        <v>44013</v>
      </c>
      <c r="I117" s="62">
        <v>44021</v>
      </c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58" t="s">
        <v>134</v>
      </c>
      <c r="W117" s="87">
        <v>1E-3</v>
      </c>
      <c r="X117" s="62"/>
      <c r="Y117" s="59"/>
      <c r="Z117" s="59"/>
      <c r="AA117" s="58" t="s">
        <v>193</v>
      </c>
      <c r="AB117" s="112">
        <f t="shared" ca="1" si="9"/>
        <v>9.999999999999998E-4</v>
      </c>
      <c r="AC117" s="112">
        <f t="shared" ca="1" si="10"/>
        <v>0</v>
      </c>
      <c r="AJ117" s="75"/>
    </row>
    <row r="118" spans="1:36" ht="61.5" customHeight="1" x14ac:dyDescent="0.2">
      <c r="A118" s="58" t="s">
        <v>46</v>
      </c>
      <c r="B118" s="59" t="s">
        <v>95</v>
      </c>
      <c r="C118" s="58" t="s">
        <v>92</v>
      </c>
      <c r="D118" s="58" t="s">
        <v>101</v>
      </c>
      <c r="E118" s="58" t="s">
        <v>182</v>
      </c>
      <c r="F118" s="80" t="s">
        <v>239</v>
      </c>
      <c r="G118" s="61" t="str">
        <f t="shared" si="8"/>
        <v>Subdirector Financiero</v>
      </c>
      <c r="H118" s="62">
        <v>44046</v>
      </c>
      <c r="I118" s="62">
        <v>44055</v>
      </c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58" t="s">
        <v>134</v>
      </c>
      <c r="W118" s="87">
        <v>1E-3</v>
      </c>
      <c r="X118" s="62"/>
      <c r="Y118" s="59"/>
      <c r="Z118" s="59"/>
      <c r="AA118" s="58" t="s">
        <v>193</v>
      </c>
      <c r="AB118" s="112">
        <f t="shared" ca="1" si="9"/>
        <v>9.999999999999998E-4</v>
      </c>
      <c r="AC118" s="112">
        <f t="shared" ca="1" si="10"/>
        <v>0</v>
      </c>
    </row>
    <row r="119" spans="1:36" ht="61.5" customHeight="1" x14ac:dyDescent="0.2">
      <c r="A119" s="58" t="s">
        <v>46</v>
      </c>
      <c r="B119" s="59" t="s">
        <v>95</v>
      </c>
      <c r="C119" s="58" t="s">
        <v>92</v>
      </c>
      <c r="D119" s="58" t="s">
        <v>101</v>
      </c>
      <c r="E119" s="58" t="s">
        <v>182</v>
      </c>
      <c r="F119" s="80" t="s">
        <v>239</v>
      </c>
      <c r="G119" s="61" t="str">
        <f t="shared" si="8"/>
        <v>Subdirector Financiero</v>
      </c>
      <c r="H119" s="62">
        <v>44075</v>
      </c>
      <c r="I119" s="62">
        <v>44083</v>
      </c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58" t="s">
        <v>134</v>
      </c>
      <c r="W119" s="87">
        <v>1E-3</v>
      </c>
      <c r="X119" s="62"/>
      <c r="Y119" s="59"/>
      <c r="Z119" s="59"/>
      <c r="AA119" s="58" t="s">
        <v>193</v>
      </c>
      <c r="AB119" s="112">
        <f t="shared" ca="1" si="9"/>
        <v>9.999999999999998E-4</v>
      </c>
      <c r="AC119" s="112">
        <f t="shared" ca="1" si="10"/>
        <v>0</v>
      </c>
    </row>
    <row r="120" spans="1:36" ht="61.5" customHeight="1" x14ac:dyDescent="0.2">
      <c r="A120" s="58" t="s">
        <v>46</v>
      </c>
      <c r="B120" s="59" t="s">
        <v>95</v>
      </c>
      <c r="C120" s="58" t="s">
        <v>92</v>
      </c>
      <c r="D120" s="58" t="s">
        <v>101</v>
      </c>
      <c r="E120" s="58" t="s">
        <v>182</v>
      </c>
      <c r="F120" s="80" t="s">
        <v>239</v>
      </c>
      <c r="G120" s="61" t="str">
        <f t="shared" si="8"/>
        <v>Subdirector Financiero</v>
      </c>
      <c r="H120" s="62">
        <v>44105</v>
      </c>
      <c r="I120" s="62">
        <v>44113</v>
      </c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58" t="s">
        <v>134</v>
      </c>
      <c r="W120" s="87">
        <v>1E-3</v>
      </c>
      <c r="X120" s="62"/>
      <c r="Y120" s="59"/>
      <c r="Z120" s="59"/>
      <c r="AA120" s="58" t="s">
        <v>193</v>
      </c>
      <c r="AB120" s="112">
        <f t="shared" ca="1" si="9"/>
        <v>9.999999999999998E-4</v>
      </c>
      <c r="AC120" s="112">
        <f t="shared" ca="1" si="10"/>
        <v>0</v>
      </c>
    </row>
    <row r="121" spans="1:36" ht="61.5" customHeight="1" x14ac:dyDescent="0.2">
      <c r="A121" s="58" t="s">
        <v>46</v>
      </c>
      <c r="B121" s="59" t="s">
        <v>95</v>
      </c>
      <c r="C121" s="58" t="s">
        <v>92</v>
      </c>
      <c r="D121" s="58" t="s">
        <v>101</v>
      </c>
      <c r="E121" s="58" t="s">
        <v>182</v>
      </c>
      <c r="F121" s="80" t="s">
        <v>239</v>
      </c>
      <c r="G121" s="61" t="str">
        <f t="shared" si="8"/>
        <v>Subdirector Financiero</v>
      </c>
      <c r="H121" s="62">
        <v>44138</v>
      </c>
      <c r="I121" s="62">
        <v>44146</v>
      </c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58" t="s">
        <v>134</v>
      </c>
      <c r="W121" s="87">
        <v>1E-3</v>
      </c>
      <c r="X121" s="62"/>
      <c r="Y121" s="59"/>
      <c r="Z121" s="59"/>
      <c r="AA121" s="58" t="s">
        <v>193</v>
      </c>
      <c r="AB121" s="112">
        <f t="shared" ca="1" si="9"/>
        <v>9.999999999999998E-4</v>
      </c>
      <c r="AC121" s="112">
        <f t="shared" ca="1" si="10"/>
        <v>0</v>
      </c>
    </row>
    <row r="122" spans="1:36" ht="61.5" customHeight="1" x14ac:dyDescent="0.2">
      <c r="A122" s="58" t="s">
        <v>46</v>
      </c>
      <c r="B122" s="59" t="s">
        <v>95</v>
      </c>
      <c r="C122" s="58" t="s">
        <v>92</v>
      </c>
      <c r="D122" s="58" t="s">
        <v>101</v>
      </c>
      <c r="E122" s="58" t="s">
        <v>182</v>
      </c>
      <c r="F122" s="80" t="s">
        <v>239</v>
      </c>
      <c r="G122" s="61" t="str">
        <f t="shared" si="8"/>
        <v>Subdirector Financiero</v>
      </c>
      <c r="H122" s="62">
        <v>44166</v>
      </c>
      <c r="I122" s="62">
        <v>44175</v>
      </c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58" t="s">
        <v>134</v>
      </c>
      <c r="W122" s="87">
        <v>1E-3</v>
      </c>
      <c r="X122" s="62"/>
      <c r="Y122" s="59"/>
      <c r="Z122" s="59"/>
      <c r="AA122" s="58" t="s">
        <v>193</v>
      </c>
      <c r="AB122" s="112">
        <f t="shared" ca="1" si="9"/>
        <v>9.999999999999998E-4</v>
      </c>
      <c r="AC122" s="112">
        <f t="shared" ca="1" si="10"/>
        <v>0</v>
      </c>
    </row>
    <row r="123" spans="1:36" ht="61.5" customHeight="1" x14ac:dyDescent="0.2">
      <c r="A123" s="58" t="s">
        <v>46</v>
      </c>
      <c r="B123" s="116" t="s">
        <v>321</v>
      </c>
      <c r="C123" s="58" t="s">
        <v>92</v>
      </c>
      <c r="D123" s="58" t="s">
        <v>101</v>
      </c>
      <c r="E123" s="58" t="s">
        <v>182</v>
      </c>
      <c r="F123" s="90" t="s">
        <v>50</v>
      </c>
      <c r="G123" s="61" t="str">
        <f t="shared" ref="G123:G144" si="11">IF(LEN(C123)&gt;0,VLOOKUP(C123,PROCESO2,3,0),"")</f>
        <v>Subdirector Financiero</v>
      </c>
      <c r="H123" s="62">
        <v>43832</v>
      </c>
      <c r="I123" s="62">
        <v>43882</v>
      </c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58" t="s">
        <v>134</v>
      </c>
      <c r="W123" s="87">
        <v>2.5000000000000001E-3</v>
      </c>
      <c r="X123" s="62"/>
      <c r="Y123" s="59"/>
      <c r="Z123" s="59"/>
      <c r="AA123" s="58" t="s">
        <v>193</v>
      </c>
      <c r="AB123" s="112">
        <f t="shared" ca="1" si="9"/>
        <v>2.4999999999999996E-3</v>
      </c>
      <c r="AC123" s="112">
        <f t="shared" ca="1" si="10"/>
        <v>0</v>
      </c>
    </row>
    <row r="124" spans="1:36" ht="61.5" customHeight="1" x14ac:dyDescent="0.2">
      <c r="A124" s="58" t="s">
        <v>46</v>
      </c>
      <c r="B124" s="59" t="s">
        <v>322</v>
      </c>
      <c r="C124" s="58" t="s">
        <v>92</v>
      </c>
      <c r="D124" s="58" t="s">
        <v>101</v>
      </c>
      <c r="E124" s="58" t="s">
        <v>182</v>
      </c>
      <c r="F124" s="90" t="s">
        <v>173</v>
      </c>
      <c r="G124" s="61" t="str">
        <f t="shared" si="11"/>
        <v>Subdirector Financiero</v>
      </c>
      <c r="H124" s="62">
        <v>43832</v>
      </c>
      <c r="I124" s="62">
        <v>43882</v>
      </c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58" t="s">
        <v>134</v>
      </c>
      <c r="W124" s="87">
        <v>2.5000000000000001E-3</v>
      </c>
      <c r="X124" s="62"/>
      <c r="Y124" s="59"/>
      <c r="Z124" s="59"/>
      <c r="AA124" s="58" t="s">
        <v>193</v>
      </c>
      <c r="AB124" s="112">
        <f t="shared" ca="1" si="9"/>
        <v>2.4999999999999996E-3</v>
      </c>
      <c r="AC124" s="112">
        <f t="shared" ca="1" si="10"/>
        <v>0</v>
      </c>
    </row>
    <row r="125" spans="1:36" ht="61.5" customHeight="1" x14ac:dyDescent="0.2">
      <c r="A125" s="58" t="s">
        <v>46</v>
      </c>
      <c r="B125" s="59" t="s">
        <v>257</v>
      </c>
      <c r="C125" s="58" t="s">
        <v>93</v>
      </c>
      <c r="D125" s="58" t="s">
        <v>102</v>
      </c>
      <c r="E125" s="58" t="s">
        <v>182</v>
      </c>
      <c r="F125" s="80" t="s">
        <v>44</v>
      </c>
      <c r="G125" s="61" t="str">
        <f t="shared" si="11"/>
        <v>Asesor de Control Interno</v>
      </c>
      <c r="H125" s="62">
        <v>43832</v>
      </c>
      <c r="I125" s="62">
        <v>43858</v>
      </c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58" t="s">
        <v>258</v>
      </c>
      <c r="W125" s="87">
        <v>7.0000000000000001E-3</v>
      </c>
      <c r="X125" s="62"/>
      <c r="Y125" s="59"/>
      <c r="Z125" s="59"/>
      <c r="AA125" s="58" t="s">
        <v>193</v>
      </c>
      <c r="AB125" s="112">
        <f t="shared" ca="1" si="9"/>
        <v>6.9999999999999993E-3</v>
      </c>
      <c r="AC125" s="112">
        <f t="shared" ca="1" si="10"/>
        <v>0</v>
      </c>
    </row>
    <row r="126" spans="1:36" ht="61.5" customHeight="1" x14ac:dyDescent="0.2">
      <c r="A126" s="58" t="s">
        <v>46</v>
      </c>
      <c r="B126" s="59" t="s">
        <v>319</v>
      </c>
      <c r="C126" s="58" t="s">
        <v>93</v>
      </c>
      <c r="D126" s="58" t="s">
        <v>102</v>
      </c>
      <c r="E126" s="58" t="s">
        <v>182</v>
      </c>
      <c r="F126" s="60" t="s">
        <v>44</v>
      </c>
      <c r="G126" s="61" t="str">
        <f t="shared" si="11"/>
        <v>Asesor de Control Interno</v>
      </c>
      <c r="H126" s="62">
        <v>43850</v>
      </c>
      <c r="I126" s="62">
        <v>43875</v>
      </c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58" t="s">
        <v>134</v>
      </c>
      <c r="W126" s="87">
        <v>7.0000000000000001E-3</v>
      </c>
      <c r="X126" s="62"/>
      <c r="Y126" s="59"/>
      <c r="Z126" s="59"/>
      <c r="AA126" s="58" t="s">
        <v>193</v>
      </c>
      <c r="AB126" s="112">
        <f t="shared" ca="1" si="9"/>
        <v>6.9999999999999993E-3</v>
      </c>
      <c r="AC126" s="112">
        <f t="shared" ca="1" si="10"/>
        <v>0</v>
      </c>
    </row>
    <row r="127" spans="1:36" ht="61.5" customHeight="1" x14ac:dyDescent="0.2">
      <c r="A127" s="58" t="s">
        <v>46</v>
      </c>
      <c r="B127" s="59" t="s">
        <v>282</v>
      </c>
      <c r="C127" s="58" t="s">
        <v>92</v>
      </c>
      <c r="D127" s="58" t="s">
        <v>101</v>
      </c>
      <c r="E127" s="58" t="s">
        <v>182</v>
      </c>
      <c r="F127" s="80" t="s">
        <v>173</v>
      </c>
      <c r="G127" s="61" t="str">
        <f t="shared" si="11"/>
        <v>Subdirector Financiero</v>
      </c>
      <c r="H127" s="62">
        <v>43922</v>
      </c>
      <c r="I127" s="62">
        <v>43949</v>
      </c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58" t="s">
        <v>134</v>
      </c>
      <c r="W127" s="87">
        <v>5.0000000000000001E-3</v>
      </c>
      <c r="X127" s="62"/>
      <c r="Y127" s="59"/>
      <c r="Z127" s="59"/>
      <c r="AA127" s="58" t="s">
        <v>193</v>
      </c>
      <c r="AB127" s="112">
        <f t="shared" ca="1" si="9"/>
        <v>4.9999999999999992E-3</v>
      </c>
      <c r="AC127" s="112">
        <f t="shared" ca="1" si="10"/>
        <v>0</v>
      </c>
    </row>
    <row r="128" spans="1:36" ht="61.5" customHeight="1" x14ac:dyDescent="0.2">
      <c r="A128" s="58" t="s">
        <v>46</v>
      </c>
      <c r="B128" s="59" t="s">
        <v>98</v>
      </c>
      <c r="C128" s="58" t="s">
        <v>94</v>
      </c>
      <c r="D128" s="58" t="s">
        <v>102</v>
      </c>
      <c r="E128" s="58" t="s">
        <v>182</v>
      </c>
      <c r="F128" s="80" t="s">
        <v>173</v>
      </c>
      <c r="G128" s="61" t="str">
        <f t="shared" si="11"/>
        <v>Director de Gestión Corporativa y CID</v>
      </c>
      <c r="H128" s="62">
        <v>43922</v>
      </c>
      <c r="I128" s="62">
        <v>43964</v>
      </c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58" t="s">
        <v>134</v>
      </c>
      <c r="W128" s="87">
        <v>5.0000000000000001E-3</v>
      </c>
      <c r="X128" s="62"/>
      <c r="Y128" s="59"/>
      <c r="Z128" s="59"/>
      <c r="AA128" s="58" t="s">
        <v>193</v>
      </c>
      <c r="AB128" s="112">
        <f t="shared" ca="1" si="9"/>
        <v>4.9999999999999992E-3</v>
      </c>
      <c r="AC128" s="112">
        <f t="shared" ca="1" si="10"/>
        <v>0</v>
      </c>
    </row>
    <row r="129" spans="1:31" ht="61.5" customHeight="1" x14ac:dyDescent="0.2">
      <c r="A129" s="58" t="s">
        <v>46</v>
      </c>
      <c r="B129" s="59" t="s">
        <v>282</v>
      </c>
      <c r="C129" s="58" t="s">
        <v>92</v>
      </c>
      <c r="D129" s="58" t="s">
        <v>101</v>
      </c>
      <c r="E129" s="58" t="s">
        <v>182</v>
      </c>
      <c r="F129" s="80" t="s">
        <v>173</v>
      </c>
      <c r="G129" s="61" t="str">
        <f t="shared" si="11"/>
        <v>Subdirector Financiero</v>
      </c>
      <c r="H129" s="62">
        <v>44013</v>
      </c>
      <c r="I129" s="62">
        <v>44041</v>
      </c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58" t="s">
        <v>134</v>
      </c>
      <c r="W129" s="87">
        <v>5.0000000000000001E-3</v>
      </c>
      <c r="X129" s="62"/>
      <c r="Y129" s="59"/>
      <c r="Z129" s="59"/>
      <c r="AA129" s="58" t="s">
        <v>193</v>
      </c>
      <c r="AB129" s="112">
        <f t="shared" ca="1" si="9"/>
        <v>4.9999999999999992E-3</v>
      </c>
      <c r="AC129" s="112">
        <f t="shared" ca="1" si="10"/>
        <v>0</v>
      </c>
    </row>
    <row r="130" spans="1:31" ht="61.5" customHeight="1" x14ac:dyDescent="0.2">
      <c r="A130" s="58" t="s">
        <v>46</v>
      </c>
      <c r="B130" s="59" t="s">
        <v>282</v>
      </c>
      <c r="C130" s="58" t="s">
        <v>92</v>
      </c>
      <c r="D130" s="58" t="s">
        <v>101</v>
      </c>
      <c r="E130" s="58" t="s">
        <v>182</v>
      </c>
      <c r="F130" s="80" t="s">
        <v>173</v>
      </c>
      <c r="G130" s="61" t="str">
        <f t="shared" si="11"/>
        <v>Subdirector Financiero</v>
      </c>
      <c r="H130" s="62">
        <v>44105</v>
      </c>
      <c r="I130" s="62">
        <v>44131</v>
      </c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58" t="s">
        <v>134</v>
      </c>
      <c r="W130" s="87">
        <v>5.0000000000000001E-3</v>
      </c>
      <c r="X130" s="62"/>
      <c r="Y130" s="59"/>
      <c r="Z130" s="59"/>
      <c r="AA130" s="58" t="s">
        <v>193</v>
      </c>
      <c r="AB130" s="112">
        <f t="shared" ca="1" si="9"/>
        <v>4.9999999999999992E-3</v>
      </c>
      <c r="AC130" s="112">
        <f t="shared" ca="1" si="10"/>
        <v>0</v>
      </c>
    </row>
    <row r="131" spans="1:31" ht="61.5" customHeight="1" x14ac:dyDescent="0.2">
      <c r="A131" s="58" t="s">
        <v>46</v>
      </c>
      <c r="B131" s="59" t="s">
        <v>98</v>
      </c>
      <c r="C131" s="58" t="s">
        <v>94</v>
      </c>
      <c r="D131" s="58" t="s">
        <v>102</v>
      </c>
      <c r="E131" s="58" t="s">
        <v>182</v>
      </c>
      <c r="F131" s="80" t="s">
        <v>173</v>
      </c>
      <c r="G131" s="61" t="str">
        <f t="shared" si="11"/>
        <v>Director de Gestión Corporativa y CID</v>
      </c>
      <c r="H131" s="62">
        <v>44105</v>
      </c>
      <c r="I131" s="62">
        <v>44146</v>
      </c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58" t="s">
        <v>134</v>
      </c>
      <c r="W131" s="87">
        <v>5.0000000000000001E-3</v>
      </c>
      <c r="X131" s="62"/>
      <c r="Y131" s="59"/>
      <c r="Z131" s="59"/>
      <c r="AA131" s="58" t="s">
        <v>193</v>
      </c>
      <c r="AB131" s="112">
        <f t="shared" ca="1" si="9"/>
        <v>4.9999999999999992E-3</v>
      </c>
      <c r="AC131" s="112">
        <f t="shared" ca="1" si="10"/>
        <v>0</v>
      </c>
    </row>
    <row r="132" spans="1:31" ht="61.5" customHeight="1" x14ac:dyDescent="0.2">
      <c r="A132" s="58" t="s">
        <v>45</v>
      </c>
      <c r="B132" s="59" t="s">
        <v>231</v>
      </c>
      <c r="C132" s="58" t="s">
        <v>93</v>
      </c>
      <c r="D132" s="58" t="s">
        <v>102</v>
      </c>
      <c r="E132" s="58" t="s">
        <v>182</v>
      </c>
      <c r="F132" s="80" t="s">
        <v>181</v>
      </c>
      <c r="G132" s="61" t="str">
        <f t="shared" si="11"/>
        <v>Asesor de Control Interno</v>
      </c>
      <c r="H132" s="62">
        <v>43850</v>
      </c>
      <c r="I132" s="62">
        <v>43858</v>
      </c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58" t="s">
        <v>232</v>
      </c>
      <c r="W132" s="63">
        <v>3.0000000000000001E-3</v>
      </c>
      <c r="X132" s="62"/>
      <c r="Y132" s="59"/>
      <c r="Z132" s="59"/>
      <c r="AA132" s="58" t="s">
        <v>199</v>
      </c>
      <c r="AB132" s="112">
        <f t="shared" ca="1" si="9"/>
        <v>3.0000000000000001E-3</v>
      </c>
      <c r="AC132" s="112">
        <f t="shared" ca="1" si="10"/>
        <v>0</v>
      </c>
    </row>
    <row r="133" spans="1:31" ht="61.5" customHeight="1" x14ac:dyDescent="0.2">
      <c r="A133" s="58" t="s">
        <v>45</v>
      </c>
      <c r="B133" s="59" t="s">
        <v>293</v>
      </c>
      <c r="C133" s="58" t="s">
        <v>93</v>
      </c>
      <c r="D133" s="58" t="s">
        <v>102</v>
      </c>
      <c r="E133" s="58" t="s">
        <v>182</v>
      </c>
      <c r="F133" s="90" t="s">
        <v>181</v>
      </c>
      <c r="G133" s="61" t="str">
        <f t="shared" si="11"/>
        <v>Asesor de Control Interno</v>
      </c>
      <c r="H133" s="62">
        <v>43850</v>
      </c>
      <c r="I133" s="62">
        <v>43875</v>
      </c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58" t="s">
        <v>237</v>
      </c>
      <c r="W133" s="87">
        <v>6.1999999999999998E-3</v>
      </c>
      <c r="X133" s="62"/>
      <c r="Y133" s="59"/>
      <c r="Z133" s="59"/>
      <c r="AA133" s="58" t="s">
        <v>199</v>
      </c>
      <c r="AB133" s="112">
        <f t="shared" ca="1" si="9"/>
        <v>6.1999999999999998E-3</v>
      </c>
      <c r="AC133" s="112">
        <f t="shared" ca="1" si="10"/>
        <v>0</v>
      </c>
      <c r="AD133" s="92"/>
      <c r="AE133" s="92"/>
    </row>
    <row r="134" spans="1:31" ht="61.5" customHeight="1" x14ac:dyDescent="0.2">
      <c r="A134" s="58" t="s">
        <v>45</v>
      </c>
      <c r="B134" s="59" t="s">
        <v>293</v>
      </c>
      <c r="C134" s="58" t="s">
        <v>93</v>
      </c>
      <c r="D134" s="58" t="s">
        <v>102</v>
      </c>
      <c r="E134" s="58" t="s">
        <v>182</v>
      </c>
      <c r="F134" s="90" t="s">
        <v>181</v>
      </c>
      <c r="G134" s="61" t="str">
        <f t="shared" si="11"/>
        <v>Asesor de Control Interno</v>
      </c>
      <c r="H134" s="62">
        <v>43936</v>
      </c>
      <c r="I134" s="62">
        <v>43966</v>
      </c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58" t="s">
        <v>237</v>
      </c>
      <c r="W134" s="87">
        <v>6.1999999999999998E-3</v>
      </c>
      <c r="X134" s="62"/>
      <c r="Y134" s="59"/>
      <c r="Z134" s="59"/>
      <c r="AA134" s="58" t="s">
        <v>199</v>
      </c>
      <c r="AB134" s="112">
        <f t="shared" ca="1" si="9"/>
        <v>6.1999999999999998E-3</v>
      </c>
      <c r="AC134" s="112">
        <f t="shared" ca="1" si="10"/>
        <v>0</v>
      </c>
      <c r="AD134" s="92"/>
      <c r="AE134" s="92"/>
    </row>
    <row r="135" spans="1:31" ht="61.5" customHeight="1" x14ac:dyDescent="0.2">
      <c r="A135" s="58" t="s">
        <v>45</v>
      </c>
      <c r="B135" s="59" t="s">
        <v>293</v>
      </c>
      <c r="C135" s="58" t="s">
        <v>93</v>
      </c>
      <c r="D135" s="58" t="s">
        <v>102</v>
      </c>
      <c r="E135" s="58" t="s">
        <v>182</v>
      </c>
      <c r="F135" s="90" t="s">
        <v>181</v>
      </c>
      <c r="G135" s="61" t="str">
        <f t="shared" si="11"/>
        <v>Asesor de Control Interno</v>
      </c>
      <c r="H135" s="62">
        <v>44033</v>
      </c>
      <c r="I135" s="62">
        <v>44057</v>
      </c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58" t="s">
        <v>237</v>
      </c>
      <c r="W135" s="87">
        <v>6.1999999999999998E-3</v>
      </c>
      <c r="X135" s="62"/>
      <c r="Y135" s="59"/>
      <c r="Z135" s="59"/>
      <c r="AA135" s="58" t="s">
        <v>199</v>
      </c>
      <c r="AB135" s="112">
        <f t="shared" ca="1" si="9"/>
        <v>6.1999999999999998E-3</v>
      </c>
      <c r="AC135" s="112">
        <f t="shared" ca="1" si="10"/>
        <v>0</v>
      </c>
    </row>
    <row r="136" spans="1:31" ht="61.5" customHeight="1" x14ac:dyDescent="0.2">
      <c r="A136" s="58" t="s">
        <v>45</v>
      </c>
      <c r="B136" s="59" t="s">
        <v>293</v>
      </c>
      <c r="C136" s="58" t="s">
        <v>93</v>
      </c>
      <c r="D136" s="58" t="s">
        <v>102</v>
      </c>
      <c r="E136" s="58" t="s">
        <v>182</v>
      </c>
      <c r="F136" s="90" t="s">
        <v>181</v>
      </c>
      <c r="G136" s="61" t="str">
        <f t="shared" si="11"/>
        <v>Asesor de Control Interno</v>
      </c>
      <c r="H136" s="62">
        <v>44123</v>
      </c>
      <c r="I136" s="62">
        <v>44148</v>
      </c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58" t="s">
        <v>237</v>
      </c>
      <c r="W136" s="87">
        <v>6.1999999999999998E-3</v>
      </c>
      <c r="X136" s="62"/>
      <c r="Y136" s="59"/>
      <c r="Z136" s="59"/>
      <c r="AA136" s="58" t="s">
        <v>199</v>
      </c>
      <c r="AB136" s="112">
        <f t="shared" ca="1" si="9"/>
        <v>6.1999999999999998E-3</v>
      </c>
      <c r="AC136" s="112">
        <f t="shared" ca="1" si="10"/>
        <v>0</v>
      </c>
      <c r="AD136" s="72"/>
      <c r="AE136" s="72"/>
    </row>
    <row r="137" spans="1:31" ht="61.5" customHeight="1" x14ac:dyDescent="0.2">
      <c r="A137" s="58" t="s">
        <v>45</v>
      </c>
      <c r="B137" s="59" t="s">
        <v>293</v>
      </c>
      <c r="C137" s="58" t="s">
        <v>93</v>
      </c>
      <c r="D137" s="58" t="s">
        <v>102</v>
      </c>
      <c r="E137" s="58" t="s">
        <v>182</v>
      </c>
      <c r="F137" s="90" t="s">
        <v>181</v>
      </c>
      <c r="G137" s="61" t="str">
        <f t="shared" si="11"/>
        <v>Asesor de Control Interno</v>
      </c>
      <c r="H137" s="62">
        <v>44179</v>
      </c>
      <c r="I137" s="62">
        <v>44196</v>
      </c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58" t="s">
        <v>237</v>
      </c>
      <c r="W137" s="87">
        <v>6.1999999999999998E-3</v>
      </c>
      <c r="X137" s="62"/>
      <c r="Y137" s="59"/>
      <c r="Z137" s="59"/>
      <c r="AA137" s="58" t="s">
        <v>199</v>
      </c>
      <c r="AB137" s="112">
        <f t="shared" ca="1" si="9"/>
        <v>6.1999999999999998E-3</v>
      </c>
      <c r="AC137" s="112">
        <f t="shared" ca="1" si="10"/>
        <v>0</v>
      </c>
      <c r="AD137" s="92"/>
      <c r="AE137" s="92"/>
    </row>
    <row r="138" spans="1:31" ht="61.5" customHeight="1" x14ac:dyDescent="0.2">
      <c r="A138" s="58" t="s">
        <v>45</v>
      </c>
      <c r="B138" s="59" t="s">
        <v>291</v>
      </c>
      <c r="C138" s="58" t="s">
        <v>103</v>
      </c>
      <c r="D138" s="58" t="s">
        <v>103</v>
      </c>
      <c r="E138" s="58" t="s">
        <v>182</v>
      </c>
      <c r="F138" s="60" t="s">
        <v>174</v>
      </c>
      <c r="G138" s="61" t="str">
        <f t="shared" si="11"/>
        <v>Líderes de Cada Proceso</v>
      </c>
      <c r="H138" s="62">
        <v>43832</v>
      </c>
      <c r="I138" s="62">
        <v>44196</v>
      </c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58" t="s">
        <v>284</v>
      </c>
      <c r="W138" s="63">
        <v>1E-3</v>
      </c>
      <c r="X138" s="62"/>
      <c r="Y138" s="59"/>
      <c r="Z138" s="59"/>
      <c r="AA138" s="58" t="s">
        <v>199</v>
      </c>
      <c r="AB138" s="112">
        <f t="shared" ca="1" si="9"/>
        <v>1E-3</v>
      </c>
      <c r="AC138" s="112">
        <f t="shared" ca="1" si="10"/>
        <v>0</v>
      </c>
      <c r="AD138" s="72"/>
      <c r="AE138" s="72"/>
    </row>
    <row r="139" spans="1:31" ht="61.5" customHeight="1" x14ac:dyDescent="0.2">
      <c r="A139" s="58" t="s">
        <v>45</v>
      </c>
      <c r="B139" s="59" t="s">
        <v>294</v>
      </c>
      <c r="C139" s="58" t="s">
        <v>103</v>
      </c>
      <c r="D139" s="58" t="s">
        <v>103</v>
      </c>
      <c r="E139" s="58" t="s">
        <v>182</v>
      </c>
      <c r="F139" s="80" t="s">
        <v>250</v>
      </c>
      <c r="G139" s="61" t="str">
        <f t="shared" si="11"/>
        <v>Líderes de Cada Proceso</v>
      </c>
      <c r="H139" s="62">
        <v>43832</v>
      </c>
      <c r="I139" s="62">
        <v>43861</v>
      </c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58" t="s">
        <v>235</v>
      </c>
      <c r="W139" s="87">
        <v>1E-3</v>
      </c>
      <c r="X139" s="62"/>
      <c r="Y139" s="59"/>
      <c r="Z139" s="59"/>
      <c r="AA139" s="58" t="s">
        <v>199</v>
      </c>
      <c r="AB139" s="112">
        <f t="shared" ca="1" si="9"/>
        <v>1E-3</v>
      </c>
      <c r="AC139" s="112">
        <f t="shared" ca="1" si="10"/>
        <v>0</v>
      </c>
      <c r="AD139" s="72"/>
      <c r="AE139" s="72"/>
    </row>
    <row r="140" spans="1:31" ht="61.5" customHeight="1" x14ac:dyDescent="0.2">
      <c r="A140" s="58" t="s">
        <v>45</v>
      </c>
      <c r="B140" s="59" t="s">
        <v>294</v>
      </c>
      <c r="C140" s="58" t="s">
        <v>103</v>
      </c>
      <c r="D140" s="58" t="s">
        <v>103</v>
      </c>
      <c r="E140" s="58" t="s">
        <v>182</v>
      </c>
      <c r="F140" s="80" t="s">
        <v>250</v>
      </c>
      <c r="G140" s="61" t="str">
        <f t="shared" si="11"/>
        <v>Líderes de Cada Proceso</v>
      </c>
      <c r="H140" s="62">
        <v>43962</v>
      </c>
      <c r="I140" s="62">
        <v>43966</v>
      </c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58" t="s">
        <v>235</v>
      </c>
      <c r="W140" s="87">
        <v>1E-3</v>
      </c>
      <c r="X140" s="62"/>
      <c r="Y140" s="59"/>
      <c r="Z140" s="59"/>
      <c r="AA140" s="58" t="s">
        <v>199</v>
      </c>
      <c r="AB140" s="112">
        <f t="shared" ca="1" si="9"/>
        <v>1E-3</v>
      </c>
      <c r="AC140" s="112">
        <f t="shared" ca="1" si="10"/>
        <v>0</v>
      </c>
      <c r="AD140" s="72"/>
      <c r="AE140" s="72"/>
    </row>
    <row r="141" spans="1:31" ht="61.5" customHeight="1" x14ac:dyDescent="0.2">
      <c r="A141" s="58" t="s">
        <v>45</v>
      </c>
      <c r="B141" s="59" t="s">
        <v>294</v>
      </c>
      <c r="C141" s="58" t="s">
        <v>103</v>
      </c>
      <c r="D141" s="58" t="s">
        <v>103</v>
      </c>
      <c r="E141" s="58" t="s">
        <v>182</v>
      </c>
      <c r="F141" s="80" t="s">
        <v>250</v>
      </c>
      <c r="G141" s="61" t="str">
        <f t="shared" si="11"/>
        <v>Líderes de Cada Proceso</v>
      </c>
      <c r="H141" s="62">
        <v>44075</v>
      </c>
      <c r="I141" s="62">
        <v>44081</v>
      </c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58" t="s">
        <v>235</v>
      </c>
      <c r="W141" s="87">
        <v>1E-3</v>
      </c>
      <c r="X141" s="62"/>
      <c r="Y141" s="59"/>
      <c r="Z141" s="59"/>
      <c r="AA141" s="58" t="s">
        <v>199</v>
      </c>
      <c r="AB141" s="112">
        <f t="shared" ca="1" si="9"/>
        <v>1E-3</v>
      </c>
      <c r="AC141" s="112">
        <f t="shared" ca="1" si="10"/>
        <v>0</v>
      </c>
      <c r="AD141" s="72"/>
      <c r="AE141" s="72"/>
    </row>
    <row r="142" spans="1:31" ht="61.5" customHeight="1" x14ac:dyDescent="0.2">
      <c r="A142" s="58" t="s">
        <v>45</v>
      </c>
      <c r="B142" s="59" t="s">
        <v>294</v>
      </c>
      <c r="C142" s="58" t="s">
        <v>103</v>
      </c>
      <c r="D142" s="58" t="s">
        <v>103</v>
      </c>
      <c r="E142" s="58" t="s">
        <v>182</v>
      </c>
      <c r="F142" s="80" t="s">
        <v>250</v>
      </c>
      <c r="G142" s="61" t="str">
        <f t="shared" si="11"/>
        <v>Líderes de Cada Proceso</v>
      </c>
      <c r="H142" s="62">
        <v>44144</v>
      </c>
      <c r="I142" s="62">
        <v>44148</v>
      </c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58" t="s">
        <v>235</v>
      </c>
      <c r="W142" s="87">
        <v>1E-3</v>
      </c>
      <c r="X142" s="62"/>
      <c r="Y142" s="59"/>
      <c r="Z142" s="59"/>
      <c r="AA142" s="58" t="s">
        <v>199</v>
      </c>
      <c r="AB142" s="112">
        <f t="shared" ca="1" si="9"/>
        <v>1E-3</v>
      </c>
      <c r="AC142" s="112">
        <f t="shared" ca="1" si="10"/>
        <v>0</v>
      </c>
      <c r="AD142" s="72"/>
      <c r="AE142" s="72"/>
    </row>
    <row r="143" spans="1:31" ht="61.5" customHeight="1" x14ac:dyDescent="0.2">
      <c r="A143" s="58" t="s">
        <v>45</v>
      </c>
      <c r="B143" s="118" t="s">
        <v>289</v>
      </c>
      <c r="C143" s="58" t="s">
        <v>93</v>
      </c>
      <c r="D143" s="58" t="s">
        <v>102</v>
      </c>
      <c r="E143" s="58" t="s">
        <v>182</v>
      </c>
      <c r="F143" s="80" t="s">
        <v>249</v>
      </c>
      <c r="G143" s="61" t="str">
        <f t="shared" si="11"/>
        <v>Asesor de Control Interno</v>
      </c>
      <c r="H143" s="62">
        <v>43864</v>
      </c>
      <c r="I143" s="62">
        <v>43921</v>
      </c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58" t="s">
        <v>290</v>
      </c>
      <c r="W143" s="63">
        <v>5.0000000000000001E-3</v>
      </c>
      <c r="X143" s="62"/>
      <c r="Y143" s="59"/>
      <c r="Z143" s="59"/>
      <c r="AA143" s="58" t="s">
        <v>199</v>
      </c>
      <c r="AB143" s="112">
        <f t="shared" ca="1" si="9"/>
        <v>5.0000000000000001E-3</v>
      </c>
      <c r="AC143" s="112">
        <f t="shared" ca="1" si="10"/>
        <v>0</v>
      </c>
      <c r="AD143" s="72"/>
      <c r="AE143" s="72"/>
    </row>
    <row r="144" spans="1:31" ht="61.5" customHeight="1" x14ac:dyDescent="0.2">
      <c r="A144" s="58" t="s">
        <v>45</v>
      </c>
      <c r="B144" s="59" t="s">
        <v>301</v>
      </c>
      <c r="C144" s="58" t="s">
        <v>82</v>
      </c>
      <c r="D144" s="58" t="s">
        <v>100</v>
      </c>
      <c r="E144" s="58" t="s">
        <v>182</v>
      </c>
      <c r="F144" s="60" t="s">
        <v>249</v>
      </c>
      <c r="G144" s="61" t="str">
        <f t="shared" si="11"/>
        <v>Jefe Oficina de Tecnologías de la Información y las Comunicaciones</v>
      </c>
      <c r="H144" s="62">
        <v>43892</v>
      </c>
      <c r="I144" s="62">
        <v>43917</v>
      </c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58" t="s">
        <v>134</v>
      </c>
      <c r="W144" s="87">
        <v>0.01</v>
      </c>
      <c r="X144" s="86"/>
      <c r="Y144" s="59"/>
      <c r="Z144" s="59"/>
      <c r="AA144" s="58" t="s">
        <v>199</v>
      </c>
      <c r="AB144" s="112">
        <f t="shared" ca="1" si="9"/>
        <v>0.01</v>
      </c>
      <c r="AC144" s="112">
        <f t="shared" ca="1" si="10"/>
        <v>0</v>
      </c>
    </row>
    <row r="145" spans="1:179" ht="61.5" customHeight="1" x14ac:dyDescent="0.2">
      <c r="A145" s="58" t="s">
        <v>45</v>
      </c>
      <c r="B145" s="59" t="s">
        <v>243</v>
      </c>
      <c r="C145" s="58" t="s">
        <v>93</v>
      </c>
      <c r="D145" s="58" t="s">
        <v>102</v>
      </c>
      <c r="E145" s="58" t="s">
        <v>182</v>
      </c>
      <c r="F145" s="80" t="s">
        <v>249</v>
      </c>
      <c r="G145" s="61" t="s">
        <v>155</v>
      </c>
      <c r="H145" s="62">
        <v>43922</v>
      </c>
      <c r="I145" s="62">
        <v>44071</v>
      </c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58" t="s">
        <v>238</v>
      </c>
      <c r="W145" s="63">
        <v>3.0000000000000001E-3</v>
      </c>
      <c r="X145" s="62"/>
      <c r="Y145" s="59"/>
      <c r="Z145" s="58"/>
      <c r="AA145" s="58" t="s">
        <v>199</v>
      </c>
      <c r="AB145" s="112">
        <f t="shared" ca="1" si="9"/>
        <v>3.0000000000000001E-3</v>
      </c>
      <c r="AC145" s="112">
        <f t="shared" ca="1" si="10"/>
        <v>0</v>
      </c>
    </row>
    <row r="146" spans="1:179" ht="61.5" customHeight="1" x14ac:dyDescent="0.2">
      <c r="A146" s="58" t="s">
        <v>45</v>
      </c>
      <c r="B146" s="59" t="s">
        <v>302</v>
      </c>
      <c r="C146" s="58" t="s">
        <v>82</v>
      </c>
      <c r="D146" s="58" t="s">
        <v>100</v>
      </c>
      <c r="E146" s="58" t="s">
        <v>182</v>
      </c>
      <c r="F146" s="60" t="s">
        <v>249</v>
      </c>
      <c r="G146" s="61" t="str">
        <f t="shared" ref="G146:G185" si="12">IF(LEN(C146)&gt;0,VLOOKUP(C146,PROCESO2,3,0),"")</f>
        <v>Jefe Oficina de Tecnologías de la Información y las Comunicaciones</v>
      </c>
      <c r="H146" s="62">
        <v>43983</v>
      </c>
      <c r="I146" s="62">
        <v>44007</v>
      </c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58" t="s">
        <v>134</v>
      </c>
      <c r="W146" s="87">
        <v>0.01</v>
      </c>
      <c r="X146" s="86"/>
      <c r="Y146" s="59"/>
      <c r="Z146" s="59"/>
      <c r="AA146" s="58" t="s">
        <v>199</v>
      </c>
      <c r="AB146" s="112">
        <f t="shared" ca="1" si="9"/>
        <v>0.01</v>
      </c>
      <c r="AC146" s="112">
        <f t="shared" ca="1" si="10"/>
        <v>0</v>
      </c>
      <c r="AD146" s="92"/>
      <c r="AE146" s="92"/>
    </row>
    <row r="147" spans="1:179" ht="61.5" customHeight="1" x14ac:dyDescent="0.2">
      <c r="A147" s="58" t="s">
        <v>45</v>
      </c>
      <c r="B147" s="59" t="s">
        <v>303</v>
      </c>
      <c r="C147" s="58" t="s">
        <v>82</v>
      </c>
      <c r="D147" s="58" t="s">
        <v>100</v>
      </c>
      <c r="E147" s="58" t="s">
        <v>182</v>
      </c>
      <c r="F147" s="60" t="s">
        <v>249</v>
      </c>
      <c r="G147" s="61" t="str">
        <f t="shared" si="12"/>
        <v>Jefe Oficina de Tecnologías de la Información y las Comunicaciones</v>
      </c>
      <c r="H147" s="62">
        <v>44105</v>
      </c>
      <c r="I147" s="62">
        <v>44131</v>
      </c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58" t="s">
        <v>134</v>
      </c>
      <c r="W147" s="87">
        <v>0.01</v>
      </c>
      <c r="X147" s="86"/>
      <c r="Y147" s="59"/>
      <c r="Z147" s="59"/>
      <c r="AA147" s="58" t="s">
        <v>199</v>
      </c>
      <c r="AB147" s="112">
        <f t="shared" ref="AB147:AB178" ca="1" si="13">IF(ISERROR(VLOOKUP(AA147,INDIRECT(VLOOKUP(A147,ACTA,2,0)&amp;"A"),2,0))=TRUE,0,W147*(VLOOKUP(AA147,INDIRECT(VLOOKUP(A147,ACTA,2,0)&amp;"A"),2,0)))</f>
        <v>0.01</v>
      </c>
      <c r="AC147" s="112">
        <f t="shared" ref="AC147:AC178" ca="1" si="14">+W147-AB147</f>
        <v>0</v>
      </c>
      <c r="AD147" s="92"/>
      <c r="AE147" s="92"/>
    </row>
    <row r="148" spans="1:179" ht="61.5" customHeight="1" x14ac:dyDescent="0.2">
      <c r="A148" s="58" t="s">
        <v>45</v>
      </c>
      <c r="B148" s="59" t="s">
        <v>291</v>
      </c>
      <c r="C148" s="58" t="s">
        <v>103</v>
      </c>
      <c r="D148" s="58" t="s">
        <v>103</v>
      </c>
      <c r="E148" s="58" t="s">
        <v>182</v>
      </c>
      <c r="F148" s="60" t="s">
        <v>50</v>
      </c>
      <c r="G148" s="61" t="str">
        <f t="shared" si="12"/>
        <v>Líderes de Cada Proceso</v>
      </c>
      <c r="H148" s="62">
        <v>43832</v>
      </c>
      <c r="I148" s="62">
        <v>44196</v>
      </c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58" t="s">
        <v>284</v>
      </c>
      <c r="W148" s="63">
        <v>1E-3</v>
      </c>
      <c r="X148" s="62"/>
      <c r="Y148" s="59"/>
      <c r="Z148" s="59"/>
      <c r="AA148" s="58" t="s">
        <v>199</v>
      </c>
      <c r="AB148" s="112">
        <f t="shared" ca="1" si="13"/>
        <v>1E-3</v>
      </c>
      <c r="AC148" s="112">
        <f t="shared" ca="1" si="14"/>
        <v>0</v>
      </c>
      <c r="AD148" s="92"/>
      <c r="AE148" s="92"/>
    </row>
    <row r="149" spans="1:179" ht="61.5" customHeight="1" x14ac:dyDescent="0.2">
      <c r="A149" s="58" t="s">
        <v>45</v>
      </c>
      <c r="B149" s="59" t="s">
        <v>291</v>
      </c>
      <c r="C149" s="58" t="s">
        <v>103</v>
      </c>
      <c r="D149" s="58" t="s">
        <v>103</v>
      </c>
      <c r="E149" s="58" t="s">
        <v>182</v>
      </c>
      <c r="F149" s="60" t="s">
        <v>44</v>
      </c>
      <c r="G149" s="61" t="str">
        <f t="shared" si="12"/>
        <v>Líderes de Cada Proceso</v>
      </c>
      <c r="H149" s="62">
        <v>43832</v>
      </c>
      <c r="I149" s="62">
        <v>44196</v>
      </c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58" t="s">
        <v>284</v>
      </c>
      <c r="W149" s="63">
        <v>1E-3</v>
      </c>
      <c r="X149" s="62"/>
      <c r="Y149" s="59"/>
      <c r="Z149" s="59"/>
      <c r="AA149" s="58" t="s">
        <v>199</v>
      </c>
      <c r="AB149" s="112">
        <f t="shared" ca="1" si="13"/>
        <v>1E-3</v>
      </c>
      <c r="AC149" s="112">
        <f t="shared" ca="1" si="14"/>
        <v>0</v>
      </c>
      <c r="AD149" s="92"/>
      <c r="AE149" s="92"/>
    </row>
    <row r="150" spans="1:179" ht="61.5" customHeight="1" x14ac:dyDescent="0.2">
      <c r="A150" s="58" t="s">
        <v>45</v>
      </c>
      <c r="B150" s="59" t="s">
        <v>291</v>
      </c>
      <c r="C150" s="58" t="s">
        <v>103</v>
      </c>
      <c r="D150" s="58" t="s">
        <v>103</v>
      </c>
      <c r="E150" s="58" t="s">
        <v>182</v>
      </c>
      <c r="F150" s="60" t="s">
        <v>173</v>
      </c>
      <c r="G150" s="61" t="str">
        <f t="shared" si="12"/>
        <v>Líderes de Cada Proceso</v>
      </c>
      <c r="H150" s="62">
        <v>43832</v>
      </c>
      <c r="I150" s="62">
        <v>44196</v>
      </c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58" t="s">
        <v>284</v>
      </c>
      <c r="W150" s="63">
        <v>1E-3</v>
      </c>
      <c r="X150" s="62"/>
      <c r="Y150" s="59"/>
      <c r="Z150" s="59"/>
      <c r="AA150" s="58" t="s">
        <v>199</v>
      </c>
      <c r="AB150" s="112">
        <f t="shared" ca="1" si="13"/>
        <v>1E-3</v>
      </c>
      <c r="AC150" s="112">
        <f t="shared" ca="1" si="14"/>
        <v>0</v>
      </c>
      <c r="AD150" s="92"/>
      <c r="AE150" s="92"/>
    </row>
    <row r="151" spans="1:179" ht="61.5" customHeight="1" x14ac:dyDescent="0.2">
      <c r="A151" s="58" t="s">
        <v>45</v>
      </c>
      <c r="B151" s="59" t="s">
        <v>295</v>
      </c>
      <c r="C151" s="58" t="s">
        <v>91</v>
      </c>
      <c r="D151" s="58" t="s">
        <v>101</v>
      </c>
      <c r="E151" s="58" t="s">
        <v>182</v>
      </c>
      <c r="F151" s="60" t="s">
        <v>173</v>
      </c>
      <c r="G151" s="61" t="str">
        <f t="shared" si="12"/>
        <v>Subdirector Administrativo</v>
      </c>
      <c r="H151" s="62">
        <v>43892</v>
      </c>
      <c r="I151" s="62">
        <v>43917</v>
      </c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58" t="s">
        <v>134</v>
      </c>
      <c r="W151" s="87">
        <v>0.01</v>
      </c>
      <c r="X151" s="86"/>
      <c r="Y151" s="59"/>
      <c r="Z151" s="59"/>
      <c r="AA151" s="58" t="s">
        <v>199</v>
      </c>
      <c r="AB151" s="112">
        <f t="shared" ca="1" si="13"/>
        <v>0.01</v>
      </c>
      <c r="AC151" s="112">
        <f t="shared" ca="1" si="14"/>
        <v>0</v>
      </c>
      <c r="AD151" s="92"/>
      <c r="AE151" s="92"/>
    </row>
    <row r="152" spans="1:179" ht="61.5" customHeight="1" x14ac:dyDescent="0.2">
      <c r="A152" s="58" t="s">
        <v>45</v>
      </c>
      <c r="B152" s="59" t="s">
        <v>296</v>
      </c>
      <c r="C152" s="58" t="s">
        <v>79</v>
      </c>
      <c r="D152" s="58" t="s">
        <v>100</v>
      </c>
      <c r="E152" s="58" t="s">
        <v>182</v>
      </c>
      <c r="F152" s="60" t="s">
        <v>173</v>
      </c>
      <c r="G152" s="61" t="str">
        <f t="shared" si="12"/>
        <v>Subdirector Administrativo</v>
      </c>
      <c r="H152" s="62">
        <v>43922</v>
      </c>
      <c r="I152" s="62">
        <v>43949</v>
      </c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58" t="s">
        <v>134</v>
      </c>
      <c r="W152" s="87">
        <v>0.01</v>
      </c>
      <c r="X152" s="86"/>
      <c r="Y152" s="59"/>
      <c r="Z152" s="59"/>
      <c r="AA152" s="58" t="s">
        <v>199</v>
      </c>
      <c r="AB152" s="112">
        <f t="shared" ca="1" si="13"/>
        <v>0.01</v>
      </c>
      <c r="AC152" s="112">
        <f t="shared" ca="1" si="14"/>
        <v>0</v>
      </c>
      <c r="AD152" s="92"/>
      <c r="AE152" s="92"/>
    </row>
    <row r="153" spans="1:179" ht="61.5" customHeight="1" x14ac:dyDescent="0.2">
      <c r="A153" s="58" t="s">
        <v>45</v>
      </c>
      <c r="B153" s="59" t="s">
        <v>297</v>
      </c>
      <c r="C153" s="58" t="s">
        <v>79</v>
      </c>
      <c r="D153" s="58" t="s">
        <v>100</v>
      </c>
      <c r="E153" s="58" t="s">
        <v>182</v>
      </c>
      <c r="F153" s="60" t="s">
        <v>173</v>
      </c>
      <c r="G153" s="61" t="str">
        <f t="shared" si="12"/>
        <v>Subdirector Administrativo</v>
      </c>
      <c r="H153" s="62">
        <v>43955</v>
      </c>
      <c r="I153" s="62">
        <v>43978</v>
      </c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58" t="s">
        <v>134</v>
      </c>
      <c r="W153" s="87">
        <v>0.01</v>
      </c>
      <c r="X153" s="86"/>
      <c r="Y153" s="59"/>
      <c r="Z153" s="59"/>
      <c r="AA153" s="58" t="s">
        <v>199</v>
      </c>
      <c r="AB153" s="112">
        <f t="shared" ca="1" si="13"/>
        <v>0.01</v>
      </c>
      <c r="AC153" s="112">
        <f t="shared" ca="1" si="14"/>
        <v>0</v>
      </c>
      <c r="AD153" s="95"/>
      <c r="AE153" s="95"/>
      <c r="AF153" s="96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  <c r="EK153" s="34"/>
      <c r="EL153" s="34"/>
      <c r="EM153" s="34"/>
      <c r="EN153" s="34"/>
      <c r="EO153" s="34"/>
      <c r="EP153" s="34"/>
      <c r="EQ153" s="34"/>
      <c r="ER153" s="34"/>
      <c r="ES153" s="34"/>
      <c r="ET153" s="34"/>
      <c r="EU153" s="34"/>
      <c r="EV153" s="34"/>
      <c r="EW153" s="34"/>
      <c r="EX153" s="34"/>
      <c r="EY153" s="34"/>
      <c r="EZ153" s="34"/>
      <c r="FA153" s="34"/>
      <c r="FB153" s="34"/>
      <c r="FC153" s="34"/>
      <c r="FD153" s="34"/>
      <c r="FE153" s="34"/>
      <c r="FF153" s="34"/>
      <c r="FG153" s="34"/>
      <c r="FH153" s="34"/>
      <c r="FI153" s="34"/>
      <c r="FJ153" s="34"/>
      <c r="FK153" s="34"/>
      <c r="FL153" s="34"/>
      <c r="FM153" s="34"/>
      <c r="FN153" s="34"/>
      <c r="FO153" s="34"/>
      <c r="FP153" s="34"/>
      <c r="FQ153" s="34"/>
      <c r="FR153" s="34"/>
      <c r="FS153" s="34"/>
      <c r="FT153" s="34"/>
      <c r="FU153" s="34"/>
      <c r="FV153" s="34"/>
      <c r="FW153" s="34"/>
    </row>
    <row r="154" spans="1:179" ht="61.5" customHeight="1" x14ac:dyDescent="0.2">
      <c r="A154" s="58" t="s">
        <v>45</v>
      </c>
      <c r="B154" s="59" t="s">
        <v>298</v>
      </c>
      <c r="C154" s="58" t="s">
        <v>79</v>
      </c>
      <c r="D154" s="58" t="s">
        <v>100</v>
      </c>
      <c r="E154" s="58" t="s">
        <v>182</v>
      </c>
      <c r="F154" s="60" t="s">
        <v>173</v>
      </c>
      <c r="G154" s="61" t="str">
        <f t="shared" si="12"/>
        <v>Subdirector Administrativo</v>
      </c>
      <c r="H154" s="62">
        <v>43983</v>
      </c>
      <c r="I154" s="62">
        <v>44007</v>
      </c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58" t="s">
        <v>134</v>
      </c>
      <c r="W154" s="87">
        <v>0.01</v>
      </c>
      <c r="X154" s="86"/>
      <c r="Y154" s="59"/>
      <c r="Z154" s="59"/>
      <c r="AA154" s="58" t="s">
        <v>199</v>
      </c>
      <c r="AB154" s="112">
        <f t="shared" ca="1" si="13"/>
        <v>0.01</v>
      </c>
      <c r="AC154" s="112">
        <f t="shared" ca="1" si="14"/>
        <v>0</v>
      </c>
      <c r="AD154" s="95"/>
      <c r="AE154" s="95"/>
      <c r="AF154" s="96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/>
      <c r="EK154" s="34"/>
      <c r="EL154" s="34"/>
      <c r="EM154" s="34"/>
      <c r="EN154" s="34"/>
      <c r="EO154" s="34"/>
      <c r="EP154" s="34"/>
      <c r="EQ154" s="34"/>
      <c r="ER154" s="34"/>
      <c r="ES154" s="34"/>
      <c r="ET154" s="34"/>
      <c r="EU154" s="34"/>
      <c r="EV154" s="34"/>
      <c r="EW154" s="34"/>
      <c r="EX154" s="34"/>
      <c r="EY154" s="34"/>
      <c r="EZ154" s="34"/>
      <c r="FA154" s="34"/>
      <c r="FB154" s="34"/>
      <c r="FC154" s="34"/>
      <c r="FD154" s="34"/>
      <c r="FE154" s="34"/>
      <c r="FF154" s="34"/>
      <c r="FG154" s="34"/>
      <c r="FH154" s="34"/>
      <c r="FI154" s="34"/>
      <c r="FJ154" s="34"/>
      <c r="FK154" s="34"/>
      <c r="FL154" s="34"/>
      <c r="FM154" s="34"/>
      <c r="FN154" s="34"/>
      <c r="FO154" s="34"/>
      <c r="FP154" s="34"/>
      <c r="FQ154" s="34"/>
      <c r="FR154" s="34"/>
      <c r="FS154" s="34"/>
      <c r="FT154" s="34"/>
      <c r="FU154" s="34"/>
      <c r="FV154" s="34"/>
      <c r="FW154" s="34"/>
    </row>
    <row r="155" spans="1:179" ht="61.5" customHeight="1" x14ac:dyDescent="0.2">
      <c r="A155" s="58" t="s">
        <v>45</v>
      </c>
      <c r="B155" s="59" t="s">
        <v>299</v>
      </c>
      <c r="C155" s="58" t="s">
        <v>79</v>
      </c>
      <c r="D155" s="58" t="s">
        <v>100</v>
      </c>
      <c r="E155" s="58" t="s">
        <v>182</v>
      </c>
      <c r="F155" s="60" t="s">
        <v>173</v>
      </c>
      <c r="G155" s="61" t="str">
        <f t="shared" si="12"/>
        <v>Subdirector Administrativo</v>
      </c>
      <c r="H155" s="62">
        <v>44013</v>
      </c>
      <c r="I155" s="62">
        <v>44041</v>
      </c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58" t="s">
        <v>134</v>
      </c>
      <c r="W155" s="87">
        <v>0.01</v>
      </c>
      <c r="X155" s="86"/>
      <c r="Y155" s="59"/>
      <c r="Z155" s="59"/>
      <c r="AA155" s="58" t="s">
        <v>199</v>
      </c>
      <c r="AB155" s="112">
        <f t="shared" ca="1" si="13"/>
        <v>0.01</v>
      </c>
      <c r="AC155" s="112">
        <f t="shared" ca="1" si="14"/>
        <v>0</v>
      </c>
      <c r="AD155" s="95"/>
      <c r="AE155" s="95"/>
      <c r="AF155" s="96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/>
      <c r="EA155" s="34"/>
      <c r="EB155" s="34"/>
      <c r="EC155" s="34"/>
      <c r="ED155" s="34"/>
      <c r="EE155" s="34"/>
      <c r="EF155" s="34"/>
      <c r="EG155" s="34"/>
      <c r="EH155" s="34"/>
      <c r="EI155" s="34"/>
      <c r="EJ155" s="34"/>
      <c r="EK155" s="34"/>
      <c r="EL155" s="34"/>
      <c r="EM155" s="34"/>
      <c r="EN155" s="34"/>
      <c r="EO155" s="34"/>
      <c r="EP155" s="34"/>
      <c r="EQ155" s="34"/>
      <c r="ER155" s="34"/>
      <c r="ES155" s="34"/>
      <c r="ET155" s="34"/>
      <c r="EU155" s="34"/>
      <c r="EV155" s="34"/>
      <c r="EW155" s="34"/>
      <c r="EX155" s="34"/>
      <c r="EY155" s="34"/>
      <c r="EZ155" s="34"/>
      <c r="FA155" s="34"/>
      <c r="FB155" s="34"/>
      <c r="FC155" s="34"/>
      <c r="FD155" s="34"/>
      <c r="FE155" s="34"/>
      <c r="FF155" s="34"/>
      <c r="FG155" s="34"/>
      <c r="FH155" s="34"/>
      <c r="FI155" s="34"/>
      <c r="FJ155" s="34"/>
      <c r="FK155" s="34"/>
      <c r="FL155" s="34"/>
      <c r="FM155" s="34"/>
      <c r="FN155" s="34"/>
      <c r="FO155" s="34"/>
      <c r="FP155" s="34"/>
      <c r="FQ155" s="34"/>
      <c r="FR155" s="34"/>
      <c r="FS155" s="34"/>
      <c r="FT155" s="34"/>
      <c r="FU155" s="34"/>
      <c r="FV155" s="34"/>
      <c r="FW155" s="34"/>
    </row>
    <row r="156" spans="1:179" ht="61.5" customHeight="1" x14ac:dyDescent="0.2">
      <c r="A156" s="58" t="s">
        <v>45</v>
      </c>
      <c r="B156" s="59" t="s">
        <v>300</v>
      </c>
      <c r="C156" s="58" t="s">
        <v>79</v>
      </c>
      <c r="D156" s="58" t="s">
        <v>100</v>
      </c>
      <c r="E156" s="58" t="s">
        <v>182</v>
      </c>
      <c r="F156" s="60" t="s">
        <v>173</v>
      </c>
      <c r="G156" s="61" t="str">
        <f t="shared" si="12"/>
        <v>Subdirector Administrativo</v>
      </c>
      <c r="H156" s="62">
        <v>44046</v>
      </c>
      <c r="I156" s="62">
        <v>44070</v>
      </c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58" t="s">
        <v>134</v>
      </c>
      <c r="W156" s="87">
        <v>0.01</v>
      </c>
      <c r="X156" s="86"/>
      <c r="Y156" s="59"/>
      <c r="Z156" s="59"/>
      <c r="AA156" s="58" t="s">
        <v>199</v>
      </c>
      <c r="AB156" s="112">
        <f t="shared" ca="1" si="13"/>
        <v>0.01</v>
      </c>
      <c r="AC156" s="112">
        <f t="shared" ca="1" si="14"/>
        <v>0</v>
      </c>
      <c r="AD156" s="95"/>
      <c r="AE156" s="95"/>
      <c r="AF156" s="96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/>
      <c r="ED156" s="34"/>
      <c r="EE156" s="34"/>
      <c r="EF156" s="34"/>
      <c r="EG156" s="34"/>
      <c r="EH156" s="34"/>
      <c r="EI156" s="34"/>
      <c r="EJ156" s="34"/>
      <c r="EK156" s="34"/>
      <c r="EL156" s="34"/>
      <c r="EM156" s="34"/>
      <c r="EN156" s="34"/>
      <c r="EO156" s="34"/>
      <c r="EP156" s="34"/>
      <c r="EQ156" s="34"/>
      <c r="ER156" s="34"/>
      <c r="ES156" s="34"/>
      <c r="ET156" s="34"/>
      <c r="EU156" s="34"/>
      <c r="EV156" s="34"/>
      <c r="EW156" s="34"/>
      <c r="EX156" s="34"/>
      <c r="EY156" s="34"/>
      <c r="EZ156" s="34"/>
      <c r="FA156" s="34"/>
      <c r="FB156" s="34"/>
      <c r="FC156" s="34"/>
      <c r="FD156" s="34"/>
      <c r="FE156" s="34"/>
      <c r="FF156" s="34"/>
      <c r="FG156" s="34"/>
      <c r="FH156" s="34"/>
      <c r="FI156" s="34"/>
      <c r="FJ156" s="34"/>
      <c r="FK156" s="34"/>
      <c r="FL156" s="34"/>
      <c r="FM156" s="34"/>
      <c r="FN156" s="34"/>
      <c r="FO156" s="34"/>
      <c r="FP156" s="34"/>
      <c r="FQ156" s="34"/>
      <c r="FR156" s="34"/>
      <c r="FS156" s="34"/>
      <c r="FT156" s="34"/>
      <c r="FU156" s="34"/>
      <c r="FV156" s="34"/>
      <c r="FW156" s="34"/>
    </row>
    <row r="157" spans="1:179" ht="61.5" customHeight="1" x14ac:dyDescent="0.2">
      <c r="A157" s="58" t="s">
        <v>48</v>
      </c>
      <c r="B157" s="59" t="s">
        <v>261</v>
      </c>
      <c r="C157" s="58" t="s">
        <v>93</v>
      </c>
      <c r="D157" s="58" t="s">
        <v>102</v>
      </c>
      <c r="E157" s="58" t="s">
        <v>182</v>
      </c>
      <c r="F157" s="60" t="s">
        <v>50</v>
      </c>
      <c r="G157" s="61" t="str">
        <f t="shared" si="12"/>
        <v>Asesor de Control Interno</v>
      </c>
      <c r="H157" s="62">
        <v>43832</v>
      </c>
      <c r="I157" s="62">
        <v>43949</v>
      </c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58" t="s">
        <v>246</v>
      </c>
      <c r="W157" s="87">
        <v>0.01</v>
      </c>
      <c r="X157" s="62"/>
      <c r="Y157" s="59"/>
      <c r="Z157" s="59"/>
      <c r="AA157" s="58" t="s">
        <v>164</v>
      </c>
      <c r="AB157" s="112">
        <f t="shared" ca="1" si="13"/>
        <v>0.01</v>
      </c>
      <c r="AC157" s="112">
        <f t="shared" ca="1" si="14"/>
        <v>0</v>
      </c>
      <c r="AD157" s="92"/>
      <c r="AE157" s="92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4"/>
      <c r="DT157" s="34"/>
      <c r="DU157" s="34"/>
      <c r="DV157" s="34"/>
      <c r="DW157" s="34"/>
      <c r="DX157" s="34"/>
      <c r="DY157" s="34"/>
      <c r="DZ157" s="34"/>
      <c r="EA157" s="34"/>
      <c r="EB157" s="34"/>
      <c r="EC157" s="34"/>
      <c r="ED157" s="34"/>
      <c r="EE157" s="34"/>
      <c r="EF157" s="34"/>
      <c r="EG157" s="34"/>
      <c r="EH157" s="34"/>
      <c r="EI157" s="34"/>
      <c r="EJ157" s="34"/>
      <c r="EK157" s="34"/>
      <c r="EL157" s="34"/>
      <c r="EM157" s="34"/>
      <c r="EN157" s="34"/>
      <c r="EO157" s="34"/>
      <c r="EP157" s="34"/>
      <c r="EQ157" s="34"/>
      <c r="ER157" s="34"/>
      <c r="ES157" s="34"/>
      <c r="ET157" s="34"/>
      <c r="EU157" s="34"/>
      <c r="EV157" s="34"/>
      <c r="EW157" s="34"/>
      <c r="EX157" s="34"/>
      <c r="EY157" s="34"/>
      <c r="EZ157" s="34"/>
      <c r="FA157" s="34"/>
      <c r="FB157" s="34"/>
      <c r="FC157" s="34"/>
      <c r="FD157" s="34"/>
      <c r="FE157" s="34"/>
      <c r="FF157" s="34"/>
      <c r="FG157" s="34"/>
      <c r="FH157" s="34"/>
      <c r="FI157" s="34"/>
      <c r="FJ157" s="34"/>
      <c r="FK157" s="34"/>
      <c r="FL157" s="34"/>
      <c r="FM157" s="34"/>
      <c r="FN157" s="34"/>
      <c r="FO157" s="34"/>
      <c r="FP157" s="34"/>
      <c r="FQ157" s="34"/>
      <c r="FR157" s="34"/>
      <c r="FS157" s="34"/>
      <c r="FT157" s="34"/>
      <c r="FU157" s="34"/>
      <c r="FV157" s="34"/>
      <c r="FW157" s="34"/>
    </row>
    <row r="158" spans="1:179" ht="61.5" customHeight="1" x14ac:dyDescent="0.2">
      <c r="A158" s="58" t="s">
        <v>48</v>
      </c>
      <c r="B158" s="59" t="s">
        <v>96</v>
      </c>
      <c r="C158" s="58" t="s">
        <v>93</v>
      </c>
      <c r="D158" s="58" t="s">
        <v>102</v>
      </c>
      <c r="E158" s="58" t="s">
        <v>182</v>
      </c>
      <c r="F158" s="60" t="s">
        <v>50</v>
      </c>
      <c r="G158" s="61" t="str">
        <f t="shared" si="12"/>
        <v>Asesor de Control Interno</v>
      </c>
      <c r="H158" s="62">
        <v>43832</v>
      </c>
      <c r="I158" s="62">
        <v>43843</v>
      </c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58" t="s">
        <v>242</v>
      </c>
      <c r="W158" s="87">
        <v>2E-3</v>
      </c>
      <c r="X158" s="62"/>
      <c r="Y158" s="59"/>
      <c r="Z158" s="59"/>
      <c r="AA158" s="58" t="s">
        <v>164</v>
      </c>
      <c r="AB158" s="112">
        <f t="shared" ca="1" si="13"/>
        <v>2E-3</v>
      </c>
      <c r="AC158" s="112">
        <f t="shared" ca="1" si="14"/>
        <v>0</v>
      </c>
      <c r="AD158" s="72"/>
      <c r="AE158" s="72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  <c r="DK158" s="34"/>
      <c r="DL158" s="34"/>
      <c r="DM158" s="34"/>
      <c r="DN158" s="34"/>
      <c r="DO158" s="34"/>
      <c r="DP158" s="34"/>
      <c r="DQ158" s="34"/>
      <c r="DR158" s="34"/>
      <c r="DS158" s="34"/>
      <c r="DT158" s="34"/>
      <c r="DU158" s="34"/>
      <c r="DV158" s="34"/>
      <c r="DW158" s="34"/>
      <c r="DX158" s="34"/>
      <c r="DY158" s="34"/>
      <c r="DZ158" s="34"/>
      <c r="EA158" s="34"/>
      <c r="EB158" s="34"/>
      <c r="EC158" s="34"/>
      <c r="ED158" s="34"/>
      <c r="EE158" s="34"/>
      <c r="EF158" s="34"/>
      <c r="EG158" s="34"/>
      <c r="EH158" s="34"/>
      <c r="EI158" s="34"/>
      <c r="EJ158" s="34"/>
      <c r="EK158" s="34"/>
      <c r="EL158" s="34"/>
      <c r="EM158" s="34"/>
      <c r="EN158" s="34"/>
      <c r="EO158" s="34"/>
      <c r="EP158" s="34"/>
      <c r="EQ158" s="34"/>
      <c r="ER158" s="34"/>
      <c r="ES158" s="34"/>
      <c r="ET158" s="34"/>
      <c r="EU158" s="34"/>
      <c r="EV158" s="34"/>
      <c r="EW158" s="34"/>
      <c r="EX158" s="34"/>
      <c r="EY158" s="34"/>
      <c r="EZ158" s="34"/>
      <c r="FA158" s="34"/>
      <c r="FB158" s="34"/>
      <c r="FC158" s="34"/>
      <c r="FD158" s="34"/>
      <c r="FE158" s="34"/>
      <c r="FF158" s="34"/>
      <c r="FG158" s="34"/>
      <c r="FH158" s="34"/>
      <c r="FI158" s="34"/>
      <c r="FJ158" s="34"/>
      <c r="FK158" s="34"/>
      <c r="FL158" s="34"/>
      <c r="FM158" s="34"/>
      <c r="FN158" s="34"/>
      <c r="FO158" s="34"/>
      <c r="FP158" s="34"/>
      <c r="FQ158" s="34"/>
      <c r="FR158" s="34"/>
      <c r="FS158" s="34"/>
      <c r="FT158" s="34"/>
      <c r="FU158" s="34"/>
      <c r="FV158" s="34"/>
      <c r="FW158" s="34"/>
    </row>
    <row r="159" spans="1:179" ht="61.5" customHeight="1" x14ac:dyDescent="0.2">
      <c r="A159" s="58" t="s">
        <v>48</v>
      </c>
      <c r="B159" s="116" t="s">
        <v>323</v>
      </c>
      <c r="C159" s="58" t="s">
        <v>93</v>
      </c>
      <c r="D159" s="58" t="s">
        <v>102</v>
      </c>
      <c r="E159" s="58" t="s">
        <v>182</v>
      </c>
      <c r="F159" s="60" t="s">
        <v>50</v>
      </c>
      <c r="G159" s="61" t="str">
        <f t="shared" si="12"/>
        <v>Asesor de Control Interno</v>
      </c>
      <c r="H159" s="62">
        <v>43864</v>
      </c>
      <c r="I159" s="117">
        <v>43889</v>
      </c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58" t="s">
        <v>242</v>
      </c>
      <c r="W159" s="87">
        <v>5.0000000000000001E-3</v>
      </c>
      <c r="X159" s="62"/>
      <c r="Y159" s="59"/>
      <c r="Z159" s="59"/>
      <c r="AA159" s="58" t="s">
        <v>164</v>
      </c>
      <c r="AB159" s="112">
        <f t="shared" ca="1" si="13"/>
        <v>5.0000000000000001E-3</v>
      </c>
      <c r="AC159" s="112">
        <f t="shared" ca="1" si="14"/>
        <v>0</v>
      </c>
      <c r="AD159" s="72"/>
      <c r="AE159" s="72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  <c r="DT159" s="34"/>
      <c r="DU159" s="34"/>
      <c r="DV159" s="34"/>
      <c r="DW159" s="34"/>
      <c r="DX159" s="34"/>
      <c r="DY159" s="34"/>
      <c r="DZ159" s="34"/>
      <c r="EA159" s="34"/>
      <c r="EB159" s="34"/>
      <c r="EC159" s="34"/>
      <c r="ED159" s="34"/>
      <c r="EE159" s="34"/>
      <c r="EF159" s="34"/>
      <c r="EG159" s="34"/>
      <c r="EH159" s="34"/>
      <c r="EI159" s="34"/>
      <c r="EJ159" s="34"/>
      <c r="EK159" s="34"/>
      <c r="EL159" s="34"/>
      <c r="EM159" s="34"/>
      <c r="EN159" s="34"/>
      <c r="EO159" s="34"/>
      <c r="EP159" s="34"/>
      <c r="EQ159" s="34"/>
      <c r="ER159" s="34"/>
      <c r="ES159" s="34"/>
      <c r="ET159" s="34"/>
      <c r="EU159" s="34"/>
      <c r="EV159" s="34"/>
      <c r="EW159" s="34"/>
      <c r="EX159" s="34"/>
      <c r="EY159" s="34"/>
      <c r="EZ159" s="34"/>
      <c r="FA159" s="34"/>
      <c r="FB159" s="34"/>
      <c r="FC159" s="34"/>
      <c r="FD159" s="34"/>
      <c r="FE159" s="34"/>
      <c r="FF159" s="34"/>
      <c r="FG159" s="34"/>
      <c r="FH159" s="34"/>
      <c r="FI159" s="34"/>
      <c r="FJ159" s="34"/>
      <c r="FK159" s="34"/>
      <c r="FL159" s="34"/>
      <c r="FM159" s="34"/>
      <c r="FN159" s="34"/>
      <c r="FO159" s="34"/>
      <c r="FP159" s="34"/>
      <c r="FQ159" s="34"/>
      <c r="FR159" s="34"/>
      <c r="FS159" s="34"/>
      <c r="FT159" s="34"/>
      <c r="FU159" s="34"/>
      <c r="FV159" s="34"/>
      <c r="FW159" s="34"/>
    </row>
    <row r="160" spans="1:179" ht="61.5" customHeight="1" x14ac:dyDescent="0.2">
      <c r="A160" s="58" t="s">
        <v>48</v>
      </c>
      <c r="B160" s="59" t="s">
        <v>97</v>
      </c>
      <c r="C160" s="58" t="s">
        <v>93</v>
      </c>
      <c r="D160" s="58" t="s">
        <v>102</v>
      </c>
      <c r="E160" s="58" t="s">
        <v>182</v>
      </c>
      <c r="F160" s="60" t="s">
        <v>50</v>
      </c>
      <c r="G160" s="61" t="str">
        <f t="shared" si="12"/>
        <v>Asesor de Control Interno</v>
      </c>
      <c r="H160" s="62">
        <v>43864</v>
      </c>
      <c r="I160" s="62">
        <v>43878</v>
      </c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58" t="s">
        <v>242</v>
      </c>
      <c r="W160" s="87">
        <v>5.0000000000000001E-3</v>
      </c>
      <c r="X160" s="62"/>
      <c r="Y160" s="59"/>
      <c r="Z160" s="59"/>
      <c r="AA160" s="58" t="s">
        <v>164</v>
      </c>
      <c r="AB160" s="112">
        <f t="shared" ca="1" si="13"/>
        <v>5.0000000000000001E-3</v>
      </c>
      <c r="AC160" s="112">
        <f t="shared" ca="1" si="14"/>
        <v>0</v>
      </c>
      <c r="AD160" s="72"/>
      <c r="AE160" s="72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4"/>
      <c r="DT160" s="34"/>
      <c r="DU160" s="34"/>
      <c r="DV160" s="34"/>
      <c r="DW160" s="34"/>
      <c r="DX160" s="34"/>
      <c r="DY160" s="34"/>
      <c r="DZ160" s="34"/>
      <c r="EA160" s="34"/>
      <c r="EB160" s="34"/>
      <c r="EC160" s="34"/>
      <c r="ED160" s="34"/>
      <c r="EE160" s="34"/>
      <c r="EF160" s="34"/>
      <c r="EG160" s="34"/>
      <c r="EH160" s="34"/>
      <c r="EI160" s="34"/>
      <c r="EJ160" s="34"/>
      <c r="EK160" s="34"/>
      <c r="EL160" s="34"/>
      <c r="EM160" s="34"/>
      <c r="EN160" s="34"/>
      <c r="EO160" s="34"/>
      <c r="EP160" s="34"/>
      <c r="EQ160" s="34"/>
      <c r="ER160" s="34"/>
      <c r="ES160" s="34"/>
      <c r="ET160" s="34"/>
      <c r="EU160" s="34"/>
      <c r="EV160" s="34"/>
      <c r="EW160" s="34"/>
      <c r="EX160" s="34"/>
      <c r="EY160" s="34"/>
      <c r="EZ160" s="34"/>
      <c r="FA160" s="34"/>
      <c r="FB160" s="34"/>
      <c r="FC160" s="34"/>
      <c r="FD160" s="34"/>
      <c r="FE160" s="34"/>
      <c r="FF160" s="34"/>
      <c r="FG160" s="34"/>
      <c r="FH160" s="34"/>
      <c r="FI160" s="34"/>
      <c r="FJ160" s="34"/>
      <c r="FK160" s="34"/>
      <c r="FL160" s="34"/>
      <c r="FM160" s="34"/>
      <c r="FN160" s="34"/>
      <c r="FO160" s="34"/>
      <c r="FP160" s="34"/>
      <c r="FQ160" s="34"/>
      <c r="FR160" s="34"/>
      <c r="FS160" s="34"/>
      <c r="FT160" s="34"/>
      <c r="FU160" s="34"/>
      <c r="FV160" s="34"/>
      <c r="FW160" s="34"/>
    </row>
    <row r="161" spans="1:16384" ht="61.5" customHeight="1" x14ac:dyDescent="0.2">
      <c r="A161" s="58" t="s">
        <v>48</v>
      </c>
      <c r="B161" s="59" t="s">
        <v>96</v>
      </c>
      <c r="C161" s="58" t="s">
        <v>93</v>
      </c>
      <c r="D161" s="58" t="s">
        <v>102</v>
      </c>
      <c r="E161" s="58" t="s">
        <v>182</v>
      </c>
      <c r="F161" s="60" t="s">
        <v>50</v>
      </c>
      <c r="G161" s="61" t="str">
        <f t="shared" si="12"/>
        <v>Asesor de Control Interno</v>
      </c>
      <c r="H161" s="62">
        <v>43864</v>
      </c>
      <c r="I161" s="62">
        <v>43872</v>
      </c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58" t="s">
        <v>242</v>
      </c>
      <c r="W161" s="87">
        <v>2E-3</v>
      </c>
      <c r="X161" s="62"/>
      <c r="Y161" s="59"/>
      <c r="Z161" s="59"/>
      <c r="AA161" s="58" t="s">
        <v>164</v>
      </c>
      <c r="AB161" s="112">
        <f t="shared" ca="1" si="13"/>
        <v>2E-3</v>
      </c>
      <c r="AC161" s="112">
        <f t="shared" ca="1" si="14"/>
        <v>0</v>
      </c>
      <c r="AD161" s="92"/>
      <c r="AE161" s="92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  <c r="DT161" s="34"/>
      <c r="DU161" s="34"/>
      <c r="DV161" s="34"/>
      <c r="DW161" s="34"/>
      <c r="DX161" s="34"/>
      <c r="DY161" s="34"/>
      <c r="DZ161" s="34"/>
      <c r="EA161" s="34"/>
      <c r="EB161" s="34"/>
      <c r="EC161" s="34"/>
      <c r="ED161" s="34"/>
      <c r="EE161" s="34"/>
      <c r="EF161" s="34"/>
      <c r="EG161" s="34"/>
      <c r="EH161" s="34"/>
      <c r="EI161" s="34"/>
      <c r="EJ161" s="34"/>
      <c r="EK161" s="34"/>
      <c r="EL161" s="34"/>
      <c r="EM161" s="34"/>
      <c r="EN161" s="34"/>
      <c r="EO161" s="34"/>
      <c r="EP161" s="34"/>
      <c r="EQ161" s="34"/>
      <c r="ER161" s="34"/>
      <c r="ES161" s="34"/>
      <c r="ET161" s="34"/>
      <c r="EU161" s="34"/>
      <c r="EV161" s="34"/>
      <c r="EW161" s="34"/>
      <c r="EX161" s="34"/>
      <c r="EY161" s="34"/>
      <c r="EZ161" s="34"/>
      <c r="FA161" s="34"/>
      <c r="FB161" s="34"/>
      <c r="FC161" s="34"/>
      <c r="FD161" s="34"/>
      <c r="FE161" s="34"/>
      <c r="FF161" s="34"/>
      <c r="FG161" s="34"/>
      <c r="FH161" s="34"/>
      <c r="FI161" s="34"/>
      <c r="FJ161" s="34"/>
      <c r="FK161" s="34"/>
      <c r="FL161" s="34"/>
      <c r="FM161" s="34"/>
      <c r="FN161" s="34"/>
      <c r="FO161" s="34"/>
      <c r="FP161" s="34"/>
      <c r="FQ161" s="34"/>
      <c r="FR161" s="34"/>
      <c r="FS161" s="34"/>
      <c r="FT161" s="34"/>
      <c r="FU161" s="34"/>
      <c r="FV161" s="34"/>
      <c r="FW161" s="34"/>
    </row>
    <row r="162" spans="1:16384" s="64" customFormat="1" ht="61.5" customHeight="1" x14ac:dyDescent="0.2">
      <c r="A162" s="58" t="s">
        <v>48</v>
      </c>
      <c r="B162" s="59" t="s">
        <v>96</v>
      </c>
      <c r="C162" s="58" t="s">
        <v>93</v>
      </c>
      <c r="D162" s="58" t="s">
        <v>102</v>
      </c>
      <c r="E162" s="58" t="s">
        <v>182</v>
      </c>
      <c r="F162" s="60" t="s">
        <v>50</v>
      </c>
      <c r="G162" s="61" t="str">
        <f t="shared" si="12"/>
        <v>Asesor de Control Interno</v>
      </c>
      <c r="H162" s="62">
        <v>43892</v>
      </c>
      <c r="I162" s="62">
        <v>43900</v>
      </c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58" t="s">
        <v>242</v>
      </c>
      <c r="W162" s="87">
        <v>2E-3</v>
      </c>
      <c r="X162" s="62"/>
      <c r="Y162" s="59"/>
      <c r="Z162" s="59"/>
      <c r="AA162" s="58" t="s">
        <v>164</v>
      </c>
      <c r="AB162" s="112">
        <f t="shared" ca="1" si="13"/>
        <v>2E-3</v>
      </c>
      <c r="AC162" s="112">
        <f t="shared" ca="1" si="14"/>
        <v>0</v>
      </c>
      <c r="AD162" s="92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  <c r="JL162" s="1"/>
      <c r="JM162" s="1"/>
      <c r="JN162" s="1"/>
      <c r="JO162" s="1"/>
      <c r="JP162" s="1"/>
      <c r="JQ162" s="1"/>
      <c r="JR162" s="1"/>
      <c r="JS162" s="1"/>
      <c r="JT162" s="1"/>
      <c r="JU162" s="1"/>
      <c r="JV162" s="1"/>
      <c r="JW162" s="1"/>
      <c r="JX162" s="1"/>
      <c r="JY162" s="1"/>
      <c r="JZ162" s="1"/>
      <c r="KA162" s="1"/>
      <c r="KB162" s="1"/>
      <c r="KC162" s="1"/>
      <c r="KD162" s="1"/>
      <c r="KE162" s="1"/>
      <c r="KF162" s="1"/>
      <c r="KG162" s="1"/>
      <c r="KH162" s="1"/>
      <c r="KI162" s="1"/>
      <c r="KJ162" s="1"/>
      <c r="KK162" s="1"/>
      <c r="KL162" s="1"/>
      <c r="KM162" s="1"/>
      <c r="KN162" s="1"/>
      <c r="KO162" s="1"/>
      <c r="KP162" s="1"/>
      <c r="KQ162" s="1"/>
      <c r="KR162" s="1"/>
      <c r="KS162" s="1"/>
      <c r="KT162" s="1"/>
      <c r="KU162" s="1"/>
      <c r="KV162" s="1"/>
      <c r="KW162" s="1"/>
      <c r="KX162" s="1"/>
      <c r="KY162" s="1"/>
      <c r="KZ162" s="1"/>
      <c r="LA162" s="1"/>
      <c r="LB162" s="1"/>
      <c r="LC162" s="1"/>
      <c r="LD162" s="1"/>
      <c r="LE162" s="1"/>
      <c r="LF162" s="1"/>
      <c r="LG162" s="1"/>
      <c r="LH162" s="1"/>
      <c r="LI162" s="1"/>
      <c r="LJ162" s="1"/>
      <c r="LK162" s="1"/>
      <c r="LL162" s="1"/>
      <c r="LM162" s="1"/>
      <c r="LN162" s="1"/>
      <c r="LO162" s="1"/>
      <c r="LP162" s="1"/>
      <c r="LQ162" s="1"/>
      <c r="LR162" s="1"/>
      <c r="LS162" s="1"/>
      <c r="LT162" s="1"/>
      <c r="LU162" s="1"/>
      <c r="LV162" s="1"/>
      <c r="LW162" s="1"/>
      <c r="LX162" s="1"/>
      <c r="LY162" s="1"/>
      <c r="LZ162" s="1"/>
      <c r="MA162" s="1"/>
      <c r="MB162" s="1"/>
      <c r="MC162" s="1"/>
      <c r="MD162" s="1"/>
      <c r="ME162" s="1"/>
      <c r="MF162" s="1"/>
      <c r="MG162" s="1"/>
      <c r="MH162" s="1"/>
      <c r="MI162" s="1"/>
      <c r="MJ162" s="1"/>
      <c r="MK162" s="1"/>
      <c r="ML162" s="1"/>
      <c r="MM162" s="1"/>
      <c r="MN162" s="1"/>
      <c r="MO162" s="1"/>
      <c r="MP162" s="1"/>
      <c r="MQ162" s="1"/>
      <c r="MR162" s="1"/>
      <c r="MS162" s="1"/>
      <c r="MT162" s="1"/>
      <c r="MU162" s="1"/>
      <c r="MV162" s="1"/>
      <c r="MW162" s="1"/>
      <c r="MX162" s="1"/>
      <c r="MY162" s="1"/>
      <c r="MZ162" s="1"/>
      <c r="NA162" s="1"/>
      <c r="NB162" s="1"/>
      <c r="NC162" s="1"/>
      <c r="ND162" s="1"/>
      <c r="NE162" s="1"/>
      <c r="NF162" s="1"/>
      <c r="NG162" s="1"/>
      <c r="NH162" s="1"/>
      <c r="NI162" s="1"/>
      <c r="NJ162" s="1"/>
      <c r="NK162" s="1"/>
      <c r="NL162" s="1"/>
      <c r="NM162" s="1"/>
      <c r="NN162" s="1"/>
      <c r="NO162" s="1"/>
      <c r="NP162" s="1"/>
      <c r="NQ162" s="1"/>
      <c r="NR162" s="1"/>
      <c r="NS162" s="1"/>
      <c r="NT162" s="1"/>
      <c r="NU162" s="1"/>
      <c r="NV162" s="1"/>
      <c r="NW162" s="1"/>
      <c r="NX162" s="1"/>
      <c r="NY162" s="1"/>
      <c r="NZ162" s="1"/>
      <c r="OA162" s="1"/>
      <c r="OB162" s="1"/>
      <c r="OC162" s="1"/>
      <c r="OD162" s="1"/>
      <c r="OE162" s="1"/>
      <c r="OF162" s="1"/>
      <c r="OG162" s="1"/>
      <c r="OH162" s="1"/>
      <c r="OI162" s="1"/>
      <c r="OJ162" s="1"/>
      <c r="OK162" s="1"/>
      <c r="OL162" s="1"/>
      <c r="OM162" s="1"/>
      <c r="ON162" s="1"/>
      <c r="OO162" s="1"/>
      <c r="OP162" s="1"/>
      <c r="OQ162" s="1"/>
      <c r="OR162" s="1"/>
      <c r="OS162" s="1"/>
      <c r="OT162" s="1"/>
      <c r="OU162" s="1"/>
      <c r="OV162" s="1"/>
      <c r="OW162" s="1"/>
      <c r="OX162" s="1"/>
      <c r="OY162" s="1"/>
      <c r="OZ162" s="1"/>
      <c r="PA162" s="1"/>
      <c r="PB162" s="1"/>
      <c r="PC162" s="1"/>
      <c r="PD162" s="1"/>
      <c r="PE162" s="1"/>
      <c r="PF162" s="1"/>
      <c r="PG162" s="1"/>
      <c r="PH162" s="1"/>
      <c r="PI162" s="1"/>
      <c r="PJ162" s="1"/>
      <c r="PK162" s="1"/>
      <c r="PL162" s="1"/>
      <c r="PM162" s="1"/>
      <c r="PN162" s="1"/>
      <c r="PO162" s="1"/>
      <c r="PP162" s="1"/>
      <c r="PQ162" s="1"/>
      <c r="PR162" s="1"/>
      <c r="PS162" s="1"/>
      <c r="PT162" s="1"/>
      <c r="PU162" s="1"/>
      <c r="PV162" s="1"/>
      <c r="PW162" s="1"/>
      <c r="PX162" s="1"/>
      <c r="PY162" s="1"/>
      <c r="PZ162" s="1"/>
      <c r="QA162" s="1"/>
      <c r="QB162" s="1"/>
      <c r="QC162" s="1"/>
      <c r="QD162" s="1"/>
      <c r="QE162" s="1"/>
      <c r="QF162" s="1"/>
      <c r="QG162" s="1"/>
      <c r="QH162" s="1"/>
      <c r="QI162" s="1"/>
      <c r="QJ162" s="1"/>
      <c r="QK162" s="1"/>
      <c r="QL162" s="1"/>
      <c r="QM162" s="1"/>
      <c r="QN162" s="1"/>
      <c r="QO162" s="1"/>
      <c r="QP162" s="1"/>
      <c r="QQ162" s="1"/>
      <c r="QR162" s="1"/>
      <c r="QS162" s="1"/>
      <c r="QT162" s="1"/>
      <c r="QU162" s="1"/>
      <c r="QV162" s="1"/>
      <c r="QW162" s="1"/>
      <c r="QX162" s="1"/>
      <c r="QY162" s="1"/>
      <c r="QZ162" s="1"/>
      <c r="RA162" s="1"/>
      <c r="RB162" s="1"/>
      <c r="RC162" s="1"/>
      <c r="RD162" s="1"/>
      <c r="RE162" s="1"/>
      <c r="RF162" s="1"/>
      <c r="RG162" s="1"/>
      <c r="RH162" s="1"/>
      <c r="RI162" s="1"/>
      <c r="RJ162" s="1"/>
      <c r="RK162" s="1"/>
      <c r="RL162" s="1"/>
      <c r="RM162" s="1"/>
      <c r="RN162" s="1"/>
      <c r="RO162" s="1"/>
      <c r="RP162" s="1"/>
      <c r="RQ162" s="1"/>
      <c r="RR162" s="1"/>
      <c r="RS162" s="1"/>
      <c r="RT162" s="1"/>
      <c r="RU162" s="1"/>
      <c r="RV162" s="1"/>
      <c r="RW162" s="1"/>
      <c r="RX162" s="1"/>
      <c r="RY162" s="1"/>
      <c r="RZ162" s="1"/>
      <c r="SA162" s="1"/>
      <c r="SB162" s="1"/>
      <c r="SC162" s="1"/>
      <c r="SD162" s="1"/>
      <c r="SE162" s="1"/>
      <c r="SF162" s="1"/>
      <c r="SG162" s="1"/>
      <c r="SH162" s="1"/>
      <c r="SI162" s="1"/>
      <c r="SJ162" s="1"/>
      <c r="SK162" s="1"/>
      <c r="SL162" s="1"/>
      <c r="SM162" s="1"/>
      <c r="SN162" s="1"/>
      <c r="SO162" s="1"/>
      <c r="SP162" s="1"/>
      <c r="SQ162" s="1"/>
      <c r="SR162" s="1"/>
      <c r="SS162" s="1"/>
      <c r="ST162" s="1"/>
      <c r="SU162" s="1"/>
      <c r="SV162" s="1"/>
      <c r="SW162" s="1"/>
      <c r="SX162" s="1"/>
      <c r="SY162" s="1"/>
      <c r="SZ162" s="1"/>
      <c r="TA162" s="1"/>
      <c r="TB162" s="1"/>
      <c r="TC162" s="1"/>
      <c r="TD162" s="1"/>
      <c r="TE162" s="1"/>
      <c r="TF162" s="1"/>
      <c r="TG162" s="1"/>
      <c r="TH162" s="1"/>
      <c r="TI162" s="1"/>
      <c r="TJ162" s="1"/>
      <c r="TK162" s="1"/>
      <c r="TL162" s="1"/>
      <c r="TM162" s="1"/>
      <c r="TN162" s="1"/>
      <c r="TO162" s="1"/>
      <c r="TP162" s="1"/>
      <c r="TQ162" s="1"/>
      <c r="TR162" s="1"/>
      <c r="TS162" s="1"/>
      <c r="TT162" s="1"/>
      <c r="TU162" s="1"/>
      <c r="TV162" s="1"/>
      <c r="TW162" s="1"/>
      <c r="TX162" s="1"/>
      <c r="TY162" s="1"/>
      <c r="TZ162" s="1"/>
      <c r="UA162" s="1"/>
      <c r="UB162" s="1"/>
      <c r="UC162" s="1"/>
      <c r="UD162" s="1"/>
      <c r="UE162" s="1"/>
      <c r="UF162" s="1"/>
      <c r="UG162" s="1"/>
      <c r="UH162" s="1"/>
      <c r="UI162" s="1"/>
      <c r="UJ162" s="1"/>
      <c r="UK162" s="1"/>
      <c r="UL162" s="1"/>
      <c r="UM162" s="1"/>
      <c r="UN162" s="1"/>
      <c r="UO162" s="1"/>
      <c r="UP162" s="1"/>
      <c r="UQ162" s="1"/>
      <c r="UR162" s="1"/>
      <c r="US162" s="1"/>
      <c r="UT162" s="1"/>
      <c r="UU162" s="1"/>
      <c r="UV162" s="1"/>
      <c r="UW162" s="1"/>
      <c r="UX162" s="1"/>
      <c r="UY162" s="1"/>
      <c r="UZ162" s="1"/>
      <c r="VA162" s="1"/>
      <c r="VB162" s="1"/>
      <c r="VC162" s="1"/>
      <c r="VD162" s="1"/>
      <c r="VE162" s="1"/>
      <c r="VF162" s="1"/>
      <c r="VG162" s="1"/>
      <c r="VH162" s="1"/>
      <c r="VI162" s="1"/>
      <c r="VJ162" s="1"/>
      <c r="VK162" s="1"/>
      <c r="VL162" s="1"/>
      <c r="VM162" s="1"/>
      <c r="VN162" s="1"/>
      <c r="VO162" s="1"/>
      <c r="VP162" s="1"/>
      <c r="VQ162" s="1"/>
      <c r="VR162" s="1"/>
      <c r="VS162" s="1"/>
      <c r="VT162" s="1"/>
      <c r="VU162" s="1"/>
      <c r="VV162" s="1"/>
      <c r="VW162" s="1"/>
      <c r="VX162" s="1"/>
      <c r="VY162" s="1"/>
      <c r="VZ162" s="1"/>
      <c r="WA162" s="1"/>
      <c r="WB162" s="1"/>
      <c r="WC162" s="1"/>
      <c r="WD162" s="1"/>
      <c r="WE162" s="1"/>
      <c r="WF162" s="1"/>
      <c r="WG162" s="1"/>
      <c r="WH162" s="1"/>
      <c r="WI162" s="1"/>
      <c r="WJ162" s="1"/>
      <c r="WK162" s="1"/>
      <c r="WL162" s="1"/>
      <c r="WM162" s="1"/>
      <c r="WN162" s="1"/>
      <c r="WO162" s="1"/>
      <c r="WP162" s="1"/>
      <c r="WQ162" s="1"/>
      <c r="WR162" s="1"/>
      <c r="WS162" s="1"/>
      <c r="WT162" s="1"/>
      <c r="WU162" s="1"/>
      <c r="WV162" s="1"/>
      <c r="WW162" s="1"/>
      <c r="WX162" s="1"/>
      <c r="WY162" s="1"/>
      <c r="WZ162" s="1"/>
      <c r="XA162" s="1"/>
      <c r="XB162" s="1"/>
      <c r="XC162" s="1"/>
      <c r="XD162" s="1"/>
      <c r="XE162" s="1"/>
      <c r="XF162" s="1"/>
      <c r="XG162" s="1"/>
      <c r="XH162" s="1"/>
      <c r="XI162" s="1"/>
      <c r="XJ162" s="1"/>
      <c r="XK162" s="1"/>
      <c r="XL162" s="1"/>
      <c r="XM162" s="1"/>
      <c r="XN162" s="1"/>
      <c r="XO162" s="1"/>
      <c r="XP162" s="1"/>
      <c r="XQ162" s="1"/>
      <c r="XR162" s="1"/>
      <c r="XS162" s="1"/>
      <c r="XT162" s="1"/>
      <c r="XU162" s="1"/>
      <c r="XV162" s="1"/>
      <c r="XW162" s="1"/>
      <c r="XX162" s="1"/>
      <c r="XY162" s="1"/>
      <c r="XZ162" s="1"/>
      <c r="YA162" s="1"/>
      <c r="YB162" s="1"/>
      <c r="YC162" s="1"/>
      <c r="YD162" s="1"/>
      <c r="YE162" s="1"/>
      <c r="YF162" s="1"/>
      <c r="YG162" s="1"/>
      <c r="YH162" s="1"/>
      <c r="YI162" s="1"/>
      <c r="YJ162" s="1"/>
      <c r="YK162" s="1"/>
      <c r="YL162" s="1"/>
      <c r="YM162" s="1"/>
      <c r="YN162" s="1"/>
      <c r="YO162" s="1"/>
      <c r="YP162" s="1"/>
      <c r="YQ162" s="1"/>
      <c r="YR162" s="1"/>
      <c r="YS162" s="1"/>
      <c r="YT162" s="1"/>
      <c r="YU162" s="1"/>
      <c r="YV162" s="1"/>
      <c r="YW162" s="1"/>
      <c r="YX162" s="1"/>
      <c r="YY162" s="1"/>
      <c r="YZ162" s="1"/>
      <c r="ZA162" s="1"/>
      <c r="ZB162" s="1"/>
      <c r="ZC162" s="1"/>
      <c r="ZD162" s="1"/>
      <c r="ZE162" s="1"/>
      <c r="ZF162" s="1"/>
      <c r="ZG162" s="1"/>
      <c r="ZH162" s="1"/>
      <c r="ZI162" s="1"/>
      <c r="ZJ162" s="1"/>
      <c r="ZK162" s="1"/>
      <c r="ZL162" s="1"/>
      <c r="ZM162" s="1"/>
      <c r="ZN162" s="1"/>
      <c r="ZO162" s="1"/>
      <c r="ZP162" s="1"/>
      <c r="ZQ162" s="1"/>
      <c r="ZR162" s="1"/>
      <c r="ZS162" s="1"/>
      <c r="ZT162" s="1"/>
      <c r="ZU162" s="1"/>
      <c r="ZV162" s="1"/>
      <c r="ZW162" s="1"/>
      <c r="ZX162" s="1"/>
      <c r="ZY162" s="1"/>
      <c r="ZZ162" s="1"/>
      <c r="AAA162" s="1"/>
      <c r="AAB162" s="1"/>
      <c r="AAC162" s="1"/>
      <c r="AAD162" s="1"/>
      <c r="AAE162" s="1"/>
      <c r="AAF162" s="1"/>
      <c r="AAG162" s="1"/>
      <c r="AAH162" s="1"/>
      <c r="AAI162" s="1"/>
      <c r="AAJ162" s="1"/>
      <c r="AAK162" s="1"/>
      <c r="AAL162" s="1"/>
      <c r="AAM162" s="1"/>
      <c r="AAN162" s="1"/>
      <c r="AAO162" s="1"/>
      <c r="AAP162" s="1"/>
      <c r="AAQ162" s="1"/>
      <c r="AAR162" s="1"/>
      <c r="AAS162" s="1"/>
      <c r="AAT162" s="1"/>
      <c r="AAU162" s="1"/>
      <c r="AAV162" s="1"/>
      <c r="AAW162" s="1"/>
      <c r="AAX162" s="1"/>
      <c r="AAY162" s="1"/>
      <c r="AAZ162" s="1"/>
      <c r="ABA162" s="1"/>
      <c r="ABB162" s="1"/>
      <c r="ABC162" s="1"/>
      <c r="ABD162" s="1"/>
      <c r="ABE162" s="1"/>
      <c r="ABF162" s="1"/>
      <c r="ABG162" s="1"/>
      <c r="ABH162" s="1"/>
      <c r="ABI162" s="1"/>
      <c r="ABJ162" s="1"/>
      <c r="ABK162" s="1"/>
      <c r="ABL162" s="1"/>
      <c r="ABM162" s="1"/>
      <c r="ABN162" s="1"/>
      <c r="ABO162" s="1"/>
      <c r="ABP162" s="1"/>
      <c r="ABQ162" s="1"/>
      <c r="ABR162" s="1"/>
      <c r="ABS162" s="1"/>
      <c r="ABT162" s="1"/>
      <c r="ABU162" s="1"/>
      <c r="ABV162" s="1"/>
      <c r="ABW162" s="1"/>
      <c r="ABX162" s="1"/>
      <c r="ABY162" s="1"/>
      <c r="ABZ162" s="1"/>
      <c r="ACA162" s="1"/>
      <c r="ACB162" s="1"/>
      <c r="ACC162" s="1"/>
      <c r="ACD162" s="1"/>
      <c r="ACE162" s="1"/>
      <c r="ACF162" s="1"/>
      <c r="ACG162" s="1"/>
      <c r="ACH162" s="1"/>
      <c r="ACI162" s="1"/>
      <c r="ACJ162" s="1"/>
      <c r="ACK162" s="1"/>
      <c r="ACL162" s="1"/>
      <c r="ACM162" s="1"/>
      <c r="ACN162" s="1"/>
      <c r="ACO162" s="1"/>
      <c r="ACP162" s="1"/>
      <c r="ACQ162" s="1"/>
      <c r="ACR162" s="1"/>
      <c r="ACS162" s="1"/>
      <c r="ACT162" s="1"/>
      <c r="ACU162" s="1"/>
      <c r="ACV162" s="1"/>
      <c r="ACW162" s="1"/>
      <c r="ACX162" s="1"/>
      <c r="ACY162" s="1"/>
      <c r="ACZ162" s="1"/>
      <c r="ADA162" s="1"/>
      <c r="ADB162" s="1"/>
      <c r="ADC162" s="1"/>
      <c r="ADD162" s="1"/>
      <c r="ADE162" s="1"/>
      <c r="ADF162" s="1"/>
      <c r="ADG162" s="1"/>
      <c r="ADH162" s="1"/>
      <c r="ADI162" s="1"/>
      <c r="ADJ162" s="1"/>
      <c r="ADK162" s="1"/>
      <c r="ADL162" s="1"/>
      <c r="ADM162" s="1"/>
      <c r="ADN162" s="1"/>
      <c r="ADO162" s="1"/>
      <c r="ADP162" s="1"/>
      <c r="ADQ162" s="1"/>
      <c r="ADR162" s="1"/>
      <c r="ADS162" s="1"/>
      <c r="ADT162" s="1"/>
      <c r="ADU162" s="1"/>
      <c r="ADV162" s="1"/>
      <c r="ADW162" s="1"/>
      <c r="ADX162" s="1"/>
      <c r="ADY162" s="1"/>
      <c r="ADZ162" s="1"/>
      <c r="AEA162" s="1"/>
      <c r="AEB162" s="1"/>
      <c r="AEC162" s="1"/>
      <c r="AED162" s="1"/>
      <c r="AEE162" s="1"/>
      <c r="AEF162" s="1"/>
      <c r="AEG162" s="1"/>
      <c r="AEH162" s="1"/>
      <c r="AEI162" s="1"/>
      <c r="AEJ162" s="1"/>
      <c r="AEK162" s="1"/>
      <c r="AEL162" s="1"/>
      <c r="AEM162" s="1"/>
      <c r="AEN162" s="1"/>
      <c r="AEO162" s="1"/>
      <c r="AEP162" s="1"/>
      <c r="AEQ162" s="1"/>
      <c r="AER162" s="1"/>
      <c r="AES162" s="1"/>
      <c r="AET162" s="1"/>
      <c r="AEU162" s="1"/>
      <c r="AEV162" s="1"/>
      <c r="AEW162" s="1"/>
      <c r="AEX162" s="1"/>
      <c r="AEY162" s="1"/>
      <c r="AEZ162" s="1"/>
      <c r="AFA162" s="1"/>
      <c r="AFB162" s="1"/>
      <c r="AFC162" s="1"/>
      <c r="AFD162" s="1"/>
      <c r="AFE162" s="1"/>
      <c r="AFF162" s="1"/>
      <c r="AFG162" s="1"/>
      <c r="AFH162" s="1"/>
      <c r="AFI162" s="1"/>
      <c r="AFJ162" s="1"/>
      <c r="AFK162" s="1"/>
      <c r="AFL162" s="1"/>
      <c r="AFM162" s="1"/>
      <c r="AFN162" s="1"/>
      <c r="AFO162" s="1"/>
      <c r="AFP162" s="1"/>
      <c r="AFQ162" s="1"/>
      <c r="AFR162" s="1"/>
      <c r="AFS162" s="1"/>
      <c r="AFT162" s="1"/>
      <c r="AFU162" s="1"/>
      <c r="AFV162" s="1"/>
      <c r="AFW162" s="1"/>
      <c r="AFX162" s="1"/>
      <c r="AFY162" s="1"/>
      <c r="AFZ162" s="1"/>
      <c r="AGA162" s="1"/>
      <c r="AGB162" s="1"/>
      <c r="AGC162" s="1"/>
      <c r="AGD162" s="1"/>
      <c r="AGE162" s="1"/>
      <c r="AGF162" s="1"/>
      <c r="AGG162" s="1"/>
      <c r="AGH162" s="1"/>
      <c r="AGI162" s="1"/>
      <c r="AGJ162" s="1"/>
      <c r="AGK162" s="1"/>
      <c r="AGL162" s="1"/>
      <c r="AGM162" s="1"/>
      <c r="AGN162" s="1"/>
      <c r="AGO162" s="1"/>
      <c r="AGP162" s="1"/>
      <c r="AGQ162" s="1"/>
      <c r="AGR162" s="1"/>
      <c r="AGS162" s="1"/>
      <c r="AGT162" s="1"/>
      <c r="AGU162" s="1"/>
      <c r="AGV162" s="1"/>
      <c r="AGW162" s="1"/>
      <c r="AGX162" s="1"/>
      <c r="AGY162" s="1"/>
      <c r="AGZ162" s="1"/>
      <c r="AHA162" s="1"/>
      <c r="AHB162" s="1"/>
      <c r="AHC162" s="1"/>
      <c r="AHD162" s="1"/>
      <c r="AHE162" s="1"/>
      <c r="AHF162" s="1"/>
      <c r="AHG162" s="1"/>
      <c r="AHH162" s="1"/>
      <c r="AHI162" s="1"/>
      <c r="AHJ162" s="1"/>
      <c r="AHK162" s="1"/>
      <c r="AHL162" s="1"/>
      <c r="AHM162" s="1"/>
      <c r="AHN162" s="1"/>
      <c r="AHO162" s="1"/>
      <c r="AHP162" s="1"/>
      <c r="AHQ162" s="1"/>
      <c r="AHR162" s="1"/>
      <c r="AHS162" s="1"/>
      <c r="AHT162" s="1"/>
      <c r="AHU162" s="1"/>
      <c r="AHV162" s="1"/>
      <c r="AHW162" s="1"/>
      <c r="AHX162" s="1"/>
      <c r="AHY162" s="1"/>
      <c r="AHZ162" s="1"/>
      <c r="AIA162" s="1"/>
      <c r="AIB162" s="1"/>
      <c r="AIC162" s="1"/>
      <c r="AID162" s="1"/>
      <c r="AIE162" s="1"/>
      <c r="AIF162" s="1"/>
      <c r="AIG162" s="1"/>
      <c r="AIH162" s="1"/>
      <c r="AII162" s="1"/>
      <c r="AIJ162" s="1"/>
      <c r="AIK162" s="1"/>
      <c r="AIL162" s="1"/>
      <c r="AIM162" s="1"/>
      <c r="AIN162" s="1"/>
      <c r="AIO162" s="1"/>
      <c r="AIP162" s="1"/>
      <c r="AIQ162" s="1"/>
      <c r="AIR162" s="1"/>
      <c r="AIS162" s="1"/>
      <c r="AIT162" s="1"/>
      <c r="AIU162" s="1"/>
      <c r="AIV162" s="1"/>
      <c r="AIW162" s="1"/>
      <c r="AIX162" s="1"/>
      <c r="AIY162" s="1"/>
      <c r="AIZ162" s="1"/>
      <c r="AJA162" s="1"/>
      <c r="AJB162" s="1"/>
      <c r="AJC162" s="1"/>
      <c r="AJD162" s="1"/>
      <c r="AJE162" s="1"/>
      <c r="AJF162" s="1"/>
      <c r="AJG162" s="1"/>
      <c r="AJH162" s="1"/>
      <c r="AJI162" s="1"/>
      <c r="AJJ162" s="1"/>
      <c r="AJK162" s="1"/>
      <c r="AJL162" s="1"/>
      <c r="AJM162" s="1"/>
      <c r="AJN162" s="1"/>
      <c r="AJO162" s="1"/>
      <c r="AJP162" s="1"/>
      <c r="AJQ162" s="1"/>
      <c r="AJR162" s="1"/>
      <c r="AJS162" s="1"/>
      <c r="AJT162" s="1"/>
      <c r="AJU162" s="1"/>
      <c r="AJV162" s="1"/>
      <c r="AJW162" s="1"/>
      <c r="AJX162" s="1"/>
      <c r="AJY162" s="1"/>
      <c r="AJZ162" s="1"/>
      <c r="AKA162" s="1"/>
      <c r="AKB162" s="1"/>
      <c r="AKC162" s="1"/>
      <c r="AKD162" s="1"/>
      <c r="AKE162" s="1"/>
      <c r="AKF162" s="1"/>
      <c r="AKG162" s="1"/>
      <c r="AKH162" s="1"/>
      <c r="AKI162" s="1"/>
      <c r="AKJ162" s="1"/>
      <c r="AKK162" s="1"/>
      <c r="AKL162" s="1"/>
      <c r="AKM162" s="1"/>
      <c r="AKN162" s="1"/>
      <c r="AKO162" s="1"/>
      <c r="AKP162" s="1"/>
      <c r="AKQ162" s="1"/>
      <c r="AKR162" s="1"/>
      <c r="AKS162" s="1"/>
      <c r="AKT162" s="1"/>
      <c r="AKU162" s="1"/>
      <c r="AKV162" s="1"/>
      <c r="AKW162" s="1"/>
      <c r="AKX162" s="1"/>
      <c r="AKY162" s="1"/>
      <c r="AKZ162" s="1"/>
      <c r="ALA162" s="1"/>
      <c r="ALB162" s="1"/>
      <c r="ALC162" s="1"/>
      <c r="ALD162" s="1"/>
      <c r="ALE162" s="1"/>
      <c r="ALF162" s="1"/>
      <c r="ALG162" s="1"/>
      <c r="ALH162" s="1"/>
      <c r="ALI162" s="1"/>
      <c r="ALJ162" s="1"/>
      <c r="ALK162" s="1"/>
      <c r="ALL162" s="1"/>
      <c r="ALM162" s="1"/>
      <c r="ALN162" s="1"/>
      <c r="ALO162" s="1"/>
      <c r="ALP162" s="1"/>
      <c r="ALQ162" s="1"/>
      <c r="ALR162" s="1"/>
      <c r="ALS162" s="1"/>
      <c r="ALT162" s="1"/>
      <c r="ALU162" s="1"/>
      <c r="ALV162" s="1"/>
      <c r="ALW162" s="1"/>
      <c r="ALX162" s="1"/>
      <c r="ALY162" s="1"/>
      <c r="ALZ162" s="1"/>
      <c r="AMA162" s="1"/>
      <c r="AMB162" s="1"/>
      <c r="AMC162" s="1"/>
      <c r="AMD162" s="1"/>
      <c r="AME162" s="1"/>
      <c r="AMF162" s="1"/>
      <c r="AMG162" s="1"/>
      <c r="AMH162" s="1"/>
      <c r="AMI162" s="1"/>
      <c r="AMJ162" s="1"/>
      <c r="AMK162" s="1"/>
      <c r="AML162" s="1"/>
      <c r="AMM162" s="1"/>
      <c r="AMN162" s="1"/>
      <c r="AMO162" s="1"/>
      <c r="AMP162" s="1"/>
      <c r="AMQ162" s="1"/>
      <c r="AMR162" s="1"/>
      <c r="AMS162" s="1"/>
      <c r="AMT162" s="1"/>
      <c r="AMU162" s="1"/>
      <c r="AMV162" s="1"/>
      <c r="AMW162" s="1"/>
      <c r="AMX162" s="1"/>
      <c r="AMY162" s="1"/>
      <c r="AMZ162" s="1"/>
      <c r="ANA162" s="1"/>
      <c r="ANB162" s="1"/>
      <c r="ANC162" s="1"/>
      <c r="AND162" s="1"/>
      <c r="ANE162" s="1"/>
      <c r="ANF162" s="1"/>
      <c r="ANG162" s="1"/>
      <c r="ANH162" s="1"/>
      <c r="ANI162" s="1"/>
      <c r="ANJ162" s="1"/>
      <c r="ANK162" s="1"/>
      <c r="ANL162" s="1"/>
      <c r="ANM162" s="1"/>
      <c r="ANN162" s="1"/>
      <c r="ANO162" s="1"/>
      <c r="ANP162" s="1"/>
      <c r="ANQ162" s="1"/>
      <c r="ANR162" s="1"/>
      <c r="ANS162" s="1"/>
      <c r="ANT162" s="1"/>
      <c r="ANU162" s="1"/>
      <c r="ANV162" s="1"/>
      <c r="ANW162" s="1"/>
      <c r="ANX162" s="1"/>
      <c r="ANY162" s="1"/>
      <c r="ANZ162" s="1"/>
      <c r="AOA162" s="1"/>
      <c r="AOB162" s="1"/>
      <c r="AOC162" s="1"/>
      <c r="AOD162" s="1"/>
      <c r="AOE162" s="1"/>
      <c r="AOF162" s="1"/>
      <c r="AOG162" s="1"/>
      <c r="AOH162" s="1"/>
      <c r="AOI162" s="1"/>
      <c r="AOJ162" s="1"/>
      <c r="AOK162" s="1"/>
      <c r="AOL162" s="1"/>
      <c r="AOM162" s="1"/>
      <c r="AON162" s="1"/>
      <c r="AOO162" s="1"/>
      <c r="AOP162" s="1"/>
      <c r="AOQ162" s="1"/>
      <c r="AOR162" s="1"/>
      <c r="AOS162" s="1"/>
      <c r="AOT162" s="1"/>
      <c r="AOU162" s="1"/>
      <c r="AOV162" s="1"/>
      <c r="AOW162" s="1"/>
      <c r="AOX162" s="1"/>
      <c r="AOY162" s="1"/>
      <c r="AOZ162" s="1"/>
      <c r="APA162" s="1"/>
      <c r="APB162" s="1"/>
      <c r="APC162" s="1"/>
      <c r="APD162" s="1"/>
      <c r="APE162" s="1"/>
      <c r="APF162" s="1"/>
      <c r="APG162" s="1"/>
      <c r="APH162" s="1"/>
      <c r="API162" s="1"/>
      <c r="APJ162" s="1"/>
      <c r="APK162" s="1"/>
      <c r="APL162" s="1"/>
      <c r="APM162" s="1"/>
      <c r="APN162" s="1"/>
      <c r="APO162" s="1"/>
      <c r="APP162" s="1"/>
      <c r="APQ162" s="1"/>
      <c r="APR162" s="1"/>
      <c r="APS162" s="1"/>
      <c r="APT162" s="1"/>
      <c r="APU162" s="1"/>
      <c r="APV162" s="1"/>
      <c r="APW162" s="1"/>
      <c r="APX162" s="1"/>
      <c r="APY162" s="1"/>
      <c r="APZ162" s="1"/>
      <c r="AQA162" s="1"/>
      <c r="AQB162" s="1"/>
      <c r="AQC162" s="1"/>
      <c r="AQD162" s="1"/>
      <c r="AQE162" s="1"/>
      <c r="AQF162" s="1"/>
      <c r="AQG162" s="1"/>
      <c r="AQH162" s="1"/>
      <c r="AQI162" s="1"/>
      <c r="AQJ162" s="1"/>
      <c r="AQK162" s="1"/>
      <c r="AQL162" s="1"/>
      <c r="AQM162" s="1"/>
      <c r="AQN162" s="1"/>
      <c r="AQO162" s="1"/>
      <c r="AQP162" s="1"/>
      <c r="AQQ162" s="1"/>
      <c r="AQR162" s="1"/>
      <c r="AQS162" s="1"/>
      <c r="AQT162" s="1"/>
      <c r="AQU162" s="1"/>
      <c r="AQV162" s="1"/>
      <c r="AQW162" s="1"/>
      <c r="AQX162" s="1"/>
      <c r="AQY162" s="1"/>
      <c r="AQZ162" s="1"/>
      <c r="ARA162" s="1"/>
      <c r="ARB162" s="1"/>
      <c r="ARC162" s="1"/>
      <c r="ARD162" s="1"/>
      <c r="ARE162" s="1"/>
      <c r="ARF162" s="1"/>
      <c r="ARG162" s="1"/>
      <c r="ARH162" s="1"/>
      <c r="ARI162" s="1"/>
      <c r="ARJ162" s="1"/>
      <c r="ARK162" s="1"/>
      <c r="ARL162" s="1"/>
      <c r="ARM162" s="1"/>
      <c r="ARN162" s="1"/>
      <c r="ARO162" s="1"/>
      <c r="ARP162" s="1"/>
      <c r="ARQ162" s="1"/>
      <c r="ARR162" s="1"/>
      <c r="ARS162" s="1"/>
      <c r="ART162" s="1"/>
      <c r="ARU162" s="1"/>
      <c r="ARV162" s="1"/>
      <c r="ARW162" s="1"/>
      <c r="ARX162" s="1"/>
      <c r="ARY162" s="1"/>
      <c r="ARZ162" s="1"/>
      <c r="ASA162" s="1"/>
      <c r="ASB162" s="1"/>
      <c r="ASC162" s="1"/>
      <c r="ASD162" s="1"/>
      <c r="ASE162" s="1"/>
      <c r="ASF162" s="1"/>
      <c r="ASG162" s="1"/>
      <c r="ASH162" s="1"/>
      <c r="ASI162" s="1"/>
      <c r="ASJ162" s="1"/>
      <c r="ASK162" s="1"/>
      <c r="ASL162" s="1"/>
      <c r="ASM162" s="1"/>
      <c r="ASN162" s="1"/>
      <c r="ASO162" s="1"/>
      <c r="ASP162" s="1"/>
      <c r="ASQ162" s="1"/>
      <c r="ASR162" s="1"/>
      <c r="ASS162" s="1"/>
      <c r="AST162" s="1"/>
      <c r="ASU162" s="1"/>
      <c r="ASV162" s="1"/>
      <c r="ASW162" s="1"/>
      <c r="ASX162" s="1"/>
      <c r="ASY162" s="1"/>
      <c r="ASZ162" s="1"/>
      <c r="ATA162" s="1"/>
      <c r="ATB162" s="1"/>
      <c r="ATC162" s="1"/>
      <c r="ATD162" s="1"/>
      <c r="ATE162" s="1"/>
      <c r="ATF162" s="1"/>
      <c r="ATG162" s="1"/>
      <c r="ATH162" s="1"/>
      <c r="ATI162" s="1"/>
      <c r="ATJ162" s="1"/>
      <c r="ATK162" s="1"/>
      <c r="ATL162" s="1"/>
      <c r="ATM162" s="1"/>
      <c r="ATN162" s="1"/>
      <c r="ATO162" s="1"/>
      <c r="ATP162" s="1"/>
      <c r="ATQ162" s="1"/>
      <c r="ATR162" s="1"/>
      <c r="ATS162" s="1"/>
      <c r="ATT162" s="1"/>
      <c r="ATU162" s="1"/>
      <c r="ATV162" s="1"/>
      <c r="ATW162" s="1"/>
      <c r="ATX162" s="1"/>
      <c r="ATY162" s="1"/>
      <c r="ATZ162" s="1"/>
      <c r="AUA162" s="1"/>
      <c r="AUB162" s="1"/>
      <c r="AUC162" s="1"/>
      <c r="AUD162" s="1"/>
      <c r="AUE162" s="1"/>
      <c r="AUF162" s="1"/>
      <c r="AUG162" s="1"/>
      <c r="AUH162" s="1"/>
      <c r="AUI162" s="1"/>
      <c r="AUJ162" s="1"/>
      <c r="AUK162" s="1"/>
      <c r="AUL162" s="1"/>
      <c r="AUM162" s="1"/>
      <c r="AUN162" s="1"/>
      <c r="AUO162" s="1"/>
      <c r="AUP162" s="1"/>
      <c r="AUQ162" s="1"/>
      <c r="AUR162" s="1"/>
      <c r="AUS162" s="1"/>
      <c r="AUT162" s="1"/>
      <c r="AUU162" s="1"/>
      <c r="AUV162" s="1"/>
      <c r="AUW162" s="1"/>
      <c r="AUX162" s="1"/>
      <c r="AUY162" s="1"/>
      <c r="AUZ162" s="1"/>
      <c r="AVA162" s="1"/>
      <c r="AVB162" s="1"/>
      <c r="AVC162" s="1"/>
      <c r="AVD162" s="1"/>
      <c r="AVE162" s="1"/>
      <c r="AVF162" s="1"/>
      <c r="AVG162" s="1"/>
      <c r="AVH162" s="1"/>
      <c r="AVI162" s="1"/>
      <c r="AVJ162" s="1"/>
      <c r="AVK162" s="1"/>
      <c r="AVL162" s="1"/>
      <c r="AVM162" s="1"/>
      <c r="AVN162" s="1"/>
      <c r="AVO162" s="1"/>
      <c r="AVP162" s="1"/>
      <c r="AVQ162" s="1"/>
      <c r="AVR162" s="1"/>
      <c r="AVS162" s="1"/>
      <c r="AVT162" s="1"/>
      <c r="AVU162" s="1"/>
      <c r="AVV162" s="1"/>
      <c r="AVW162" s="1"/>
      <c r="AVX162" s="1"/>
      <c r="AVY162" s="1"/>
      <c r="AVZ162" s="1"/>
      <c r="AWA162" s="1"/>
      <c r="AWB162" s="1"/>
      <c r="AWC162" s="1"/>
      <c r="AWD162" s="1"/>
      <c r="AWE162" s="1"/>
      <c r="AWF162" s="1"/>
      <c r="AWG162" s="1"/>
      <c r="AWH162" s="1"/>
      <c r="AWI162" s="1"/>
      <c r="AWJ162" s="1"/>
      <c r="AWK162" s="1"/>
      <c r="AWL162" s="1"/>
      <c r="AWM162" s="1"/>
      <c r="AWN162" s="1"/>
      <c r="AWO162" s="1"/>
      <c r="AWP162" s="1"/>
      <c r="AWQ162" s="1"/>
      <c r="AWR162" s="1"/>
      <c r="AWS162" s="1"/>
      <c r="AWT162" s="1"/>
      <c r="AWU162" s="1"/>
      <c r="AWV162" s="1"/>
      <c r="AWW162" s="1"/>
      <c r="AWX162" s="1"/>
      <c r="AWY162" s="1"/>
      <c r="AWZ162" s="1"/>
      <c r="AXA162" s="1"/>
      <c r="AXB162" s="1"/>
      <c r="AXC162" s="1"/>
      <c r="AXD162" s="1"/>
      <c r="AXE162" s="1"/>
      <c r="AXF162" s="1"/>
      <c r="AXG162" s="1"/>
      <c r="AXH162" s="1"/>
      <c r="AXI162" s="1"/>
      <c r="AXJ162" s="1"/>
      <c r="AXK162" s="1"/>
      <c r="AXL162" s="1"/>
      <c r="AXM162" s="1"/>
      <c r="AXN162" s="1"/>
      <c r="AXO162" s="1"/>
      <c r="AXP162" s="1"/>
      <c r="AXQ162" s="1"/>
      <c r="AXR162" s="1"/>
      <c r="AXS162" s="1"/>
      <c r="AXT162" s="1"/>
      <c r="AXU162" s="1"/>
      <c r="AXV162" s="1"/>
      <c r="AXW162" s="1"/>
      <c r="AXX162" s="1"/>
      <c r="AXY162" s="1"/>
      <c r="AXZ162" s="1"/>
      <c r="AYA162" s="1"/>
      <c r="AYB162" s="1"/>
      <c r="AYC162" s="1"/>
      <c r="AYD162" s="1"/>
      <c r="AYE162" s="1"/>
      <c r="AYF162" s="1"/>
      <c r="AYG162" s="1"/>
      <c r="AYH162" s="1"/>
      <c r="AYI162" s="1"/>
      <c r="AYJ162" s="1"/>
      <c r="AYK162" s="1"/>
      <c r="AYL162" s="1"/>
      <c r="AYM162" s="1"/>
      <c r="AYN162" s="1"/>
      <c r="AYO162" s="1"/>
      <c r="AYP162" s="1"/>
      <c r="AYQ162" s="1"/>
      <c r="AYR162" s="1"/>
      <c r="AYS162" s="1"/>
      <c r="AYT162" s="1"/>
      <c r="AYU162" s="1"/>
      <c r="AYV162" s="1"/>
      <c r="AYW162" s="1"/>
      <c r="AYX162" s="1"/>
      <c r="AYY162" s="1"/>
      <c r="AYZ162" s="1"/>
      <c r="AZA162" s="1"/>
      <c r="AZB162" s="1"/>
      <c r="AZC162" s="1"/>
      <c r="AZD162" s="1"/>
      <c r="AZE162" s="1"/>
      <c r="AZF162" s="1"/>
      <c r="AZG162" s="1"/>
      <c r="AZH162" s="1"/>
      <c r="AZI162" s="1"/>
      <c r="AZJ162" s="1"/>
      <c r="AZK162" s="1"/>
      <c r="AZL162" s="1"/>
      <c r="AZM162" s="1"/>
      <c r="AZN162" s="1"/>
      <c r="AZO162" s="1"/>
      <c r="AZP162" s="1"/>
      <c r="AZQ162" s="1"/>
      <c r="AZR162" s="1"/>
      <c r="AZS162" s="1"/>
      <c r="AZT162" s="1"/>
      <c r="AZU162" s="1"/>
      <c r="AZV162" s="1"/>
      <c r="AZW162" s="1"/>
      <c r="AZX162" s="1"/>
      <c r="AZY162" s="1"/>
      <c r="AZZ162" s="1"/>
      <c r="BAA162" s="1"/>
      <c r="BAB162" s="1"/>
      <c r="BAC162" s="1"/>
      <c r="BAD162" s="1"/>
      <c r="BAE162" s="1"/>
      <c r="BAF162" s="1"/>
      <c r="BAG162" s="1"/>
      <c r="BAH162" s="1"/>
      <c r="BAI162" s="1"/>
      <c r="BAJ162" s="1"/>
      <c r="BAK162" s="1"/>
      <c r="BAL162" s="1"/>
      <c r="BAM162" s="1"/>
      <c r="BAN162" s="1"/>
      <c r="BAO162" s="1"/>
      <c r="BAP162" s="1"/>
      <c r="BAQ162" s="1"/>
      <c r="BAR162" s="1"/>
      <c r="BAS162" s="1"/>
      <c r="BAT162" s="1"/>
      <c r="BAU162" s="1"/>
      <c r="BAV162" s="1"/>
      <c r="BAW162" s="1"/>
      <c r="BAX162" s="1"/>
      <c r="BAY162" s="1"/>
      <c r="BAZ162" s="1"/>
      <c r="BBA162" s="1"/>
      <c r="BBB162" s="1"/>
      <c r="BBC162" s="1"/>
      <c r="BBD162" s="1"/>
      <c r="BBE162" s="1"/>
      <c r="BBF162" s="1"/>
      <c r="BBG162" s="1"/>
      <c r="BBH162" s="1"/>
      <c r="BBI162" s="1"/>
      <c r="BBJ162" s="1"/>
      <c r="BBK162" s="1"/>
      <c r="BBL162" s="1"/>
      <c r="BBM162" s="1"/>
      <c r="BBN162" s="1"/>
      <c r="BBO162" s="1"/>
      <c r="BBP162" s="1"/>
      <c r="BBQ162" s="1"/>
      <c r="BBR162" s="1"/>
      <c r="BBS162" s="1"/>
      <c r="BBT162" s="1"/>
      <c r="BBU162" s="1"/>
      <c r="BBV162" s="1"/>
      <c r="BBW162" s="1"/>
      <c r="BBX162" s="1"/>
      <c r="BBY162" s="1"/>
      <c r="BBZ162" s="1"/>
      <c r="BCA162" s="1"/>
      <c r="BCB162" s="1"/>
      <c r="BCC162" s="1"/>
      <c r="BCD162" s="1"/>
      <c r="BCE162" s="1"/>
      <c r="BCF162" s="1"/>
      <c r="BCG162" s="1"/>
      <c r="BCH162" s="1"/>
      <c r="BCI162" s="1"/>
      <c r="BCJ162" s="1"/>
      <c r="BCK162" s="1"/>
      <c r="BCL162" s="1"/>
      <c r="BCM162" s="1"/>
      <c r="BCN162" s="1"/>
      <c r="BCO162" s="1"/>
      <c r="BCP162" s="1"/>
      <c r="BCQ162" s="1"/>
      <c r="BCR162" s="1"/>
      <c r="BCS162" s="1"/>
      <c r="BCT162" s="1"/>
      <c r="BCU162" s="1"/>
      <c r="BCV162" s="1"/>
      <c r="BCW162" s="1"/>
      <c r="BCX162" s="1"/>
      <c r="BCY162" s="1"/>
      <c r="BCZ162" s="1"/>
      <c r="BDA162" s="1"/>
      <c r="BDB162" s="1"/>
      <c r="BDC162" s="1"/>
      <c r="BDD162" s="1"/>
      <c r="BDE162" s="1"/>
      <c r="BDF162" s="1"/>
      <c r="BDG162" s="1"/>
      <c r="BDH162" s="1"/>
      <c r="BDI162" s="1"/>
      <c r="BDJ162" s="1"/>
      <c r="BDK162" s="1"/>
      <c r="BDL162" s="1"/>
      <c r="BDM162" s="1"/>
      <c r="BDN162" s="1"/>
      <c r="BDO162" s="1"/>
      <c r="BDP162" s="1"/>
      <c r="BDQ162" s="1"/>
      <c r="BDR162" s="1"/>
      <c r="BDS162" s="1"/>
      <c r="BDT162" s="1"/>
      <c r="BDU162" s="1"/>
      <c r="BDV162" s="1"/>
      <c r="BDW162" s="1"/>
      <c r="BDX162" s="1"/>
      <c r="BDY162" s="1"/>
      <c r="BDZ162" s="1"/>
      <c r="BEA162" s="1"/>
      <c r="BEB162" s="1"/>
      <c r="BEC162" s="1"/>
      <c r="BED162" s="1"/>
      <c r="BEE162" s="1"/>
      <c r="BEF162" s="1"/>
      <c r="BEG162" s="1"/>
      <c r="BEH162" s="1"/>
      <c r="BEI162" s="1"/>
      <c r="BEJ162" s="1"/>
      <c r="BEK162" s="1"/>
      <c r="BEL162" s="1"/>
      <c r="BEM162" s="1"/>
      <c r="BEN162" s="1"/>
      <c r="BEO162" s="1"/>
      <c r="BEP162" s="1"/>
      <c r="BEQ162" s="1"/>
      <c r="BER162" s="1"/>
      <c r="BES162" s="1"/>
      <c r="BET162" s="1"/>
      <c r="BEU162" s="1"/>
      <c r="BEV162" s="1"/>
      <c r="BEW162" s="1"/>
      <c r="BEX162" s="1"/>
      <c r="BEY162" s="1"/>
      <c r="BEZ162" s="1"/>
      <c r="BFA162" s="1"/>
      <c r="BFB162" s="1"/>
      <c r="BFC162" s="1"/>
      <c r="BFD162" s="1"/>
      <c r="BFE162" s="1"/>
      <c r="BFF162" s="1"/>
      <c r="BFG162" s="1"/>
      <c r="BFH162" s="1"/>
      <c r="BFI162" s="1"/>
      <c r="BFJ162" s="1"/>
      <c r="BFK162" s="1"/>
      <c r="BFL162" s="1"/>
      <c r="BFM162" s="1"/>
      <c r="BFN162" s="1"/>
      <c r="BFO162" s="1"/>
      <c r="BFP162" s="1"/>
      <c r="BFQ162" s="1"/>
      <c r="BFR162" s="1"/>
      <c r="BFS162" s="1"/>
      <c r="BFT162" s="1"/>
      <c r="BFU162" s="1"/>
      <c r="BFV162" s="1"/>
      <c r="BFW162" s="1"/>
      <c r="BFX162" s="1"/>
      <c r="BFY162" s="1"/>
      <c r="BFZ162" s="1"/>
      <c r="BGA162" s="1"/>
      <c r="BGB162" s="1"/>
      <c r="BGC162" s="1"/>
      <c r="BGD162" s="1"/>
      <c r="BGE162" s="1"/>
      <c r="BGF162" s="1"/>
      <c r="BGG162" s="1"/>
      <c r="BGH162" s="1"/>
      <c r="BGI162" s="1"/>
      <c r="BGJ162" s="1"/>
      <c r="BGK162" s="1"/>
      <c r="BGL162" s="1"/>
      <c r="BGM162" s="1"/>
      <c r="BGN162" s="1"/>
      <c r="BGO162" s="1"/>
      <c r="BGP162" s="1"/>
      <c r="BGQ162" s="1"/>
      <c r="BGR162" s="1"/>
      <c r="BGS162" s="1"/>
      <c r="BGT162" s="1"/>
      <c r="BGU162" s="1"/>
      <c r="BGV162" s="1"/>
      <c r="BGW162" s="1"/>
      <c r="BGX162" s="1"/>
      <c r="BGY162" s="1"/>
      <c r="BGZ162" s="1"/>
      <c r="BHA162" s="1"/>
      <c r="BHB162" s="1"/>
      <c r="BHC162" s="1"/>
      <c r="BHD162" s="1"/>
      <c r="BHE162" s="1"/>
      <c r="BHF162" s="1"/>
      <c r="BHG162" s="1"/>
      <c r="BHH162" s="1"/>
      <c r="BHI162" s="1"/>
      <c r="BHJ162" s="1"/>
      <c r="BHK162" s="1"/>
      <c r="BHL162" s="1"/>
      <c r="BHM162" s="1"/>
      <c r="BHN162" s="1"/>
      <c r="BHO162" s="1"/>
      <c r="BHP162" s="1"/>
      <c r="BHQ162" s="1"/>
      <c r="BHR162" s="1"/>
      <c r="BHS162" s="1"/>
      <c r="BHT162" s="1"/>
      <c r="BHU162" s="1"/>
      <c r="BHV162" s="1"/>
      <c r="BHW162" s="1"/>
      <c r="BHX162" s="1"/>
      <c r="BHY162" s="1"/>
      <c r="BHZ162" s="1"/>
      <c r="BIA162" s="1"/>
      <c r="BIB162" s="1"/>
      <c r="BIC162" s="1"/>
      <c r="BID162" s="1"/>
      <c r="BIE162" s="1"/>
      <c r="BIF162" s="1"/>
      <c r="BIG162" s="1"/>
      <c r="BIH162" s="1"/>
      <c r="BII162" s="1"/>
      <c r="BIJ162" s="1"/>
      <c r="BIK162" s="1"/>
      <c r="BIL162" s="1"/>
      <c r="BIM162" s="1"/>
      <c r="BIN162" s="1"/>
      <c r="BIO162" s="1"/>
      <c r="BIP162" s="1"/>
      <c r="BIQ162" s="1"/>
      <c r="BIR162" s="1"/>
      <c r="BIS162" s="1"/>
      <c r="BIT162" s="1"/>
      <c r="BIU162" s="1"/>
      <c r="BIV162" s="1"/>
      <c r="BIW162" s="1"/>
      <c r="BIX162" s="1"/>
      <c r="BIY162" s="1"/>
      <c r="BIZ162" s="1"/>
      <c r="BJA162" s="1"/>
      <c r="BJB162" s="1"/>
      <c r="BJC162" s="1"/>
      <c r="BJD162" s="1"/>
      <c r="BJE162" s="1"/>
      <c r="BJF162" s="1"/>
      <c r="BJG162" s="1"/>
      <c r="BJH162" s="1"/>
      <c r="BJI162" s="1"/>
      <c r="BJJ162" s="1"/>
      <c r="BJK162" s="1"/>
      <c r="BJL162" s="1"/>
      <c r="BJM162" s="1"/>
      <c r="BJN162" s="1"/>
      <c r="BJO162" s="1"/>
      <c r="BJP162" s="1"/>
      <c r="BJQ162" s="1"/>
      <c r="BJR162" s="1"/>
      <c r="BJS162" s="1"/>
      <c r="BJT162" s="1"/>
      <c r="BJU162" s="1"/>
      <c r="BJV162" s="1"/>
      <c r="BJW162" s="1"/>
      <c r="BJX162" s="1"/>
      <c r="BJY162" s="1"/>
      <c r="BJZ162" s="1"/>
      <c r="BKA162" s="1"/>
      <c r="BKB162" s="1"/>
      <c r="BKC162" s="1"/>
      <c r="BKD162" s="1"/>
      <c r="BKE162" s="1"/>
      <c r="BKF162" s="1"/>
      <c r="BKG162" s="1"/>
      <c r="BKH162" s="1"/>
      <c r="BKI162" s="1"/>
      <c r="BKJ162" s="1"/>
      <c r="BKK162" s="1"/>
      <c r="BKL162" s="1"/>
      <c r="BKM162" s="1"/>
      <c r="BKN162" s="1"/>
      <c r="BKO162" s="1"/>
      <c r="BKP162" s="1"/>
      <c r="BKQ162" s="1"/>
      <c r="BKR162" s="1"/>
      <c r="BKS162" s="1"/>
      <c r="BKT162" s="1"/>
      <c r="BKU162" s="1"/>
      <c r="BKV162" s="1"/>
      <c r="BKW162" s="1"/>
      <c r="BKX162" s="1"/>
      <c r="BKY162" s="1"/>
      <c r="BKZ162" s="1"/>
      <c r="BLA162" s="1"/>
      <c r="BLB162" s="1"/>
      <c r="BLC162" s="1"/>
      <c r="BLD162" s="1"/>
      <c r="BLE162" s="1"/>
      <c r="BLF162" s="1"/>
      <c r="BLG162" s="1"/>
      <c r="BLH162" s="1"/>
      <c r="BLI162" s="1"/>
      <c r="BLJ162" s="1"/>
      <c r="BLK162" s="1"/>
      <c r="BLL162" s="1"/>
      <c r="BLM162" s="1"/>
      <c r="BLN162" s="1"/>
      <c r="BLO162" s="1"/>
      <c r="BLP162" s="1"/>
      <c r="BLQ162" s="1"/>
      <c r="BLR162" s="1"/>
      <c r="BLS162" s="1"/>
      <c r="BLT162" s="1"/>
      <c r="BLU162" s="1"/>
      <c r="BLV162" s="1"/>
      <c r="BLW162" s="1"/>
      <c r="BLX162" s="1"/>
      <c r="BLY162" s="1"/>
      <c r="BLZ162" s="1"/>
      <c r="BMA162" s="1"/>
      <c r="BMB162" s="1"/>
      <c r="BMC162" s="1"/>
      <c r="BMD162" s="1"/>
      <c r="BME162" s="1"/>
      <c r="BMF162" s="1"/>
      <c r="BMG162" s="1"/>
      <c r="BMH162" s="1"/>
      <c r="BMI162" s="1"/>
      <c r="BMJ162" s="1"/>
      <c r="BMK162" s="1"/>
      <c r="BML162" s="1"/>
      <c r="BMM162" s="1"/>
      <c r="BMN162" s="1"/>
      <c r="BMO162" s="1"/>
      <c r="BMP162" s="1"/>
      <c r="BMQ162" s="1"/>
      <c r="BMR162" s="1"/>
      <c r="BMS162" s="1"/>
      <c r="BMT162" s="1"/>
      <c r="BMU162" s="1"/>
      <c r="BMV162" s="1"/>
      <c r="BMW162" s="1"/>
      <c r="BMX162" s="1"/>
      <c r="BMY162" s="1"/>
      <c r="BMZ162" s="1"/>
      <c r="BNA162" s="1"/>
      <c r="BNB162" s="1"/>
      <c r="BNC162" s="1"/>
      <c r="BND162" s="1"/>
      <c r="BNE162" s="1"/>
      <c r="BNF162" s="1"/>
      <c r="BNG162" s="1"/>
      <c r="BNH162" s="1"/>
      <c r="BNI162" s="1"/>
      <c r="BNJ162" s="1"/>
      <c r="BNK162" s="1"/>
      <c r="BNL162" s="1"/>
      <c r="BNM162" s="1"/>
      <c r="BNN162" s="1"/>
      <c r="BNO162" s="1"/>
      <c r="BNP162" s="1"/>
      <c r="BNQ162" s="1"/>
      <c r="BNR162" s="1"/>
      <c r="BNS162" s="1"/>
      <c r="BNT162" s="1"/>
      <c r="BNU162" s="1"/>
      <c r="BNV162" s="1"/>
      <c r="BNW162" s="1"/>
      <c r="BNX162" s="1"/>
      <c r="BNY162" s="1"/>
      <c r="BNZ162" s="1"/>
      <c r="BOA162" s="1"/>
      <c r="BOB162" s="1"/>
      <c r="BOC162" s="1"/>
      <c r="BOD162" s="1"/>
      <c r="BOE162" s="1"/>
      <c r="BOF162" s="1"/>
      <c r="BOG162" s="1"/>
      <c r="BOH162" s="1"/>
      <c r="BOI162" s="1"/>
      <c r="BOJ162" s="1"/>
      <c r="BOK162" s="1"/>
      <c r="BOL162" s="1"/>
      <c r="BOM162" s="1"/>
      <c r="BON162" s="1"/>
      <c r="BOO162" s="1"/>
      <c r="BOP162" s="1"/>
      <c r="BOQ162" s="1"/>
      <c r="BOR162" s="1"/>
      <c r="BOS162" s="1"/>
      <c r="BOT162" s="1"/>
      <c r="BOU162" s="1"/>
      <c r="BOV162" s="1"/>
      <c r="BOW162" s="1"/>
      <c r="BOX162" s="1"/>
      <c r="BOY162" s="1"/>
      <c r="BOZ162" s="1"/>
      <c r="BPA162" s="1"/>
      <c r="BPB162" s="1"/>
      <c r="BPC162" s="1"/>
      <c r="BPD162" s="1"/>
      <c r="BPE162" s="1"/>
      <c r="BPF162" s="1"/>
      <c r="BPG162" s="1"/>
      <c r="BPH162" s="1"/>
      <c r="BPI162" s="1"/>
      <c r="BPJ162" s="1"/>
      <c r="BPK162" s="1"/>
      <c r="BPL162" s="1"/>
      <c r="BPM162" s="1"/>
      <c r="BPN162" s="1"/>
      <c r="BPO162" s="1"/>
      <c r="BPP162" s="1"/>
      <c r="BPQ162" s="1"/>
      <c r="BPR162" s="1"/>
      <c r="BPS162" s="1"/>
      <c r="BPT162" s="1"/>
      <c r="BPU162" s="1"/>
      <c r="BPV162" s="1"/>
      <c r="BPW162" s="1"/>
      <c r="BPX162" s="1"/>
      <c r="BPY162" s="1"/>
      <c r="BPZ162" s="1"/>
      <c r="BQA162" s="1"/>
      <c r="BQB162" s="1"/>
      <c r="BQC162" s="1"/>
      <c r="BQD162" s="1"/>
      <c r="BQE162" s="1"/>
      <c r="BQF162" s="1"/>
      <c r="BQG162" s="1"/>
      <c r="BQH162" s="1"/>
      <c r="BQI162" s="1"/>
      <c r="BQJ162" s="1"/>
      <c r="BQK162" s="1"/>
      <c r="BQL162" s="1"/>
      <c r="BQM162" s="1"/>
      <c r="BQN162" s="1"/>
      <c r="BQO162" s="1"/>
      <c r="BQP162" s="1"/>
      <c r="BQQ162" s="1"/>
      <c r="BQR162" s="1"/>
      <c r="BQS162" s="1"/>
      <c r="BQT162" s="1"/>
      <c r="BQU162" s="1"/>
      <c r="BQV162" s="1"/>
      <c r="BQW162" s="1"/>
      <c r="BQX162" s="1"/>
      <c r="BQY162" s="1"/>
      <c r="BQZ162" s="1"/>
      <c r="BRA162" s="1"/>
      <c r="BRB162" s="1"/>
      <c r="BRC162" s="1"/>
      <c r="BRD162" s="1"/>
      <c r="BRE162" s="1"/>
      <c r="BRF162" s="1"/>
      <c r="BRG162" s="1"/>
      <c r="BRH162" s="1"/>
      <c r="BRI162" s="1"/>
      <c r="BRJ162" s="1"/>
      <c r="BRK162" s="1"/>
      <c r="BRL162" s="1"/>
      <c r="BRM162" s="1"/>
      <c r="BRN162" s="1"/>
      <c r="BRO162" s="1"/>
      <c r="BRP162" s="1"/>
      <c r="BRQ162" s="1"/>
      <c r="BRR162" s="1"/>
      <c r="BRS162" s="1"/>
      <c r="BRT162" s="1"/>
      <c r="BRU162" s="1"/>
      <c r="BRV162" s="1"/>
      <c r="BRW162" s="1"/>
      <c r="BRX162" s="1"/>
      <c r="BRY162" s="1"/>
      <c r="BRZ162" s="1"/>
      <c r="BSA162" s="1"/>
      <c r="BSB162" s="1"/>
      <c r="BSC162" s="1"/>
      <c r="BSD162" s="1"/>
      <c r="BSE162" s="1"/>
      <c r="BSF162" s="1"/>
      <c r="BSG162" s="1"/>
      <c r="BSH162" s="1"/>
      <c r="BSI162" s="1"/>
      <c r="BSJ162" s="1"/>
      <c r="BSK162" s="1"/>
      <c r="BSL162" s="1"/>
      <c r="BSM162" s="1"/>
      <c r="BSN162" s="1"/>
      <c r="BSO162" s="1"/>
      <c r="BSP162" s="1"/>
      <c r="BSQ162" s="1"/>
      <c r="BSR162" s="1"/>
      <c r="BSS162" s="1"/>
      <c r="BST162" s="1"/>
      <c r="BSU162" s="1"/>
      <c r="BSV162" s="1"/>
      <c r="BSW162" s="1"/>
      <c r="BSX162" s="1"/>
      <c r="BSY162" s="1"/>
      <c r="BSZ162" s="1"/>
      <c r="BTA162" s="1"/>
      <c r="BTB162" s="1"/>
      <c r="BTC162" s="1"/>
      <c r="BTD162" s="1"/>
      <c r="BTE162" s="1"/>
      <c r="BTF162" s="1"/>
      <c r="BTG162" s="1"/>
      <c r="BTH162" s="1"/>
      <c r="BTI162" s="1"/>
      <c r="BTJ162" s="1"/>
      <c r="BTK162" s="1"/>
      <c r="BTL162" s="1"/>
      <c r="BTM162" s="1"/>
      <c r="BTN162" s="1"/>
      <c r="BTO162" s="1"/>
      <c r="BTP162" s="1"/>
      <c r="BTQ162" s="1"/>
      <c r="BTR162" s="1"/>
      <c r="BTS162" s="1"/>
      <c r="BTT162" s="1"/>
      <c r="BTU162" s="1"/>
      <c r="BTV162" s="1"/>
      <c r="BTW162" s="1"/>
      <c r="BTX162" s="1"/>
      <c r="BTY162" s="1"/>
      <c r="BTZ162" s="1"/>
      <c r="BUA162" s="1"/>
      <c r="BUB162" s="1"/>
      <c r="BUC162" s="1"/>
      <c r="BUD162" s="1"/>
      <c r="BUE162" s="1"/>
      <c r="BUF162" s="1"/>
      <c r="BUG162" s="1"/>
      <c r="BUH162" s="1"/>
      <c r="BUI162" s="1"/>
      <c r="BUJ162" s="1"/>
      <c r="BUK162" s="1"/>
      <c r="BUL162" s="1"/>
      <c r="BUM162" s="1"/>
      <c r="BUN162" s="1"/>
      <c r="BUO162" s="1"/>
      <c r="BUP162" s="1"/>
      <c r="BUQ162" s="1"/>
      <c r="BUR162" s="1"/>
      <c r="BUS162" s="1"/>
      <c r="BUT162" s="1"/>
      <c r="BUU162" s="1"/>
      <c r="BUV162" s="1"/>
      <c r="BUW162" s="1"/>
      <c r="BUX162" s="1"/>
      <c r="BUY162" s="1"/>
      <c r="BUZ162" s="1"/>
      <c r="BVA162" s="1"/>
      <c r="BVB162" s="1"/>
      <c r="BVC162" s="1"/>
      <c r="BVD162" s="1"/>
      <c r="BVE162" s="1"/>
      <c r="BVF162" s="1"/>
      <c r="BVG162" s="1"/>
      <c r="BVH162" s="1"/>
      <c r="BVI162" s="1"/>
      <c r="BVJ162" s="1"/>
      <c r="BVK162" s="1"/>
      <c r="BVL162" s="1"/>
      <c r="BVM162" s="1"/>
      <c r="BVN162" s="1"/>
      <c r="BVO162" s="1"/>
      <c r="BVP162" s="1"/>
      <c r="BVQ162" s="1"/>
      <c r="BVR162" s="1"/>
      <c r="BVS162" s="1"/>
      <c r="BVT162" s="1"/>
      <c r="BVU162" s="1"/>
      <c r="BVV162" s="1"/>
      <c r="BVW162" s="1"/>
      <c r="BVX162" s="1"/>
      <c r="BVY162" s="1"/>
      <c r="BVZ162" s="1"/>
      <c r="BWA162" s="1"/>
      <c r="BWB162" s="1"/>
      <c r="BWC162" s="1"/>
      <c r="BWD162" s="1"/>
      <c r="BWE162" s="1"/>
      <c r="BWF162" s="1"/>
      <c r="BWG162" s="1"/>
      <c r="BWH162" s="1"/>
      <c r="BWI162" s="1"/>
      <c r="BWJ162" s="1"/>
      <c r="BWK162" s="1"/>
      <c r="BWL162" s="1"/>
      <c r="BWM162" s="1"/>
      <c r="BWN162" s="1"/>
      <c r="BWO162" s="1"/>
      <c r="BWP162" s="1"/>
      <c r="BWQ162" s="1"/>
      <c r="BWR162" s="1"/>
      <c r="BWS162" s="1"/>
      <c r="BWT162" s="1"/>
      <c r="BWU162" s="1"/>
      <c r="BWV162" s="1"/>
      <c r="BWW162" s="1"/>
      <c r="BWX162" s="1"/>
      <c r="BWY162" s="1"/>
      <c r="BWZ162" s="1"/>
      <c r="BXA162" s="1"/>
      <c r="BXB162" s="1"/>
      <c r="BXC162" s="1"/>
      <c r="BXD162" s="1"/>
      <c r="BXE162" s="1"/>
      <c r="BXF162" s="1"/>
      <c r="BXG162" s="1"/>
      <c r="BXH162" s="1"/>
      <c r="BXI162" s="1"/>
      <c r="BXJ162" s="1"/>
      <c r="BXK162" s="1"/>
      <c r="BXL162" s="1"/>
      <c r="BXM162" s="1"/>
      <c r="BXN162" s="1"/>
      <c r="BXO162" s="1"/>
      <c r="BXP162" s="1"/>
      <c r="BXQ162" s="1"/>
      <c r="BXR162" s="1"/>
      <c r="BXS162" s="1"/>
      <c r="BXT162" s="1"/>
      <c r="BXU162" s="1"/>
      <c r="BXV162" s="1"/>
      <c r="BXW162" s="1"/>
      <c r="BXX162" s="1"/>
      <c r="BXY162" s="1"/>
      <c r="BXZ162" s="1"/>
      <c r="BYA162" s="1"/>
      <c r="BYB162" s="1"/>
      <c r="BYC162" s="1"/>
      <c r="BYD162" s="1"/>
      <c r="BYE162" s="1"/>
      <c r="BYF162" s="1"/>
      <c r="BYG162" s="1"/>
      <c r="BYH162" s="1"/>
      <c r="BYI162" s="1"/>
      <c r="BYJ162" s="1"/>
      <c r="BYK162" s="1"/>
      <c r="BYL162" s="1"/>
      <c r="BYM162" s="1"/>
      <c r="BYN162" s="1"/>
      <c r="BYO162" s="1"/>
      <c r="BYP162" s="1"/>
      <c r="BYQ162" s="1"/>
      <c r="BYR162" s="1"/>
      <c r="BYS162" s="1"/>
      <c r="BYT162" s="1"/>
      <c r="BYU162" s="1"/>
      <c r="BYV162" s="1"/>
      <c r="BYW162" s="1"/>
      <c r="BYX162" s="1"/>
      <c r="BYY162" s="1"/>
      <c r="BYZ162" s="1"/>
      <c r="BZA162" s="1"/>
      <c r="BZB162" s="1"/>
      <c r="BZC162" s="1"/>
      <c r="BZD162" s="1"/>
      <c r="BZE162" s="1"/>
      <c r="BZF162" s="1"/>
      <c r="BZG162" s="1"/>
      <c r="BZH162" s="1"/>
      <c r="BZI162" s="1"/>
      <c r="BZJ162" s="1"/>
      <c r="BZK162" s="1"/>
      <c r="BZL162" s="1"/>
      <c r="BZM162" s="1"/>
      <c r="BZN162" s="1"/>
      <c r="BZO162" s="1"/>
      <c r="BZP162" s="1"/>
      <c r="BZQ162" s="1"/>
      <c r="BZR162" s="1"/>
      <c r="BZS162" s="1"/>
      <c r="BZT162" s="1"/>
      <c r="BZU162" s="1"/>
      <c r="BZV162" s="1"/>
      <c r="BZW162" s="1"/>
      <c r="BZX162" s="1"/>
      <c r="BZY162" s="1"/>
      <c r="BZZ162" s="1"/>
      <c r="CAA162" s="1"/>
      <c r="CAB162" s="1"/>
      <c r="CAC162" s="1"/>
      <c r="CAD162" s="1"/>
      <c r="CAE162" s="1"/>
      <c r="CAF162" s="1"/>
      <c r="CAG162" s="1"/>
      <c r="CAH162" s="1"/>
      <c r="CAI162" s="1"/>
      <c r="CAJ162" s="1"/>
      <c r="CAK162" s="1"/>
      <c r="CAL162" s="1"/>
      <c r="CAM162" s="1"/>
      <c r="CAN162" s="1"/>
      <c r="CAO162" s="1"/>
      <c r="CAP162" s="1"/>
      <c r="CAQ162" s="1"/>
      <c r="CAR162" s="1"/>
      <c r="CAS162" s="1"/>
      <c r="CAT162" s="1"/>
      <c r="CAU162" s="1"/>
      <c r="CAV162" s="1"/>
      <c r="CAW162" s="1"/>
      <c r="CAX162" s="1"/>
      <c r="CAY162" s="1"/>
      <c r="CAZ162" s="1"/>
      <c r="CBA162" s="1"/>
      <c r="CBB162" s="1"/>
      <c r="CBC162" s="1"/>
      <c r="CBD162" s="1"/>
      <c r="CBE162" s="1"/>
      <c r="CBF162" s="1"/>
      <c r="CBG162" s="1"/>
      <c r="CBH162" s="1"/>
      <c r="CBI162" s="1"/>
      <c r="CBJ162" s="1"/>
      <c r="CBK162" s="1"/>
      <c r="CBL162" s="1"/>
      <c r="CBM162" s="1"/>
      <c r="CBN162" s="1"/>
      <c r="CBO162" s="1"/>
      <c r="CBP162" s="1"/>
      <c r="CBQ162" s="1"/>
      <c r="CBR162" s="1"/>
      <c r="CBS162" s="1"/>
      <c r="CBT162" s="1"/>
      <c r="CBU162" s="1"/>
      <c r="CBV162" s="1"/>
      <c r="CBW162" s="1"/>
      <c r="CBX162" s="1"/>
      <c r="CBY162" s="1"/>
      <c r="CBZ162" s="1"/>
      <c r="CCA162" s="1"/>
      <c r="CCB162" s="1"/>
      <c r="CCC162" s="1"/>
      <c r="CCD162" s="1"/>
      <c r="CCE162" s="1"/>
      <c r="CCF162" s="1"/>
      <c r="CCG162" s="1"/>
      <c r="CCH162" s="1"/>
      <c r="CCI162" s="1"/>
      <c r="CCJ162" s="1"/>
      <c r="CCK162" s="1"/>
      <c r="CCL162" s="1"/>
      <c r="CCM162" s="1"/>
      <c r="CCN162" s="1"/>
      <c r="CCO162" s="1"/>
      <c r="CCP162" s="1"/>
      <c r="CCQ162" s="1"/>
      <c r="CCR162" s="1"/>
      <c r="CCS162" s="1"/>
      <c r="CCT162" s="1"/>
      <c r="CCU162" s="1"/>
      <c r="CCV162" s="1"/>
      <c r="CCW162" s="1"/>
      <c r="CCX162" s="1"/>
      <c r="CCY162" s="1"/>
      <c r="CCZ162" s="1"/>
      <c r="CDA162" s="1"/>
      <c r="CDB162" s="1"/>
      <c r="CDC162" s="1"/>
      <c r="CDD162" s="1"/>
      <c r="CDE162" s="1"/>
      <c r="CDF162" s="1"/>
      <c r="CDG162" s="1"/>
      <c r="CDH162" s="1"/>
      <c r="CDI162" s="1"/>
      <c r="CDJ162" s="1"/>
      <c r="CDK162" s="1"/>
      <c r="CDL162" s="1"/>
      <c r="CDM162" s="1"/>
      <c r="CDN162" s="1"/>
      <c r="CDO162" s="1"/>
      <c r="CDP162" s="1"/>
      <c r="CDQ162" s="1"/>
      <c r="CDR162" s="1"/>
      <c r="CDS162" s="1"/>
      <c r="CDT162" s="1"/>
      <c r="CDU162" s="1"/>
      <c r="CDV162" s="1"/>
      <c r="CDW162" s="1"/>
      <c r="CDX162" s="1"/>
      <c r="CDY162" s="1"/>
      <c r="CDZ162" s="1"/>
      <c r="CEA162" s="1"/>
      <c r="CEB162" s="1"/>
      <c r="CEC162" s="1"/>
      <c r="CED162" s="1"/>
      <c r="CEE162" s="1"/>
      <c r="CEF162" s="1"/>
      <c r="CEG162" s="1"/>
      <c r="CEH162" s="1"/>
      <c r="CEI162" s="1"/>
      <c r="CEJ162" s="1"/>
      <c r="CEK162" s="1"/>
      <c r="CEL162" s="1"/>
      <c r="CEM162" s="1"/>
      <c r="CEN162" s="1"/>
      <c r="CEO162" s="1"/>
      <c r="CEP162" s="1"/>
      <c r="CEQ162" s="1"/>
      <c r="CER162" s="1"/>
      <c r="CES162" s="1"/>
      <c r="CET162" s="1"/>
      <c r="CEU162" s="1"/>
      <c r="CEV162" s="1"/>
      <c r="CEW162" s="1"/>
      <c r="CEX162" s="1"/>
      <c r="CEY162" s="1"/>
      <c r="CEZ162" s="1"/>
      <c r="CFA162" s="1"/>
      <c r="CFB162" s="1"/>
      <c r="CFC162" s="1"/>
      <c r="CFD162" s="1"/>
      <c r="CFE162" s="1"/>
      <c r="CFF162" s="1"/>
      <c r="CFG162" s="1"/>
      <c r="CFH162" s="1"/>
      <c r="CFI162" s="1"/>
      <c r="CFJ162" s="1"/>
      <c r="CFK162" s="1"/>
      <c r="CFL162" s="1"/>
      <c r="CFM162" s="1"/>
      <c r="CFN162" s="1"/>
      <c r="CFO162" s="1"/>
      <c r="CFP162" s="1"/>
      <c r="CFQ162" s="1"/>
      <c r="CFR162" s="1"/>
      <c r="CFS162" s="1"/>
      <c r="CFT162" s="1"/>
      <c r="CFU162" s="1"/>
      <c r="CFV162" s="1"/>
      <c r="CFW162" s="1"/>
      <c r="CFX162" s="1"/>
      <c r="CFY162" s="1"/>
      <c r="CFZ162" s="1"/>
      <c r="CGA162" s="1"/>
      <c r="CGB162" s="1"/>
      <c r="CGC162" s="1"/>
      <c r="CGD162" s="1"/>
      <c r="CGE162" s="1"/>
      <c r="CGF162" s="1"/>
      <c r="CGG162" s="1"/>
      <c r="CGH162" s="1"/>
      <c r="CGI162" s="1"/>
      <c r="CGJ162" s="1"/>
      <c r="CGK162" s="1"/>
      <c r="CGL162" s="1"/>
      <c r="CGM162" s="1"/>
      <c r="CGN162" s="1"/>
      <c r="CGO162" s="1"/>
      <c r="CGP162" s="1"/>
      <c r="CGQ162" s="1"/>
      <c r="CGR162" s="1"/>
      <c r="CGS162" s="1"/>
      <c r="CGT162" s="1"/>
      <c r="CGU162" s="1"/>
      <c r="CGV162" s="1"/>
      <c r="CGW162" s="1"/>
      <c r="CGX162" s="1"/>
      <c r="CGY162" s="1"/>
      <c r="CGZ162" s="1"/>
      <c r="CHA162" s="1"/>
      <c r="CHB162" s="1"/>
      <c r="CHC162" s="1"/>
      <c r="CHD162" s="1"/>
      <c r="CHE162" s="1"/>
      <c r="CHF162" s="1"/>
      <c r="CHG162" s="1"/>
      <c r="CHH162" s="1"/>
      <c r="CHI162" s="1"/>
      <c r="CHJ162" s="1"/>
      <c r="CHK162" s="1"/>
      <c r="CHL162" s="1"/>
      <c r="CHM162" s="1"/>
      <c r="CHN162" s="1"/>
      <c r="CHO162" s="1"/>
      <c r="CHP162" s="1"/>
      <c r="CHQ162" s="1"/>
      <c r="CHR162" s="1"/>
      <c r="CHS162" s="1"/>
      <c r="CHT162" s="1"/>
      <c r="CHU162" s="1"/>
      <c r="CHV162" s="1"/>
      <c r="CHW162" s="1"/>
      <c r="CHX162" s="1"/>
      <c r="CHY162" s="1"/>
      <c r="CHZ162" s="1"/>
      <c r="CIA162" s="1"/>
      <c r="CIB162" s="1"/>
      <c r="CIC162" s="1"/>
      <c r="CID162" s="1"/>
      <c r="CIE162" s="1"/>
      <c r="CIF162" s="1"/>
      <c r="CIG162" s="1"/>
      <c r="CIH162" s="1"/>
      <c r="CII162" s="1"/>
      <c r="CIJ162" s="1"/>
      <c r="CIK162" s="1"/>
      <c r="CIL162" s="1"/>
      <c r="CIM162" s="1"/>
      <c r="CIN162" s="1"/>
      <c r="CIO162" s="1"/>
      <c r="CIP162" s="1"/>
      <c r="CIQ162" s="1"/>
      <c r="CIR162" s="1"/>
      <c r="CIS162" s="1"/>
      <c r="CIT162" s="1"/>
      <c r="CIU162" s="1"/>
      <c r="CIV162" s="1"/>
      <c r="CIW162" s="1"/>
      <c r="CIX162" s="1"/>
      <c r="CIY162" s="1"/>
      <c r="CIZ162" s="1"/>
      <c r="CJA162" s="1"/>
      <c r="CJB162" s="1"/>
      <c r="CJC162" s="1"/>
      <c r="CJD162" s="1"/>
      <c r="CJE162" s="1"/>
      <c r="CJF162" s="1"/>
      <c r="CJG162" s="1"/>
      <c r="CJH162" s="1"/>
      <c r="CJI162" s="1"/>
      <c r="CJJ162" s="1"/>
      <c r="CJK162" s="1"/>
      <c r="CJL162" s="1"/>
      <c r="CJM162" s="1"/>
      <c r="CJN162" s="1"/>
      <c r="CJO162" s="1"/>
      <c r="CJP162" s="1"/>
      <c r="CJQ162" s="1"/>
      <c r="CJR162" s="1"/>
      <c r="CJS162" s="1"/>
      <c r="CJT162" s="1"/>
      <c r="CJU162" s="1"/>
      <c r="CJV162" s="1"/>
      <c r="CJW162" s="1"/>
      <c r="CJX162" s="1"/>
      <c r="CJY162" s="1"/>
      <c r="CJZ162" s="1"/>
      <c r="CKA162" s="1"/>
      <c r="CKB162" s="1"/>
      <c r="CKC162" s="1"/>
      <c r="CKD162" s="1"/>
      <c r="CKE162" s="1"/>
      <c r="CKF162" s="1"/>
      <c r="CKG162" s="1"/>
      <c r="CKH162" s="1"/>
      <c r="CKI162" s="1"/>
      <c r="CKJ162" s="1"/>
      <c r="CKK162" s="1"/>
      <c r="CKL162" s="1"/>
      <c r="CKM162" s="1"/>
      <c r="CKN162" s="1"/>
      <c r="CKO162" s="1"/>
      <c r="CKP162" s="1"/>
      <c r="CKQ162" s="1"/>
      <c r="CKR162" s="1"/>
      <c r="CKS162" s="1"/>
      <c r="CKT162" s="1"/>
      <c r="CKU162" s="1"/>
      <c r="CKV162" s="1"/>
      <c r="CKW162" s="1"/>
      <c r="CKX162" s="1"/>
      <c r="CKY162" s="1"/>
      <c r="CKZ162" s="1"/>
      <c r="CLA162" s="1"/>
      <c r="CLB162" s="1"/>
      <c r="CLC162" s="1"/>
      <c r="CLD162" s="1"/>
      <c r="CLE162" s="1"/>
      <c r="CLF162" s="1"/>
      <c r="CLG162" s="1"/>
      <c r="CLH162" s="1"/>
      <c r="CLI162" s="1"/>
      <c r="CLJ162" s="1"/>
      <c r="CLK162" s="1"/>
      <c r="CLL162" s="1"/>
      <c r="CLM162" s="1"/>
      <c r="CLN162" s="1"/>
      <c r="CLO162" s="1"/>
      <c r="CLP162" s="1"/>
      <c r="CLQ162" s="1"/>
      <c r="CLR162" s="1"/>
      <c r="CLS162" s="1"/>
      <c r="CLT162" s="1"/>
      <c r="CLU162" s="1"/>
      <c r="CLV162" s="1"/>
      <c r="CLW162" s="1"/>
      <c r="CLX162" s="1"/>
      <c r="CLY162" s="1"/>
      <c r="CLZ162" s="1"/>
      <c r="CMA162" s="1"/>
      <c r="CMB162" s="1"/>
      <c r="CMC162" s="1"/>
      <c r="CMD162" s="1"/>
      <c r="CME162" s="1"/>
      <c r="CMF162" s="1"/>
      <c r="CMG162" s="1"/>
      <c r="CMH162" s="1"/>
      <c r="CMI162" s="1"/>
      <c r="CMJ162" s="1"/>
      <c r="CMK162" s="1"/>
      <c r="CML162" s="1"/>
      <c r="CMM162" s="1"/>
      <c r="CMN162" s="1"/>
      <c r="CMO162" s="1"/>
      <c r="CMP162" s="1"/>
      <c r="CMQ162" s="1"/>
      <c r="CMR162" s="1"/>
      <c r="CMS162" s="1"/>
      <c r="CMT162" s="1"/>
      <c r="CMU162" s="1"/>
      <c r="CMV162" s="1"/>
      <c r="CMW162" s="1"/>
      <c r="CMX162" s="1"/>
      <c r="CMY162" s="1"/>
      <c r="CMZ162" s="1"/>
      <c r="CNA162" s="1"/>
      <c r="CNB162" s="1"/>
      <c r="CNC162" s="1"/>
      <c r="CND162" s="1"/>
      <c r="CNE162" s="1"/>
      <c r="CNF162" s="1"/>
      <c r="CNG162" s="1"/>
      <c r="CNH162" s="1"/>
      <c r="CNI162" s="1"/>
      <c r="CNJ162" s="1"/>
      <c r="CNK162" s="1"/>
      <c r="CNL162" s="1"/>
      <c r="CNM162" s="1"/>
      <c r="CNN162" s="1"/>
      <c r="CNO162" s="1"/>
      <c r="CNP162" s="1"/>
      <c r="CNQ162" s="1"/>
      <c r="CNR162" s="1"/>
      <c r="CNS162" s="1"/>
      <c r="CNT162" s="1"/>
      <c r="CNU162" s="1"/>
      <c r="CNV162" s="1"/>
      <c r="CNW162" s="1"/>
      <c r="CNX162" s="1"/>
      <c r="CNY162" s="1"/>
      <c r="CNZ162" s="1"/>
      <c r="COA162" s="1"/>
      <c r="COB162" s="1"/>
      <c r="COC162" s="1"/>
      <c r="COD162" s="1"/>
      <c r="COE162" s="1"/>
      <c r="COF162" s="1"/>
      <c r="COG162" s="1"/>
      <c r="COH162" s="1"/>
      <c r="COI162" s="1"/>
      <c r="COJ162" s="1"/>
      <c r="COK162" s="1"/>
      <c r="COL162" s="1"/>
      <c r="COM162" s="1"/>
      <c r="CON162" s="1"/>
      <c r="COO162" s="1"/>
      <c r="COP162" s="1"/>
      <c r="COQ162" s="1"/>
      <c r="COR162" s="1"/>
      <c r="COS162" s="1"/>
      <c r="COT162" s="1"/>
      <c r="COU162" s="1"/>
      <c r="COV162" s="1"/>
      <c r="COW162" s="1"/>
      <c r="COX162" s="1"/>
      <c r="COY162" s="1"/>
      <c r="COZ162" s="1"/>
      <c r="CPA162" s="1"/>
      <c r="CPB162" s="1"/>
      <c r="CPC162" s="1"/>
      <c r="CPD162" s="1"/>
      <c r="CPE162" s="1"/>
      <c r="CPF162" s="1"/>
      <c r="CPG162" s="1"/>
      <c r="CPH162" s="1"/>
      <c r="CPI162" s="1"/>
      <c r="CPJ162" s="1"/>
      <c r="CPK162" s="1"/>
      <c r="CPL162" s="1"/>
      <c r="CPM162" s="1"/>
      <c r="CPN162" s="1"/>
      <c r="CPO162" s="1"/>
      <c r="CPP162" s="1"/>
      <c r="CPQ162" s="1"/>
      <c r="CPR162" s="1"/>
      <c r="CPS162" s="1"/>
      <c r="CPT162" s="1"/>
      <c r="CPU162" s="1"/>
      <c r="CPV162" s="1"/>
      <c r="CPW162" s="1"/>
      <c r="CPX162" s="1"/>
      <c r="CPY162" s="1"/>
      <c r="CPZ162" s="1"/>
      <c r="CQA162" s="1"/>
      <c r="CQB162" s="1"/>
      <c r="CQC162" s="1"/>
      <c r="CQD162" s="1"/>
      <c r="CQE162" s="1"/>
      <c r="CQF162" s="1"/>
      <c r="CQG162" s="1"/>
      <c r="CQH162" s="1"/>
      <c r="CQI162" s="1"/>
      <c r="CQJ162" s="1"/>
      <c r="CQK162" s="1"/>
      <c r="CQL162" s="1"/>
      <c r="CQM162" s="1"/>
      <c r="CQN162" s="1"/>
      <c r="CQO162" s="1"/>
      <c r="CQP162" s="1"/>
      <c r="CQQ162" s="1"/>
      <c r="CQR162" s="1"/>
      <c r="CQS162" s="1"/>
      <c r="CQT162" s="1"/>
      <c r="CQU162" s="1"/>
      <c r="CQV162" s="1"/>
      <c r="CQW162" s="1"/>
      <c r="CQX162" s="1"/>
      <c r="CQY162" s="1"/>
      <c r="CQZ162" s="1"/>
      <c r="CRA162" s="1"/>
      <c r="CRB162" s="1"/>
      <c r="CRC162" s="1"/>
      <c r="CRD162" s="1"/>
      <c r="CRE162" s="1"/>
      <c r="CRF162" s="1"/>
      <c r="CRG162" s="1"/>
      <c r="CRH162" s="1"/>
      <c r="CRI162" s="1"/>
      <c r="CRJ162" s="1"/>
      <c r="CRK162" s="1"/>
      <c r="CRL162" s="1"/>
      <c r="CRM162" s="1"/>
      <c r="CRN162" s="1"/>
      <c r="CRO162" s="1"/>
      <c r="CRP162" s="1"/>
      <c r="CRQ162" s="1"/>
      <c r="CRR162" s="1"/>
      <c r="CRS162" s="1"/>
      <c r="CRT162" s="1"/>
      <c r="CRU162" s="1"/>
      <c r="CRV162" s="1"/>
      <c r="CRW162" s="1"/>
      <c r="CRX162" s="1"/>
      <c r="CRY162" s="1"/>
      <c r="CRZ162" s="1"/>
      <c r="CSA162" s="1"/>
      <c r="CSB162" s="1"/>
      <c r="CSC162" s="1"/>
      <c r="CSD162" s="1"/>
      <c r="CSE162" s="1"/>
      <c r="CSF162" s="1"/>
      <c r="CSG162" s="1"/>
      <c r="CSH162" s="1"/>
      <c r="CSI162" s="1"/>
      <c r="CSJ162" s="1"/>
      <c r="CSK162" s="1"/>
      <c r="CSL162" s="1"/>
      <c r="CSM162" s="1"/>
      <c r="CSN162" s="1"/>
      <c r="CSO162" s="1"/>
      <c r="CSP162" s="1"/>
      <c r="CSQ162" s="1"/>
      <c r="CSR162" s="1"/>
      <c r="CSS162" s="1"/>
      <c r="CST162" s="1"/>
      <c r="CSU162" s="1"/>
      <c r="CSV162" s="1"/>
      <c r="CSW162" s="1"/>
      <c r="CSX162" s="1"/>
      <c r="CSY162" s="1"/>
      <c r="CSZ162" s="1"/>
      <c r="CTA162" s="1"/>
      <c r="CTB162" s="1"/>
      <c r="CTC162" s="1"/>
      <c r="CTD162" s="1"/>
      <c r="CTE162" s="1"/>
      <c r="CTF162" s="1"/>
      <c r="CTG162" s="1"/>
      <c r="CTH162" s="1"/>
      <c r="CTI162" s="1"/>
      <c r="CTJ162" s="1"/>
      <c r="CTK162" s="1"/>
      <c r="CTL162" s="1"/>
      <c r="CTM162" s="1"/>
      <c r="CTN162" s="1"/>
      <c r="CTO162" s="1"/>
      <c r="CTP162" s="1"/>
      <c r="CTQ162" s="1"/>
      <c r="CTR162" s="1"/>
      <c r="CTS162" s="1"/>
      <c r="CTT162" s="1"/>
      <c r="CTU162" s="1"/>
      <c r="CTV162" s="1"/>
      <c r="CTW162" s="1"/>
      <c r="CTX162" s="1"/>
      <c r="CTY162" s="1"/>
      <c r="CTZ162" s="1"/>
      <c r="CUA162" s="1"/>
      <c r="CUB162" s="1"/>
      <c r="CUC162" s="1"/>
      <c r="CUD162" s="1"/>
      <c r="CUE162" s="1"/>
      <c r="CUF162" s="1"/>
      <c r="CUG162" s="1"/>
      <c r="CUH162" s="1"/>
      <c r="CUI162" s="1"/>
      <c r="CUJ162" s="1"/>
      <c r="CUK162" s="1"/>
      <c r="CUL162" s="1"/>
      <c r="CUM162" s="1"/>
      <c r="CUN162" s="1"/>
      <c r="CUO162" s="1"/>
      <c r="CUP162" s="1"/>
      <c r="CUQ162" s="1"/>
      <c r="CUR162" s="1"/>
      <c r="CUS162" s="1"/>
      <c r="CUT162" s="1"/>
      <c r="CUU162" s="1"/>
      <c r="CUV162" s="1"/>
      <c r="CUW162" s="1"/>
      <c r="CUX162" s="1"/>
      <c r="CUY162" s="1"/>
      <c r="CUZ162" s="1"/>
      <c r="CVA162" s="1"/>
      <c r="CVB162" s="1"/>
      <c r="CVC162" s="1"/>
      <c r="CVD162" s="1"/>
      <c r="CVE162" s="1"/>
      <c r="CVF162" s="1"/>
      <c r="CVG162" s="1"/>
      <c r="CVH162" s="1"/>
      <c r="CVI162" s="1"/>
      <c r="CVJ162" s="1"/>
      <c r="CVK162" s="1"/>
      <c r="CVL162" s="1"/>
      <c r="CVM162" s="1"/>
      <c r="CVN162" s="1"/>
      <c r="CVO162" s="1"/>
      <c r="CVP162" s="1"/>
      <c r="CVQ162" s="1"/>
      <c r="CVR162" s="1"/>
      <c r="CVS162" s="1"/>
      <c r="CVT162" s="1"/>
      <c r="CVU162" s="1"/>
      <c r="CVV162" s="1"/>
      <c r="CVW162" s="1"/>
      <c r="CVX162" s="1"/>
      <c r="CVY162" s="1"/>
      <c r="CVZ162" s="1"/>
      <c r="CWA162" s="1"/>
      <c r="CWB162" s="1"/>
      <c r="CWC162" s="1"/>
      <c r="CWD162" s="1"/>
      <c r="CWE162" s="1"/>
      <c r="CWF162" s="1"/>
      <c r="CWG162" s="1"/>
      <c r="CWH162" s="1"/>
      <c r="CWI162" s="1"/>
      <c r="CWJ162" s="1"/>
      <c r="CWK162" s="1"/>
      <c r="CWL162" s="1"/>
      <c r="CWM162" s="1"/>
      <c r="CWN162" s="1"/>
      <c r="CWO162" s="1"/>
      <c r="CWP162" s="1"/>
      <c r="CWQ162" s="1"/>
      <c r="CWR162" s="1"/>
      <c r="CWS162" s="1"/>
      <c r="CWT162" s="1"/>
      <c r="CWU162" s="1"/>
      <c r="CWV162" s="1"/>
      <c r="CWW162" s="1"/>
      <c r="CWX162" s="1"/>
      <c r="CWY162" s="1"/>
      <c r="CWZ162" s="1"/>
      <c r="CXA162" s="1"/>
      <c r="CXB162" s="1"/>
      <c r="CXC162" s="1"/>
      <c r="CXD162" s="1"/>
      <c r="CXE162" s="1"/>
      <c r="CXF162" s="1"/>
      <c r="CXG162" s="1"/>
      <c r="CXH162" s="1"/>
      <c r="CXI162" s="1"/>
      <c r="CXJ162" s="1"/>
      <c r="CXK162" s="1"/>
      <c r="CXL162" s="1"/>
      <c r="CXM162" s="1"/>
      <c r="CXN162" s="1"/>
      <c r="CXO162" s="1"/>
      <c r="CXP162" s="1"/>
      <c r="CXQ162" s="1"/>
      <c r="CXR162" s="1"/>
      <c r="CXS162" s="1"/>
      <c r="CXT162" s="1"/>
      <c r="CXU162" s="1"/>
      <c r="CXV162" s="1"/>
      <c r="CXW162" s="1"/>
      <c r="CXX162" s="1"/>
      <c r="CXY162" s="1"/>
      <c r="CXZ162" s="1"/>
      <c r="CYA162" s="1"/>
      <c r="CYB162" s="1"/>
      <c r="CYC162" s="1"/>
      <c r="CYD162" s="1"/>
      <c r="CYE162" s="1"/>
      <c r="CYF162" s="1"/>
      <c r="CYG162" s="1"/>
      <c r="CYH162" s="1"/>
      <c r="CYI162" s="1"/>
      <c r="CYJ162" s="1"/>
      <c r="CYK162" s="1"/>
      <c r="CYL162" s="1"/>
      <c r="CYM162" s="1"/>
      <c r="CYN162" s="1"/>
      <c r="CYO162" s="1"/>
      <c r="CYP162" s="1"/>
      <c r="CYQ162" s="1"/>
      <c r="CYR162" s="1"/>
      <c r="CYS162" s="1"/>
      <c r="CYT162" s="1"/>
      <c r="CYU162" s="1"/>
      <c r="CYV162" s="1"/>
      <c r="CYW162" s="1"/>
      <c r="CYX162" s="1"/>
      <c r="CYY162" s="1"/>
      <c r="CYZ162" s="1"/>
      <c r="CZA162" s="1"/>
      <c r="CZB162" s="1"/>
      <c r="CZC162" s="1"/>
      <c r="CZD162" s="1"/>
      <c r="CZE162" s="1"/>
      <c r="CZF162" s="1"/>
      <c r="CZG162" s="1"/>
      <c r="CZH162" s="1"/>
      <c r="CZI162" s="1"/>
      <c r="CZJ162" s="1"/>
      <c r="CZK162" s="1"/>
      <c r="CZL162" s="1"/>
      <c r="CZM162" s="1"/>
      <c r="CZN162" s="1"/>
      <c r="CZO162" s="1"/>
      <c r="CZP162" s="1"/>
      <c r="CZQ162" s="1"/>
      <c r="CZR162" s="1"/>
      <c r="CZS162" s="1"/>
      <c r="CZT162" s="1"/>
      <c r="CZU162" s="1"/>
      <c r="CZV162" s="1"/>
      <c r="CZW162" s="1"/>
      <c r="CZX162" s="1"/>
      <c r="CZY162" s="1"/>
      <c r="CZZ162" s="1"/>
      <c r="DAA162" s="1"/>
      <c r="DAB162" s="1"/>
      <c r="DAC162" s="1"/>
      <c r="DAD162" s="1"/>
      <c r="DAE162" s="1"/>
      <c r="DAF162" s="1"/>
      <c r="DAG162" s="1"/>
      <c r="DAH162" s="1"/>
      <c r="DAI162" s="1"/>
      <c r="DAJ162" s="1"/>
      <c r="DAK162" s="1"/>
      <c r="DAL162" s="1"/>
      <c r="DAM162" s="1"/>
      <c r="DAN162" s="1"/>
      <c r="DAO162" s="1"/>
      <c r="DAP162" s="1"/>
      <c r="DAQ162" s="1"/>
      <c r="DAR162" s="1"/>
      <c r="DAS162" s="1"/>
      <c r="DAT162" s="1"/>
      <c r="DAU162" s="1"/>
      <c r="DAV162" s="1"/>
      <c r="DAW162" s="1"/>
      <c r="DAX162" s="1"/>
      <c r="DAY162" s="1"/>
      <c r="DAZ162" s="1"/>
      <c r="DBA162" s="1"/>
      <c r="DBB162" s="1"/>
      <c r="DBC162" s="1"/>
      <c r="DBD162" s="1"/>
      <c r="DBE162" s="1"/>
      <c r="DBF162" s="1"/>
      <c r="DBG162" s="1"/>
      <c r="DBH162" s="1"/>
      <c r="DBI162" s="1"/>
      <c r="DBJ162" s="1"/>
      <c r="DBK162" s="1"/>
      <c r="DBL162" s="1"/>
      <c r="DBM162" s="1"/>
      <c r="DBN162" s="1"/>
      <c r="DBO162" s="1"/>
      <c r="DBP162" s="1"/>
      <c r="DBQ162" s="1"/>
      <c r="DBR162" s="1"/>
      <c r="DBS162" s="1"/>
      <c r="DBT162" s="1"/>
      <c r="DBU162" s="1"/>
      <c r="DBV162" s="1"/>
      <c r="DBW162" s="1"/>
      <c r="DBX162" s="1"/>
      <c r="DBY162" s="1"/>
      <c r="DBZ162" s="1"/>
      <c r="DCA162" s="1"/>
      <c r="DCB162" s="1"/>
      <c r="DCC162" s="1"/>
      <c r="DCD162" s="1"/>
      <c r="DCE162" s="1"/>
      <c r="DCF162" s="1"/>
      <c r="DCG162" s="1"/>
      <c r="DCH162" s="1"/>
      <c r="DCI162" s="1"/>
      <c r="DCJ162" s="1"/>
      <c r="DCK162" s="1"/>
      <c r="DCL162" s="1"/>
      <c r="DCM162" s="1"/>
      <c r="DCN162" s="1"/>
      <c r="DCO162" s="1"/>
      <c r="DCP162" s="1"/>
      <c r="DCQ162" s="1"/>
      <c r="DCR162" s="1"/>
      <c r="DCS162" s="1"/>
      <c r="DCT162" s="1"/>
      <c r="DCU162" s="1"/>
      <c r="DCV162" s="1"/>
      <c r="DCW162" s="1"/>
      <c r="DCX162" s="1"/>
      <c r="DCY162" s="1"/>
      <c r="DCZ162" s="1"/>
      <c r="DDA162" s="1"/>
      <c r="DDB162" s="1"/>
      <c r="DDC162" s="1"/>
      <c r="DDD162" s="1"/>
      <c r="DDE162" s="1"/>
      <c r="DDF162" s="1"/>
      <c r="DDG162" s="1"/>
      <c r="DDH162" s="1"/>
      <c r="DDI162" s="1"/>
      <c r="DDJ162" s="1"/>
      <c r="DDK162" s="1"/>
      <c r="DDL162" s="1"/>
      <c r="DDM162" s="1"/>
      <c r="DDN162" s="1"/>
      <c r="DDO162" s="1"/>
      <c r="DDP162" s="1"/>
      <c r="DDQ162" s="1"/>
      <c r="DDR162" s="1"/>
      <c r="DDS162" s="1"/>
      <c r="DDT162" s="1"/>
      <c r="DDU162" s="1"/>
      <c r="DDV162" s="1"/>
      <c r="DDW162" s="1"/>
      <c r="DDX162" s="1"/>
      <c r="DDY162" s="1"/>
      <c r="DDZ162" s="1"/>
      <c r="DEA162" s="1"/>
      <c r="DEB162" s="1"/>
      <c r="DEC162" s="1"/>
      <c r="DED162" s="1"/>
      <c r="DEE162" s="1"/>
      <c r="DEF162" s="1"/>
      <c r="DEG162" s="1"/>
      <c r="DEH162" s="1"/>
      <c r="DEI162" s="1"/>
      <c r="DEJ162" s="1"/>
      <c r="DEK162" s="1"/>
      <c r="DEL162" s="1"/>
      <c r="DEM162" s="1"/>
      <c r="DEN162" s="1"/>
      <c r="DEO162" s="1"/>
      <c r="DEP162" s="1"/>
      <c r="DEQ162" s="1"/>
      <c r="DER162" s="1"/>
      <c r="DES162" s="1"/>
      <c r="DET162" s="1"/>
      <c r="DEU162" s="1"/>
      <c r="DEV162" s="1"/>
      <c r="DEW162" s="1"/>
      <c r="DEX162" s="1"/>
      <c r="DEY162" s="1"/>
      <c r="DEZ162" s="1"/>
      <c r="DFA162" s="1"/>
      <c r="DFB162" s="1"/>
      <c r="DFC162" s="1"/>
      <c r="DFD162" s="1"/>
      <c r="DFE162" s="1"/>
      <c r="DFF162" s="1"/>
      <c r="DFG162" s="1"/>
      <c r="DFH162" s="1"/>
      <c r="DFI162" s="1"/>
      <c r="DFJ162" s="1"/>
      <c r="DFK162" s="1"/>
      <c r="DFL162" s="1"/>
      <c r="DFM162" s="1"/>
      <c r="DFN162" s="1"/>
      <c r="DFO162" s="1"/>
      <c r="DFP162" s="1"/>
      <c r="DFQ162" s="1"/>
      <c r="DFR162" s="1"/>
      <c r="DFS162" s="1"/>
      <c r="DFT162" s="1"/>
      <c r="DFU162" s="1"/>
      <c r="DFV162" s="1"/>
      <c r="DFW162" s="1"/>
      <c r="DFX162" s="1"/>
      <c r="DFY162" s="1"/>
      <c r="DFZ162" s="1"/>
      <c r="DGA162" s="1"/>
      <c r="DGB162" s="1"/>
      <c r="DGC162" s="1"/>
      <c r="DGD162" s="1"/>
      <c r="DGE162" s="1"/>
      <c r="DGF162" s="1"/>
      <c r="DGG162" s="1"/>
      <c r="DGH162" s="1"/>
      <c r="DGI162" s="1"/>
      <c r="DGJ162" s="1"/>
      <c r="DGK162" s="1"/>
      <c r="DGL162" s="1"/>
      <c r="DGM162" s="1"/>
      <c r="DGN162" s="1"/>
      <c r="DGO162" s="1"/>
      <c r="DGP162" s="1"/>
      <c r="DGQ162" s="1"/>
      <c r="DGR162" s="1"/>
      <c r="DGS162" s="1"/>
      <c r="DGT162" s="1"/>
      <c r="DGU162" s="1"/>
      <c r="DGV162" s="1"/>
      <c r="DGW162" s="1"/>
      <c r="DGX162" s="1"/>
      <c r="DGY162" s="1"/>
      <c r="DGZ162" s="1"/>
      <c r="DHA162" s="1"/>
      <c r="DHB162" s="1"/>
      <c r="DHC162" s="1"/>
      <c r="DHD162" s="1"/>
      <c r="DHE162" s="1"/>
      <c r="DHF162" s="1"/>
      <c r="DHG162" s="1"/>
      <c r="DHH162" s="1"/>
      <c r="DHI162" s="1"/>
      <c r="DHJ162" s="1"/>
      <c r="DHK162" s="1"/>
      <c r="DHL162" s="1"/>
      <c r="DHM162" s="1"/>
      <c r="DHN162" s="1"/>
      <c r="DHO162" s="1"/>
      <c r="DHP162" s="1"/>
      <c r="DHQ162" s="1"/>
      <c r="DHR162" s="1"/>
      <c r="DHS162" s="1"/>
      <c r="DHT162" s="1"/>
      <c r="DHU162" s="1"/>
      <c r="DHV162" s="1"/>
      <c r="DHW162" s="1"/>
      <c r="DHX162" s="1"/>
      <c r="DHY162" s="1"/>
      <c r="DHZ162" s="1"/>
      <c r="DIA162" s="1"/>
      <c r="DIB162" s="1"/>
      <c r="DIC162" s="1"/>
      <c r="DID162" s="1"/>
      <c r="DIE162" s="1"/>
      <c r="DIF162" s="1"/>
      <c r="DIG162" s="1"/>
      <c r="DIH162" s="1"/>
      <c r="DII162" s="1"/>
      <c r="DIJ162" s="1"/>
      <c r="DIK162" s="1"/>
      <c r="DIL162" s="1"/>
      <c r="DIM162" s="1"/>
      <c r="DIN162" s="1"/>
      <c r="DIO162" s="1"/>
      <c r="DIP162" s="1"/>
      <c r="DIQ162" s="1"/>
      <c r="DIR162" s="1"/>
      <c r="DIS162" s="1"/>
      <c r="DIT162" s="1"/>
      <c r="DIU162" s="1"/>
      <c r="DIV162" s="1"/>
      <c r="DIW162" s="1"/>
      <c r="DIX162" s="1"/>
      <c r="DIY162" s="1"/>
      <c r="DIZ162" s="1"/>
      <c r="DJA162" s="1"/>
      <c r="DJB162" s="1"/>
      <c r="DJC162" s="1"/>
      <c r="DJD162" s="1"/>
      <c r="DJE162" s="1"/>
      <c r="DJF162" s="1"/>
      <c r="DJG162" s="1"/>
      <c r="DJH162" s="1"/>
      <c r="DJI162" s="1"/>
      <c r="DJJ162" s="1"/>
      <c r="DJK162" s="1"/>
      <c r="DJL162" s="1"/>
      <c r="DJM162" s="1"/>
      <c r="DJN162" s="1"/>
      <c r="DJO162" s="1"/>
      <c r="DJP162" s="1"/>
      <c r="DJQ162" s="1"/>
      <c r="DJR162" s="1"/>
      <c r="DJS162" s="1"/>
      <c r="DJT162" s="1"/>
      <c r="DJU162" s="1"/>
      <c r="DJV162" s="1"/>
      <c r="DJW162" s="1"/>
      <c r="DJX162" s="1"/>
      <c r="DJY162" s="1"/>
      <c r="DJZ162" s="1"/>
      <c r="DKA162" s="1"/>
      <c r="DKB162" s="1"/>
      <c r="DKC162" s="1"/>
      <c r="DKD162" s="1"/>
      <c r="DKE162" s="1"/>
      <c r="DKF162" s="1"/>
      <c r="DKG162" s="1"/>
      <c r="DKH162" s="1"/>
      <c r="DKI162" s="1"/>
      <c r="DKJ162" s="1"/>
      <c r="DKK162" s="1"/>
      <c r="DKL162" s="1"/>
      <c r="DKM162" s="1"/>
      <c r="DKN162" s="1"/>
      <c r="DKO162" s="1"/>
      <c r="DKP162" s="1"/>
      <c r="DKQ162" s="1"/>
      <c r="DKR162" s="1"/>
      <c r="DKS162" s="1"/>
      <c r="DKT162" s="1"/>
      <c r="DKU162" s="1"/>
      <c r="DKV162" s="1"/>
      <c r="DKW162" s="1"/>
      <c r="DKX162" s="1"/>
      <c r="DKY162" s="1"/>
      <c r="DKZ162" s="1"/>
      <c r="DLA162" s="1"/>
      <c r="DLB162" s="1"/>
      <c r="DLC162" s="1"/>
      <c r="DLD162" s="1"/>
      <c r="DLE162" s="1"/>
      <c r="DLF162" s="1"/>
      <c r="DLG162" s="1"/>
      <c r="DLH162" s="1"/>
      <c r="DLI162" s="1"/>
      <c r="DLJ162" s="1"/>
      <c r="DLK162" s="1"/>
      <c r="DLL162" s="1"/>
      <c r="DLM162" s="1"/>
      <c r="DLN162" s="1"/>
      <c r="DLO162" s="1"/>
      <c r="DLP162" s="1"/>
      <c r="DLQ162" s="1"/>
      <c r="DLR162" s="1"/>
      <c r="DLS162" s="1"/>
      <c r="DLT162" s="1"/>
      <c r="DLU162" s="1"/>
      <c r="DLV162" s="1"/>
      <c r="DLW162" s="1"/>
      <c r="DLX162" s="1"/>
      <c r="DLY162" s="1"/>
      <c r="DLZ162" s="1"/>
      <c r="DMA162" s="1"/>
      <c r="DMB162" s="1"/>
      <c r="DMC162" s="1"/>
      <c r="DMD162" s="1"/>
      <c r="DME162" s="1"/>
      <c r="DMF162" s="1"/>
      <c r="DMG162" s="1"/>
      <c r="DMH162" s="1"/>
      <c r="DMI162" s="1"/>
      <c r="DMJ162" s="1"/>
      <c r="DMK162" s="1"/>
      <c r="DML162" s="1"/>
      <c r="DMM162" s="1"/>
      <c r="DMN162" s="1"/>
      <c r="DMO162" s="1"/>
      <c r="DMP162" s="1"/>
      <c r="DMQ162" s="1"/>
      <c r="DMR162" s="1"/>
      <c r="DMS162" s="1"/>
      <c r="DMT162" s="1"/>
      <c r="DMU162" s="1"/>
      <c r="DMV162" s="1"/>
      <c r="DMW162" s="1"/>
      <c r="DMX162" s="1"/>
      <c r="DMY162" s="1"/>
      <c r="DMZ162" s="1"/>
      <c r="DNA162" s="1"/>
      <c r="DNB162" s="1"/>
      <c r="DNC162" s="1"/>
      <c r="DND162" s="1"/>
      <c r="DNE162" s="1"/>
      <c r="DNF162" s="1"/>
      <c r="DNG162" s="1"/>
      <c r="DNH162" s="1"/>
      <c r="DNI162" s="1"/>
      <c r="DNJ162" s="1"/>
      <c r="DNK162" s="1"/>
      <c r="DNL162" s="1"/>
      <c r="DNM162" s="1"/>
      <c r="DNN162" s="1"/>
      <c r="DNO162" s="1"/>
      <c r="DNP162" s="1"/>
      <c r="DNQ162" s="1"/>
      <c r="DNR162" s="1"/>
      <c r="DNS162" s="1"/>
      <c r="DNT162" s="1"/>
      <c r="DNU162" s="1"/>
      <c r="DNV162" s="1"/>
      <c r="DNW162" s="1"/>
      <c r="DNX162" s="1"/>
      <c r="DNY162" s="1"/>
      <c r="DNZ162" s="1"/>
      <c r="DOA162" s="1"/>
      <c r="DOB162" s="1"/>
      <c r="DOC162" s="1"/>
      <c r="DOD162" s="1"/>
      <c r="DOE162" s="1"/>
      <c r="DOF162" s="1"/>
      <c r="DOG162" s="1"/>
      <c r="DOH162" s="1"/>
      <c r="DOI162" s="1"/>
      <c r="DOJ162" s="1"/>
      <c r="DOK162" s="1"/>
      <c r="DOL162" s="1"/>
      <c r="DOM162" s="1"/>
      <c r="DON162" s="1"/>
      <c r="DOO162" s="1"/>
      <c r="DOP162" s="1"/>
      <c r="DOQ162" s="1"/>
      <c r="DOR162" s="1"/>
      <c r="DOS162" s="1"/>
      <c r="DOT162" s="1"/>
      <c r="DOU162" s="1"/>
      <c r="DOV162" s="1"/>
      <c r="DOW162" s="1"/>
      <c r="DOX162" s="1"/>
      <c r="DOY162" s="1"/>
      <c r="DOZ162" s="1"/>
      <c r="DPA162" s="1"/>
      <c r="DPB162" s="1"/>
      <c r="DPC162" s="1"/>
      <c r="DPD162" s="1"/>
      <c r="DPE162" s="1"/>
      <c r="DPF162" s="1"/>
      <c r="DPG162" s="1"/>
      <c r="DPH162" s="1"/>
      <c r="DPI162" s="1"/>
      <c r="DPJ162" s="1"/>
      <c r="DPK162" s="1"/>
      <c r="DPL162" s="1"/>
      <c r="DPM162" s="1"/>
      <c r="DPN162" s="1"/>
      <c r="DPO162" s="1"/>
      <c r="DPP162" s="1"/>
      <c r="DPQ162" s="1"/>
      <c r="DPR162" s="1"/>
      <c r="DPS162" s="1"/>
      <c r="DPT162" s="1"/>
      <c r="DPU162" s="1"/>
      <c r="DPV162" s="1"/>
      <c r="DPW162" s="1"/>
      <c r="DPX162" s="1"/>
      <c r="DPY162" s="1"/>
      <c r="DPZ162" s="1"/>
      <c r="DQA162" s="1"/>
      <c r="DQB162" s="1"/>
      <c r="DQC162" s="1"/>
      <c r="DQD162" s="1"/>
      <c r="DQE162" s="1"/>
      <c r="DQF162" s="1"/>
      <c r="DQG162" s="1"/>
      <c r="DQH162" s="1"/>
      <c r="DQI162" s="1"/>
      <c r="DQJ162" s="1"/>
      <c r="DQK162" s="1"/>
      <c r="DQL162" s="1"/>
      <c r="DQM162" s="1"/>
      <c r="DQN162" s="1"/>
      <c r="DQO162" s="1"/>
      <c r="DQP162" s="1"/>
      <c r="DQQ162" s="1"/>
      <c r="DQR162" s="1"/>
      <c r="DQS162" s="1"/>
      <c r="DQT162" s="1"/>
      <c r="DQU162" s="1"/>
      <c r="DQV162" s="1"/>
      <c r="DQW162" s="1"/>
      <c r="DQX162" s="1"/>
      <c r="DQY162" s="1"/>
      <c r="DQZ162" s="1"/>
      <c r="DRA162" s="1"/>
      <c r="DRB162" s="1"/>
      <c r="DRC162" s="1"/>
      <c r="DRD162" s="1"/>
      <c r="DRE162" s="1"/>
      <c r="DRF162" s="1"/>
      <c r="DRG162" s="1"/>
      <c r="DRH162" s="1"/>
      <c r="DRI162" s="1"/>
      <c r="DRJ162" s="1"/>
      <c r="DRK162" s="1"/>
      <c r="DRL162" s="1"/>
      <c r="DRM162" s="1"/>
      <c r="DRN162" s="1"/>
      <c r="DRO162" s="1"/>
      <c r="DRP162" s="1"/>
      <c r="DRQ162" s="1"/>
      <c r="DRR162" s="1"/>
      <c r="DRS162" s="1"/>
      <c r="DRT162" s="1"/>
      <c r="DRU162" s="1"/>
      <c r="DRV162" s="1"/>
      <c r="DRW162" s="1"/>
      <c r="DRX162" s="1"/>
      <c r="DRY162" s="1"/>
      <c r="DRZ162" s="1"/>
      <c r="DSA162" s="1"/>
      <c r="DSB162" s="1"/>
      <c r="DSC162" s="1"/>
      <c r="DSD162" s="1"/>
      <c r="DSE162" s="1"/>
      <c r="DSF162" s="1"/>
      <c r="DSG162" s="1"/>
      <c r="DSH162" s="1"/>
      <c r="DSI162" s="1"/>
      <c r="DSJ162" s="1"/>
      <c r="DSK162" s="1"/>
      <c r="DSL162" s="1"/>
      <c r="DSM162" s="1"/>
      <c r="DSN162" s="1"/>
      <c r="DSO162" s="1"/>
      <c r="DSP162" s="1"/>
      <c r="DSQ162" s="1"/>
      <c r="DSR162" s="1"/>
      <c r="DSS162" s="1"/>
      <c r="DST162" s="1"/>
      <c r="DSU162" s="1"/>
      <c r="DSV162" s="1"/>
      <c r="DSW162" s="1"/>
      <c r="DSX162" s="1"/>
      <c r="DSY162" s="1"/>
      <c r="DSZ162" s="1"/>
      <c r="DTA162" s="1"/>
      <c r="DTB162" s="1"/>
      <c r="DTC162" s="1"/>
      <c r="DTD162" s="1"/>
      <c r="DTE162" s="1"/>
      <c r="DTF162" s="1"/>
      <c r="DTG162" s="1"/>
      <c r="DTH162" s="1"/>
      <c r="DTI162" s="1"/>
      <c r="DTJ162" s="1"/>
      <c r="DTK162" s="1"/>
      <c r="DTL162" s="1"/>
      <c r="DTM162" s="1"/>
      <c r="DTN162" s="1"/>
      <c r="DTO162" s="1"/>
      <c r="DTP162" s="1"/>
      <c r="DTQ162" s="1"/>
      <c r="DTR162" s="1"/>
      <c r="DTS162" s="1"/>
      <c r="DTT162" s="1"/>
      <c r="DTU162" s="1"/>
      <c r="DTV162" s="1"/>
      <c r="DTW162" s="1"/>
      <c r="DTX162" s="1"/>
      <c r="DTY162" s="1"/>
      <c r="DTZ162" s="1"/>
      <c r="DUA162" s="1"/>
      <c r="DUB162" s="1"/>
      <c r="DUC162" s="1"/>
      <c r="DUD162" s="1"/>
      <c r="DUE162" s="1"/>
      <c r="DUF162" s="1"/>
      <c r="DUG162" s="1"/>
      <c r="DUH162" s="1"/>
      <c r="DUI162" s="1"/>
      <c r="DUJ162" s="1"/>
      <c r="DUK162" s="1"/>
      <c r="DUL162" s="1"/>
      <c r="DUM162" s="1"/>
      <c r="DUN162" s="1"/>
      <c r="DUO162" s="1"/>
      <c r="DUP162" s="1"/>
      <c r="DUQ162" s="1"/>
      <c r="DUR162" s="1"/>
      <c r="DUS162" s="1"/>
      <c r="DUT162" s="1"/>
      <c r="DUU162" s="1"/>
      <c r="DUV162" s="1"/>
      <c r="DUW162" s="1"/>
      <c r="DUX162" s="1"/>
      <c r="DUY162" s="1"/>
      <c r="DUZ162" s="1"/>
      <c r="DVA162" s="1"/>
      <c r="DVB162" s="1"/>
      <c r="DVC162" s="1"/>
      <c r="DVD162" s="1"/>
      <c r="DVE162" s="1"/>
      <c r="DVF162" s="1"/>
      <c r="DVG162" s="1"/>
      <c r="DVH162" s="1"/>
      <c r="DVI162" s="1"/>
      <c r="DVJ162" s="1"/>
      <c r="DVK162" s="1"/>
      <c r="DVL162" s="1"/>
      <c r="DVM162" s="1"/>
      <c r="DVN162" s="1"/>
      <c r="DVO162" s="1"/>
      <c r="DVP162" s="1"/>
      <c r="DVQ162" s="1"/>
      <c r="DVR162" s="1"/>
      <c r="DVS162" s="1"/>
      <c r="DVT162" s="1"/>
      <c r="DVU162" s="1"/>
      <c r="DVV162" s="1"/>
      <c r="DVW162" s="1"/>
      <c r="DVX162" s="1"/>
      <c r="DVY162" s="1"/>
      <c r="DVZ162" s="1"/>
      <c r="DWA162" s="1"/>
      <c r="DWB162" s="1"/>
      <c r="DWC162" s="1"/>
      <c r="DWD162" s="1"/>
      <c r="DWE162" s="1"/>
      <c r="DWF162" s="1"/>
      <c r="DWG162" s="1"/>
      <c r="DWH162" s="1"/>
      <c r="DWI162" s="1"/>
      <c r="DWJ162" s="1"/>
      <c r="DWK162" s="1"/>
      <c r="DWL162" s="1"/>
      <c r="DWM162" s="1"/>
      <c r="DWN162" s="1"/>
      <c r="DWO162" s="1"/>
      <c r="DWP162" s="1"/>
      <c r="DWQ162" s="1"/>
      <c r="DWR162" s="1"/>
      <c r="DWS162" s="1"/>
      <c r="DWT162" s="1"/>
      <c r="DWU162" s="1"/>
      <c r="DWV162" s="1"/>
      <c r="DWW162" s="1"/>
      <c r="DWX162" s="1"/>
      <c r="DWY162" s="1"/>
      <c r="DWZ162" s="1"/>
      <c r="DXA162" s="1"/>
      <c r="DXB162" s="1"/>
      <c r="DXC162" s="1"/>
      <c r="DXD162" s="1"/>
      <c r="DXE162" s="1"/>
      <c r="DXF162" s="1"/>
      <c r="DXG162" s="1"/>
      <c r="DXH162" s="1"/>
      <c r="DXI162" s="1"/>
      <c r="DXJ162" s="1"/>
      <c r="DXK162" s="1"/>
      <c r="DXL162" s="1"/>
      <c r="DXM162" s="1"/>
      <c r="DXN162" s="1"/>
      <c r="DXO162" s="1"/>
      <c r="DXP162" s="1"/>
      <c r="DXQ162" s="1"/>
      <c r="DXR162" s="1"/>
      <c r="DXS162" s="1"/>
      <c r="DXT162" s="1"/>
      <c r="DXU162" s="1"/>
      <c r="DXV162" s="1"/>
      <c r="DXW162" s="1"/>
      <c r="DXX162" s="1"/>
      <c r="DXY162" s="1"/>
      <c r="DXZ162" s="1"/>
      <c r="DYA162" s="1"/>
      <c r="DYB162" s="1"/>
      <c r="DYC162" s="1"/>
      <c r="DYD162" s="1"/>
      <c r="DYE162" s="1"/>
      <c r="DYF162" s="1"/>
      <c r="DYG162" s="1"/>
      <c r="DYH162" s="1"/>
      <c r="DYI162" s="1"/>
      <c r="DYJ162" s="1"/>
      <c r="DYK162" s="1"/>
      <c r="DYL162" s="1"/>
      <c r="DYM162" s="1"/>
      <c r="DYN162" s="1"/>
      <c r="DYO162" s="1"/>
      <c r="DYP162" s="1"/>
      <c r="DYQ162" s="1"/>
      <c r="DYR162" s="1"/>
      <c r="DYS162" s="1"/>
      <c r="DYT162" s="1"/>
      <c r="DYU162" s="1"/>
      <c r="DYV162" s="1"/>
      <c r="DYW162" s="1"/>
      <c r="DYX162" s="1"/>
      <c r="DYY162" s="1"/>
      <c r="DYZ162" s="1"/>
      <c r="DZA162" s="1"/>
      <c r="DZB162" s="1"/>
      <c r="DZC162" s="1"/>
      <c r="DZD162" s="1"/>
      <c r="DZE162" s="1"/>
      <c r="DZF162" s="1"/>
      <c r="DZG162" s="1"/>
      <c r="DZH162" s="1"/>
      <c r="DZI162" s="1"/>
      <c r="DZJ162" s="1"/>
      <c r="DZK162" s="1"/>
      <c r="DZL162" s="1"/>
      <c r="DZM162" s="1"/>
      <c r="DZN162" s="1"/>
      <c r="DZO162" s="1"/>
      <c r="DZP162" s="1"/>
      <c r="DZQ162" s="1"/>
      <c r="DZR162" s="1"/>
      <c r="DZS162" s="1"/>
      <c r="DZT162" s="1"/>
      <c r="DZU162" s="1"/>
      <c r="DZV162" s="1"/>
      <c r="DZW162" s="1"/>
      <c r="DZX162" s="1"/>
      <c r="DZY162" s="1"/>
      <c r="DZZ162" s="1"/>
      <c r="EAA162" s="1"/>
      <c r="EAB162" s="1"/>
      <c r="EAC162" s="1"/>
      <c r="EAD162" s="1"/>
      <c r="EAE162" s="1"/>
      <c r="EAF162" s="1"/>
      <c r="EAG162" s="1"/>
      <c r="EAH162" s="1"/>
      <c r="EAI162" s="1"/>
      <c r="EAJ162" s="1"/>
      <c r="EAK162" s="1"/>
      <c r="EAL162" s="1"/>
      <c r="EAM162" s="1"/>
      <c r="EAN162" s="1"/>
      <c r="EAO162" s="1"/>
      <c r="EAP162" s="1"/>
      <c r="EAQ162" s="1"/>
      <c r="EAR162" s="1"/>
      <c r="EAS162" s="1"/>
      <c r="EAT162" s="1"/>
      <c r="EAU162" s="1"/>
      <c r="EAV162" s="1"/>
      <c r="EAW162" s="1"/>
      <c r="EAX162" s="1"/>
      <c r="EAY162" s="1"/>
      <c r="EAZ162" s="1"/>
      <c r="EBA162" s="1"/>
      <c r="EBB162" s="1"/>
      <c r="EBC162" s="1"/>
      <c r="EBD162" s="1"/>
      <c r="EBE162" s="1"/>
      <c r="EBF162" s="1"/>
      <c r="EBG162" s="1"/>
      <c r="EBH162" s="1"/>
      <c r="EBI162" s="1"/>
      <c r="EBJ162" s="1"/>
      <c r="EBK162" s="1"/>
      <c r="EBL162" s="1"/>
      <c r="EBM162" s="1"/>
      <c r="EBN162" s="1"/>
      <c r="EBO162" s="1"/>
      <c r="EBP162" s="1"/>
      <c r="EBQ162" s="1"/>
      <c r="EBR162" s="1"/>
      <c r="EBS162" s="1"/>
      <c r="EBT162" s="1"/>
      <c r="EBU162" s="1"/>
      <c r="EBV162" s="1"/>
      <c r="EBW162" s="1"/>
      <c r="EBX162" s="1"/>
      <c r="EBY162" s="1"/>
      <c r="EBZ162" s="1"/>
      <c r="ECA162" s="1"/>
      <c r="ECB162" s="1"/>
      <c r="ECC162" s="1"/>
      <c r="ECD162" s="1"/>
      <c r="ECE162" s="1"/>
      <c r="ECF162" s="1"/>
      <c r="ECG162" s="1"/>
      <c r="ECH162" s="1"/>
      <c r="ECI162" s="1"/>
      <c r="ECJ162" s="1"/>
      <c r="ECK162" s="1"/>
      <c r="ECL162" s="1"/>
      <c r="ECM162" s="1"/>
      <c r="ECN162" s="1"/>
      <c r="ECO162" s="1"/>
      <c r="ECP162" s="1"/>
      <c r="ECQ162" s="1"/>
      <c r="ECR162" s="1"/>
      <c r="ECS162" s="1"/>
      <c r="ECT162" s="1"/>
      <c r="ECU162" s="1"/>
      <c r="ECV162" s="1"/>
      <c r="ECW162" s="1"/>
      <c r="ECX162" s="1"/>
      <c r="ECY162" s="1"/>
      <c r="ECZ162" s="1"/>
      <c r="EDA162" s="1"/>
      <c r="EDB162" s="1"/>
      <c r="EDC162" s="1"/>
      <c r="EDD162" s="1"/>
      <c r="EDE162" s="1"/>
      <c r="EDF162" s="1"/>
      <c r="EDG162" s="1"/>
      <c r="EDH162" s="1"/>
      <c r="EDI162" s="1"/>
      <c r="EDJ162" s="1"/>
      <c r="EDK162" s="1"/>
      <c r="EDL162" s="1"/>
      <c r="EDM162" s="1"/>
      <c r="EDN162" s="1"/>
      <c r="EDO162" s="1"/>
      <c r="EDP162" s="1"/>
      <c r="EDQ162" s="1"/>
      <c r="EDR162" s="1"/>
      <c r="EDS162" s="1"/>
      <c r="EDT162" s="1"/>
      <c r="EDU162" s="1"/>
      <c r="EDV162" s="1"/>
      <c r="EDW162" s="1"/>
      <c r="EDX162" s="1"/>
      <c r="EDY162" s="1"/>
      <c r="EDZ162" s="1"/>
      <c r="EEA162" s="1"/>
      <c r="EEB162" s="1"/>
      <c r="EEC162" s="1"/>
      <c r="EED162" s="1"/>
      <c r="EEE162" s="1"/>
      <c r="EEF162" s="1"/>
      <c r="EEG162" s="1"/>
      <c r="EEH162" s="1"/>
      <c r="EEI162" s="1"/>
      <c r="EEJ162" s="1"/>
      <c r="EEK162" s="1"/>
      <c r="EEL162" s="1"/>
      <c r="EEM162" s="1"/>
      <c r="EEN162" s="1"/>
      <c r="EEO162" s="1"/>
      <c r="EEP162" s="1"/>
      <c r="EEQ162" s="1"/>
      <c r="EER162" s="1"/>
      <c r="EES162" s="1"/>
      <c r="EET162" s="1"/>
      <c r="EEU162" s="1"/>
      <c r="EEV162" s="1"/>
      <c r="EEW162" s="1"/>
      <c r="EEX162" s="1"/>
      <c r="EEY162" s="1"/>
      <c r="EEZ162" s="1"/>
      <c r="EFA162" s="1"/>
      <c r="EFB162" s="1"/>
      <c r="EFC162" s="1"/>
      <c r="EFD162" s="1"/>
      <c r="EFE162" s="1"/>
      <c r="EFF162" s="1"/>
      <c r="EFG162" s="1"/>
      <c r="EFH162" s="1"/>
      <c r="EFI162" s="1"/>
      <c r="EFJ162" s="1"/>
      <c r="EFK162" s="1"/>
      <c r="EFL162" s="1"/>
      <c r="EFM162" s="1"/>
      <c r="EFN162" s="1"/>
      <c r="EFO162" s="1"/>
      <c r="EFP162" s="1"/>
      <c r="EFQ162" s="1"/>
      <c r="EFR162" s="1"/>
      <c r="EFS162" s="1"/>
      <c r="EFT162" s="1"/>
      <c r="EFU162" s="1"/>
      <c r="EFV162" s="1"/>
      <c r="EFW162" s="1"/>
      <c r="EFX162" s="1"/>
      <c r="EFY162" s="1"/>
      <c r="EFZ162" s="1"/>
      <c r="EGA162" s="1"/>
      <c r="EGB162" s="1"/>
      <c r="EGC162" s="1"/>
      <c r="EGD162" s="1"/>
      <c r="EGE162" s="1"/>
      <c r="EGF162" s="1"/>
      <c r="EGG162" s="1"/>
      <c r="EGH162" s="1"/>
      <c r="EGI162" s="1"/>
      <c r="EGJ162" s="1"/>
      <c r="EGK162" s="1"/>
      <c r="EGL162" s="1"/>
      <c r="EGM162" s="1"/>
      <c r="EGN162" s="1"/>
      <c r="EGO162" s="1"/>
      <c r="EGP162" s="1"/>
      <c r="EGQ162" s="1"/>
      <c r="EGR162" s="1"/>
      <c r="EGS162" s="1"/>
      <c r="EGT162" s="1"/>
      <c r="EGU162" s="1"/>
      <c r="EGV162" s="1"/>
      <c r="EGW162" s="1"/>
      <c r="EGX162" s="1"/>
      <c r="EGY162" s="1"/>
      <c r="EGZ162" s="1"/>
      <c r="EHA162" s="1"/>
      <c r="EHB162" s="1"/>
      <c r="EHC162" s="1"/>
      <c r="EHD162" s="1"/>
      <c r="EHE162" s="1"/>
      <c r="EHF162" s="1"/>
      <c r="EHG162" s="1"/>
      <c r="EHH162" s="1"/>
      <c r="EHI162" s="1"/>
      <c r="EHJ162" s="1"/>
      <c r="EHK162" s="1"/>
      <c r="EHL162" s="1"/>
      <c r="EHM162" s="1"/>
      <c r="EHN162" s="1"/>
      <c r="EHO162" s="1"/>
      <c r="EHP162" s="1"/>
      <c r="EHQ162" s="1"/>
      <c r="EHR162" s="1"/>
      <c r="EHS162" s="1"/>
      <c r="EHT162" s="1"/>
      <c r="EHU162" s="1"/>
      <c r="EHV162" s="1"/>
      <c r="EHW162" s="1"/>
      <c r="EHX162" s="1"/>
      <c r="EHY162" s="1"/>
      <c r="EHZ162" s="1"/>
      <c r="EIA162" s="1"/>
      <c r="EIB162" s="1"/>
      <c r="EIC162" s="1"/>
      <c r="EID162" s="1"/>
      <c r="EIE162" s="1"/>
      <c r="EIF162" s="1"/>
      <c r="EIG162" s="1"/>
      <c r="EIH162" s="1"/>
      <c r="EII162" s="1"/>
      <c r="EIJ162" s="1"/>
      <c r="EIK162" s="1"/>
      <c r="EIL162" s="1"/>
      <c r="EIM162" s="1"/>
      <c r="EIN162" s="1"/>
      <c r="EIO162" s="1"/>
      <c r="EIP162" s="1"/>
      <c r="EIQ162" s="1"/>
      <c r="EIR162" s="1"/>
      <c r="EIS162" s="1"/>
      <c r="EIT162" s="1"/>
      <c r="EIU162" s="1"/>
      <c r="EIV162" s="1"/>
      <c r="EIW162" s="1"/>
      <c r="EIX162" s="1"/>
      <c r="EIY162" s="1"/>
      <c r="EIZ162" s="1"/>
      <c r="EJA162" s="1"/>
      <c r="EJB162" s="1"/>
      <c r="EJC162" s="1"/>
      <c r="EJD162" s="1"/>
      <c r="EJE162" s="1"/>
      <c r="EJF162" s="1"/>
      <c r="EJG162" s="1"/>
      <c r="EJH162" s="1"/>
      <c r="EJI162" s="1"/>
      <c r="EJJ162" s="1"/>
      <c r="EJK162" s="1"/>
      <c r="EJL162" s="1"/>
      <c r="EJM162" s="1"/>
      <c r="EJN162" s="1"/>
      <c r="EJO162" s="1"/>
      <c r="EJP162" s="1"/>
      <c r="EJQ162" s="1"/>
      <c r="EJR162" s="1"/>
      <c r="EJS162" s="1"/>
      <c r="EJT162" s="1"/>
      <c r="EJU162" s="1"/>
      <c r="EJV162" s="1"/>
      <c r="EJW162" s="1"/>
      <c r="EJX162" s="1"/>
      <c r="EJY162" s="1"/>
      <c r="EJZ162" s="1"/>
      <c r="EKA162" s="1"/>
      <c r="EKB162" s="1"/>
      <c r="EKC162" s="1"/>
      <c r="EKD162" s="1"/>
      <c r="EKE162" s="1"/>
      <c r="EKF162" s="1"/>
      <c r="EKG162" s="1"/>
      <c r="EKH162" s="1"/>
      <c r="EKI162" s="1"/>
      <c r="EKJ162" s="1"/>
      <c r="EKK162" s="1"/>
      <c r="EKL162" s="1"/>
      <c r="EKM162" s="1"/>
      <c r="EKN162" s="1"/>
      <c r="EKO162" s="1"/>
      <c r="EKP162" s="1"/>
      <c r="EKQ162" s="1"/>
      <c r="EKR162" s="1"/>
      <c r="EKS162" s="1"/>
      <c r="EKT162" s="1"/>
      <c r="EKU162" s="1"/>
      <c r="EKV162" s="1"/>
      <c r="EKW162" s="1"/>
      <c r="EKX162" s="1"/>
      <c r="EKY162" s="1"/>
      <c r="EKZ162" s="1"/>
      <c r="ELA162" s="1"/>
      <c r="ELB162" s="1"/>
      <c r="ELC162" s="1"/>
      <c r="ELD162" s="1"/>
      <c r="ELE162" s="1"/>
      <c r="ELF162" s="1"/>
      <c r="ELG162" s="1"/>
      <c r="ELH162" s="1"/>
      <c r="ELI162" s="1"/>
      <c r="ELJ162" s="1"/>
      <c r="ELK162" s="1"/>
      <c r="ELL162" s="1"/>
      <c r="ELM162" s="1"/>
      <c r="ELN162" s="1"/>
      <c r="ELO162" s="1"/>
      <c r="ELP162" s="1"/>
      <c r="ELQ162" s="1"/>
      <c r="ELR162" s="1"/>
      <c r="ELS162" s="1"/>
      <c r="ELT162" s="1"/>
      <c r="ELU162" s="1"/>
      <c r="ELV162" s="1"/>
      <c r="ELW162" s="1"/>
      <c r="ELX162" s="1"/>
      <c r="ELY162" s="1"/>
      <c r="ELZ162" s="1"/>
      <c r="EMA162" s="1"/>
      <c r="EMB162" s="1"/>
      <c r="EMC162" s="1"/>
      <c r="EMD162" s="1"/>
      <c r="EME162" s="1"/>
      <c r="EMF162" s="1"/>
      <c r="EMG162" s="1"/>
      <c r="EMH162" s="1"/>
      <c r="EMI162" s="1"/>
      <c r="EMJ162" s="1"/>
      <c r="EMK162" s="1"/>
      <c r="EML162" s="1"/>
      <c r="EMM162" s="1"/>
      <c r="EMN162" s="1"/>
      <c r="EMO162" s="1"/>
      <c r="EMP162" s="1"/>
      <c r="EMQ162" s="1"/>
      <c r="EMR162" s="1"/>
      <c r="EMS162" s="1"/>
      <c r="EMT162" s="1"/>
      <c r="EMU162" s="1"/>
      <c r="EMV162" s="1"/>
      <c r="EMW162" s="1"/>
      <c r="EMX162" s="1"/>
      <c r="EMY162" s="1"/>
      <c r="EMZ162" s="1"/>
      <c r="ENA162" s="1"/>
      <c r="ENB162" s="1"/>
      <c r="ENC162" s="1"/>
      <c r="END162" s="1"/>
      <c r="ENE162" s="1"/>
      <c r="ENF162" s="1"/>
      <c r="ENG162" s="1"/>
      <c r="ENH162" s="1"/>
      <c r="ENI162" s="1"/>
      <c r="ENJ162" s="1"/>
      <c r="ENK162" s="1"/>
      <c r="ENL162" s="1"/>
      <c r="ENM162" s="1"/>
      <c r="ENN162" s="1"/>
      <c r="ENO162" s="1"/>
      <c r="ENP162" s="1"/>
      <c r="ENQ162" s="1"/>
      <c r="ENR162" s="1"/>
      <c r="ENS162" s="1"/>
      <c r="ENT162" s="1"/>
      <c r="ENU162" s="1"/>
      <c r="ENV162" s="1"/>
      <c r="ENW162" s="1"/>
      <c r="ENX162" s="1"/>
      <c r="ENY162" s="1"/>
      <c r="ENZ162" s="1"/>
      <c r="EOA162" s="1"/>
      <c r="EOB162" s="1"/>
      <c r="EOC162" s="1"/>
      <c r="EOD162" s="1"/>
      <c r="EOE162" s="1"/>
      <c r="EOF162" s="1"/>
      <c r="EOG162" s="1"/>
      <c r="EOH162" s="1"/>
      <c r="EOI162" s="1"/>
      <c r="EOJ162" s="1"/>
      <c r="EOK162" s="1"/>
      <c r="EOL162" s="1"/>
      <c r="EOM162" s="1"/>
      <c r="EON162" s="1"/>
      <c r="EOO162" s="1"/>
      <c r="EOP162" s="1"/>
      <c r="EOQ162" s="1"/>
      <c r="EOR162" s="1"/>
      <c r="EOS162" s="1"/>
      <c r="EOT162" s="1"/>
      <c r="EOU162" s="1"/>
      <c r="EOV162" s="1"/>
      <c r="EOW162" s="1"/>
      <c r="EOX162" s="1"/>
      <c r="EOY162" s="1"/>
      <c r="EOZ162" s="1"/>
      <c r="EPA162" s="1"/>
      <c r="EPB162" s="1"/>
      <c r="EPC162" s="1"/>
      <c r="EPD162" s="1"/>
      <c r="EPE162" s="1"/>
      <c r="EPF162" s="1"/>
      <c r="EPG162" s="1"/>
      <c r="EPH162" s="1"/>
      <c r="EPI162" s="1"/>
      <c r="EPJ162" s="1"/>
      <c r="EPK162" s="1"/>
      <c r="EPL162" s="1"/>
      <c r="EPM162" s="1"/>
      <c r="EPN162" s="1"/>
      <c r="EPO162" s="1"/>
      <c r="EPP162" s="1"/>
      <c r="EPQ162" s="1"/>
      <c r="EPR162" s="1"/>
      <c r="EPS162" s="1"/>
      <c r="EPT162" s="1"/>
      <c r="EPU162" s="1"/>
      <c r="EPV162" s="1"/>
      <c r="EPW162" s="1"/>
      <c r="EPX162" s="1"/>
      <c r="EPY162" s="1"/>
      <c r="EPZ162" s="1"/>
      <c r="EQA162" s="1"/>
      <c r="EQB162" s="1"/>
      <c r="EQC162" s="1"/>
      <c r="EQD162" s="1"/>
      <c r="EQE162" s="1"/>
      <c r="EQF162" s="1"/>
      <c r="EQG162" s="1"/>
      <c r="EQH162" s="1"/>
      <c r="EQI162" s="1"/>
      <c r="EQJ162" s="1"/>
      <c r="EQK162" s="1"/>
      <c r="EQL162" s="1"/>
      <c r="EQM162" s="1"/>
      <c r="EQN162" s="1"/>
      <c r="EQO162" s="1"/>
      <c r="EQP162" s="1"/>
      <c r="EQQ162" s="1"/>
      <c r="EQR162" s="1"/>
      <c r="EQS162" s="1"/>
      <c r="EQT162" s="1"/>
      <c r="EQU162" s="1"/>
      <c r="EQV162" s="1"/>
      <c r="EQW162" s="1"/>
      <c r="EQX162" s="1"/>
      <c r="EQY162" s="1"/>
      <c r="EQZ162" s="1"/>
      <c r="ERA162" s="1"/>
      <c r="ERB162" s="1"/>
      <c r="ERC162" s="1"/>
      <c r="ERD162" s="1"/>
      <c r="ERE162" s="1"/>
      <c r="ERF162" s="1"/>
      <c r="ERG162" s="1"/>
      <c r="ERH162" s="1"/>
      <c r="ERI162" s="1"/>
      <c r="ERJ162" s="1"/>
      <c r="ERK162" s="1"/>
      <c r="ERL162" s="1"/>
      <c r="ERM162" s="1"/>
      <c r="ERN162" s="1"/>
      <c r="ERO162" s="1"/>
      <c r="ERP162" s="1"/>
      <c r="ERQ162" s="1"/>
      <c r="ERR162" s="1"/>
      <c r="ERS162" s="1"/>
      <c r="ERT162" s="1"/>
      <c r="ERU162" s="1"/>
      <c r="ERV162" s="1"/>
      <c r="ERW162" s="1"/>
      <c r="ERX162" s="1"/>
      <c r="ERY162" s="1"/>
      <c r="ERZ162" s="1"/>
      <c r="ESA162" s="1"/>
      <c r="ESB162" s="1"/>
      <c r="ESC162" s="1"/>
      <c r="ESD162" s="1"/>
      <c r="ESE162" s="1"/>
      <c r="ESF162" s="1"/>
      <c r="ESG162" s="1"/>
      <c r="ESH162" s="1"/>
      <c r="ESI162" s="1"/>
      <c r="ESJ162" s="1"/>
      <c r="ESK162" s="1"/>
      <c r="ESL162" s="1"/>
      <c r="ESM162" s="1"/>
      <c r="ESN162" s="1"/>
      <c r="ESO162" s="1"/>
      <c r="ESP162" s="1"/>
      <c r="ESQ162" s="1"/>
      <c r="ESR162" s="1"/>
      <c r="ESS162" s="1"/>
      <c r="EST162" s="1"/>
      <c r="ESU162" s="1"/>
      <c r="ESV162" s="1"/>
      <c r="ESW162" s="1"/>
      <c r="ESX162" s="1"/>
      <c r="ESY162" s="1"/>
      <c r="ESZ162" s="1"/>
      <c r="ETA162" s="1"/>
      <c r="ETB162" s="1"/>
      <c r="ETC162" s="1"/>
      <c r="ETD162" s="1"/>
      <c r="ETE162" s="1"/>
      <c r="ETF162" s="1"/>
      <c r="ETG162" s="1"/>
      <c r="ETH162" s="1"/>
      <c r="ETI162" s="1"/>
      <c r="ETJ162" s="1"/>
      <c r="ETK162" s="1"/>
      <c r="ETL162" s="1"/>
      <c r="ETM162" s="1"/>
      <c r="ETN162" s="1"/>
      <c r="ETO162" s="1"/>
      <c r="ETP162" s="1"/>
      <c r="ETQ162" s="1"/>
      <c r="ETR162" s="1"/>
      <c r="ETS162" s="1"/>
      <c r="ETT162" s="1"/>
      <c r="ETU162" s="1"/>
      <c r="ETV162" s="1"/>
      <c r="ETW162" s="1"/>
      <c r="ETX162" s="1"/>
      <c r="ETY162" s="1"/>
      <c r="ETZ162" s="1"/>
      <c r="EUA162" s="1"/>
      <c r="EUB162" s="1"/>
      <c r="EUC162" s="1"/>
      <c r="EUD162" s="1"/>
      <c r="EUE162" s="1"/>
      <c r="EUF162" s="1"/>
      <c r="EUG162" s="1"/>
      <c r="EUH162" s="1"/>
      <c r="EUI162" s="1"/>
      <c r="EUJ162" s="1"/>
      <c r="EUK162" s="1"/>
      <c r="EUL162" s="1"/>
      <c r="EUM162" s="1"/>
      <c r="EUN162" s="1"/>
      <c r="EUO162" s="1"/>
      <c r="EUP162" s="1"/>
      <c r="EUQ162" s="1"/>
      <c r="EUR162" s="1"/>
      <c r="EUS162" s="1"/>
      <c r="EUT162" s="1"/>
      <c r="EUU162" s="1"/>
      <c r="EUV162" s="1"/>
      <c r="EUW162" s="1"/>
      <c r="EUX162" s="1"/>
      <c r="EUY162" s="1"/>
      <c r="EUZ162" s="1"/>
      <c r="EVA162" s="1"/>
      <c r="EVB162" s="1"/>
      <c r="EVC162" s="1"/>
      <c r="EVD162" s="1"/>
      <c r="EVE162" s="1"/>
      <c r="EVF162" s="1"/>
      <c r="EVG162" s="1"/>
      <c r="EVH162" s="1"/>
      <c r="EVI162" s="1"/>
      <c r="EVJ162" s="1"/>
      <c r="EVK162" s="1"/>
      <c r="EVL162" s="1"/>
      <c r="EVM162" s="1"/>
      <c r="EVN162" s="1"/>
      <c r="EVO162" s="1"/>
      <c r="EVP162" s="1"/>
      <c r="EVQ162" s="1"/>
      <c r="EVR162" s="1"/>
      <c r="EVS162" s="1"/>
      <c r="EVT162" s="1"/>
      <c r="EVU162" s="1"/>
      <c r="EVV162" s="1"/>
      <c r="EVW162" s="1"/>
      <c r="EVX162" s="1"/>
      <c r="EVY162" s="1"/>
      <c r="EVZ162" s="1"/>
      <c r="EWA162" s="1"/>
      <c r="EWB162" s="1"/>
      <c r="EWC162" s="1"/>
      <c r="EWD162" s="1"/>
      <c r="EWE162" s="1"/>
      <c r="EWF162" s="1"/>
      <c r="EWG162" s="1"/>
      <c r="EWH162" s="1"/>
      <c r="EWI162" s="1"/>
      <c r="EWJ162" s="1"/>
      <c r="EWK162" s="1"/>
      <c r="EWL162" s="1"/>
      <c r="EWM162" s="1"/>
      <c r="EWN162" s="1"/>
      <c r="EWO162" s="1"/>
      <c r="EWP162" s="1"/>
      <c r="EWQ162" s="1"/>
      <c r="EWR162" s="1"/>
      <c r="EWS162" s="1"/>
      <c r="EWT162" s="1"/>
      <c r="EWU162" s="1"/>
      <c r="EWV162" s="1"/>
      <c r="EWW162" s="1"/>
      <c r="EWX162" s="1"/>
      <c r="EWY162" s="1"/>
      <c r="EWZ162" s="1"/>
      <c r="EXA162" s="1"/>
      <c r="EXB162" s="1"/>
      <c r="EXC162" s="1"/>
      <c r="EXD162" s="1"/>
      <c r="EXE162" s="1"/>
      <c r="EXF162" s="1"/>
      <c r="EXG162" s="1"/>
      <c r="EXH162" s="1"/>
      <c r="EXI162" s="1"/>
      <c r="EXJ162" s="1"/>
      <c r="EXK162" s="1"/>
      <c r="EXL162" s="1"/>
      <c r="EXM162" s="1"/>
      <c r="EXN162" s="1"/>
      <c r="EXO162" s="1"/>
      <c r="EXP162" s="1"/>
      <c r="EXQ162" s="1"/>
      <c r="EXR162" s="1"/>
      <c r="EXS162" s="1"/>
      <c r="EXT162" s="1"/>
      <c r="EXU162" s="1"/>
      <c r="EXV162" s="1"/>
      <c r="EXW162" s="1"/>
      <c r="EXX162" s="1"/>
      <c r="EXY162" s="1"/>
      <c r="EXZ162" s="1"/>
      <c r="EYA162" s="1"/>
      <c r="EYB162" s="1"/>
      <c r="EYC162" s="1"/>
      <c r="EYD162" s="1"/>
      <c r="EYE162" s="1"/>
      <c r="EYF162" s="1"/>
      <c r="EYG162" s="1"/>
      <c r="EYH162" s="1"/>
      <c r="EYI162" s="1"/>
      <c r="EYJ162" s="1"/>
      <c r="EYK162" s="1"/>
      <c r="EYL162" s="1"/>
      <c r="EYM162" s="1"/>
      <c r="EYN162" s="1"/>
      <c r="EYO162" s="1"/>
      <c r="EYP162" s="1"/>
      <c r="EYQ162" s="1"/>
      <c r="EYR162" s="1"/>
      <c r="EYS162" s="1"/>
      <c r="EYT162" s="1"/>
      <c r="EYU162" s="1"/>
      <c r="EYV162" s="1"/>
      <c r="EYW162" s="1"/>
      <c r="EYX162" s="1"/>
      <c r="EYY162" s="1"/>
      <c r="EYZ162" s="1"/>
      <c r="EZA162" s="1"/>
      <c r="EZB162" s="1"/>
      <c r="EZC162" s="1"/>
      <c r="EZD162" s="1"/>
      <c r="EZE162" s="1"/>
      <c r="EZF162" s="1"/>
      <c r="EZG162" s="1"/>
      <c r="EZH162" s="1"/>
      <c r="EZI162" s="1"/>
      <c r="EZJ162" s="1"/>
      <c r="EZK162" s="1"/>
      <c r="EZL162" s="1"/>
      <c r="EZM162" s="1"/>
      <c r="EZN162" s="1"/>
      <c r="EZO162" s="1"/>
      <c r="EZP162" s="1"/>
      <c r="EZQ162" s="1"/>
      <c r="EZR162" s="1"/>
      <c r="EZS162" s="1"/>
      <c r="EZT162" s="1"/>
      <c r="EZU162" s="1"/>
      <c r="EZV162" s="1"/>
      <c r="EZW162" s="1"/>
      <c r="EZX162" s="1"/>
      <c r="EZY162" s="1"/>
      <c r="EZZ162" s="1"/>
      <c r="FAA162" s="1"/>
      <c r="FAB162" s="1"/>
      <c r="FAC162" s="1"/>
      <c r="FAD162" s="1"/>
      <c r="FAE162" s="1"/>
      <c r="FAF162" s="1"/>
      <c r="FAG162" s="1"/>
      <c r="FAH162" s="1"/>
      <c r="FAI162" s="1"/>
      <c r="FAJ162" s="1"/>
      <c r="FAK162" s="1"/>
      <c r="FAL162" s="1"/>
      <c r="FAM162" s="1"/>
      <c r="FAN162" s="1"/>
      <c r="FAO162" s="1"/>
      <c r="FAP162" s="1"/>
      <c r="FAQ162" s="1"/>
      <c r="FAR162" s="1"/>
      <c r="FAS162" s="1"/>
      <c r="FAT162" s="1"/>
      <c r="FAU162" s="1"/>
      <c r="FAV162" s="1"/>
      <c r="FAW162" s="1"/>
      <c r="FAX162" s="1"/>
      <c r="FAY162" s="1"/>
      <c r="FAZ162" s="1"/>
      <c r="FBA162" s="1"/>
      <c r="FBB162" s="1"/>
      <c r="FBC162" s="1"/>
      <c r="FBD162" s="1"/>
      <c r="FBE162" s="1"/>
      <c r="FBF162" s="1"/>
      <c r="FBG162" s="1"/>
      <c r="FBH162" s="1"/>
      <c r="FBI162" s="1"/>
      <c r="FBJ162" s="1"/>
      <c r="FBK162" s="1"/>
      <c r="FBL162" s="1"/>
      <c r="FBM162" s="1"/>
      <c r="FBN162" s="1"/>
      <c r="FBO162" s="1"/>
      <c r="FBP162" s="1"/>
      <c r="FBQ162" s="1"/>
      <c r="FBR162" s="1"/>
      <c r="FBS162" s="1"/>
      <c r="FBT162" s="1"/>
      <c r="FBU162" s="1"/>
      <c r="FBV162" s="1"/>
      <c r="FBW162" s="1"/>
      <c r="FBX162" s="1"/>
      <c r="FBY162" s="1"/>
      <c r="FBZ162" s="1"/>
      <c r="FCA162" s="1"/>
      <c r="FCB162" s="1"/>
      <c r="FCC162" s="1"/>
      <c r="FCD162" s="1"/>
      <c r="FCE162" s="1"/>
      <c r="FCF162" s="1"/>
      <c r="FCG162" s="1"/>
      <c r="FCH162" s="1"/>
      <c r="FCI162" s="1"/>
      <c r="FCJ162" s="1"/>
      <c r="FCK162" s="1"/>
      <c r="FCL162" s="1"/>
      <c r="FCM162" s="1"/>
      <c r="FCN162" s="1"/>
      <c r="FCO162" s="1"/>
      <c r="FCP162" s="1"/>
      <c r="FCQ162" s="1"/>
      <c r="FCR162" s="1"/>
      <c r="FCS162" s="1"/>
      <c r="FCT162" s="1"/>
      <c r="FCU162" s="1"/>
      <c r="FCV162" s="1"/>
      <c r="FCW162" s="1"/>
      <c r="FCX162" s="1"/>
      <c r="FCY162" s="1"/>
      <c r="FCZ162" s="1"/>
      <c r="FDA162" s="1"/>
      <c r="FDB162" s="1"/>
      <c r="FDC162" s="1"/>
      <c r="FDD162" s="1"/>
      <c r="FDE162" s="1"/>
      <c r="FDF162" s="1"/>
      <c r="FDG162" s="1"/>
      <c r="FDH162" s="1"/>
      <c r="FDI162" s="1"/>
      <c r="FDJ162" s="1"/>
      <c r="FDK162" s="1"/>
      <c r="FDL162" s="1"/>
      <c r="FDM162" s="1"/>
      <c r="FDN162" s="1"/>
      <c r="FDO162" s="1"/>
      <c r="FDP162" s="1"/>
      <c r="FDQ162" s="1"/>
      <c r="FDR162" s="1"/>
      <c r="FDS162" s="1"/>
      <c r="FDT162" s="1"/>
      <c r="FDU162" s="1"/>
      <c r="FDV162" s="1"/>
      <c r="FDW162" s="1"/>
      <c r="FDX162" s="1"/>
      <c r="FDY162" s="1"/>
      <c r="FDZ162" s="1"/>
      <c r="FEA162" s="1"/>
      <c r="FEB162" s="1"/>
      <c r="FEC162" s="1"/>
      <c r="FED162" s="1"/>
      <c r="FEE162" s="1"/>
      <c r="FEF162" s="1"/>
      <c r="FEG162" s="1"/>
      <c r="FEH162" s="1"/>
      <c r="FEI162" s="1"/>
      <c r="FEJ162" s="1"/>
      <c r="FEK162" s="1"/>
      <c r="FEL162" s="1"/>
      <c r="FEM162" s="1"/>
      <c r="FEN162" s="1"/>
      <c r="FEO162" s="1"/>
      <c r="FEP162" s="1"/>
      <c r="FEQ162" s="1"/>
      <c r="FER162" s="1"/>
      <c r="FES162" s="1"/>
      <c r="FET162" s="1"/>
      <c r="FEU162" s="1"/>
      <c r="FEV162" s="1"/>
      <c r="FEW162" s="1"/>
      <c r="FEX162" s="1"/>
      <c r="FEY162" s="1"/>
      <c r="FEZ162" s="1"/>
      <c r="FFA162" s="1"/>
      <c r="FFB162" s="1"/>
      <c r="FFC162" s="1"/>
      <c r="FFD162" s="1"/>
      <c r="FFE162" s="1"/>
      <c r="FFF162" s="1"/>
      <c r="FFG162" s="1"/>
      <c r="FFH162" s="1"/>
      <c r="FFI162" s="1"/>
      <c r="FFJ162" s="1"/>
      <c r="FFK162" s="1"/>
      <c r="FFL162" s="1"/>
      <c r="FFM162" s="1"/>
      <c r="FFN162" s="1"/>
      <c r="FFO162" s="1"/>
      <c r="FFP162" s="1"/>
      <c r="FFQ162" s="1"/>
      <c r="FFR162" s="1"/>
      <c r="FFS162" s="1"/>
      <c r="FFT162" s="1"/>
      <c r="FFU162" s="1"/>
      <c r="FFV162" s="1"/>
      <c r="FFW162" s="1"/>
      <c r="FFX162" s="1"/>
      <c r="FFY162" s="1"/>
      <c r="FFZ162" s="1"/>
      <c r="FGA162" s="1"/>
      <c r="FGB162" s="1"/>
      <c r="FGC162" s="1"/>
      <c r="FGD162" s="1"/>
      <c r="FGE162" s="1"/>
      <c r="FGF162" s="1"/>
      <c r="FGG162" s="1"/>
      <c r="FGH162" s="1"/>
      <c r="FGI162" s="1"/>
      <c r="FGJ162" s="1"/>
      <c r="FGK162" s="1"/>
      <c r="FGL162" s="1"/>
      <c r="FGM162" s="1"/>
      <c r="FGN162" s="1"/>
      <c r="FGO162" s="1"/>
      <c r="FGP162" s="1"/>
      <c r="FGQ162" s="1"/>
      <c r="FGR162" s="1"/>
      <c r="FGS162" s="1"/>
      <c r="FGT162" s="1"/>
      <c r="FGU162" s="1"/>
      <c r="FGV162" s="1"/>
      <c r="FGW162" s="1"/>
      <c r="FGX162" s="1"/>
      <c r="FGY162" s="1"/>
      <c r="FGZ162" s="1"/>
      <c r="FHA162" s="1"/>
      <c r="FHB162" s="1"/>
      <c r="FHC162" s="1"/>
      <c r="FHD162" s="1"/>
      <c r="FHE162" s="1"/>
      <c r="FHF162" s="1"/>
      <c r="FHG162" s="1"/>
      <c r="FHH162" s="1"/>
      <c r="FHI162" s="1"/>
      <c r="FHJ162" s="1"/>
      <c r="FHK162" s="1"/>
      <c r="FHL162" s="1"/>
      <c r="FHM162" s="1"/>
      <c r="FHN162" s="1"/>
      <c r="FHO162" s="1"/>
      <c r="FHP162" s="1"/>
      <c r="FHQ162" s="1"/>
      <c r="FHR162" s="1"/>
      <c r="FHS162" s="1"/>
      <c r="FHT162" s="1"/>
      <c r="FHU162" s="1"/>
      <c r="FHV162" s="1"/>
      <c r="FHW162" s="1"/>
      <c r="FHX162" s="1"/>
      <c r="FHY162" s="1"/>
      <c r="FHZ162" s="1"/>
      <c r="FIA162" s="1"/>
      <c r="FIB162" s="1"/>
      <c r="FIC162" s="1"/>
      <c r="FID162" s="1"/>
      <c r="FIE162" s="1"/>
      <c r="FIF162" s="1"/>
      <c r="FIG162" s="1"/>
      <c r="FIH162" s="1"/>
      <c r="FII162" s="1"/>
      <c r="FIJ162" s="1"/>
      <c r="FIK162" s="1"/>
      <c r="FIL162" s="1"/>
      <c r="FIM162" s="1"/>
      <c r="FIN162" s="1"/>
      <c r="FIO162" s="1"/>
      <c r="FIP162" s="1"/>
      <c r="FIQ162" s="1"/>
      <c r="FIR162" s="1"/>
      <c r="FIS162" s="1"/>
      <c r="FIT162" s="1"/>
      <c r="FIU162" s="1"/>
      <c r="FIV162" s="1"/>
      <c r="FIW162" s="1"/>
      <c r="FIX162" s="1"/>
      <c r="FIY162" s="1"/>
      <c r="FIZ162" s="1"/>
      <c r="FJA162" s="1"/>
      <c r="FJB162" s="1"/>
      <c r="FJC162" s="1"/>
      <c r="FJD162" s="1"/>
      <c r="FJE162" s="1"/>
      <c r="FJF162" s="1"/>
      <c r="FJG162" s="1"/>
      <c r="FJH162" s="1"/>
      <c r="FJI162" s="1"/>
      <c r="FJJ162" s="1"/>
      <c r="FJK162" s="1"/>
      <c r="FJL162" s="1"/>
      <c r="FJM162" s="1"/>
      <c r="FJN162" s="1"/>
      <c r="FJO162" s="1"/>
      <c r="FJP162" s="1"/>
      <c r="FJQ162" s="1"/>
      <c r="FJR162" s="1"/>
      <c r="FJS162" s="1"/>
      <c r="FJT162" s="1"/>
      <c r="FJU162" s="1"/>
      <c r="FJV162" s="1"/>
      <c r="FJW162" s="1"/>
      <c r="FJX162" s="1"/>
      <c r="FJY162" s="1"/>
      <c r="FJZ162" s="1"/>
      <c r="FKA162" s="1"/>
      <c r="FKB162" s="1"/>
      <c r="FKC162" s="1"/>
      <c r="FKD162" s="1"/>
      <c r="FKE162" s="1"/>
      <c r="FKF162" s="1"/>
      <c r="FKG162" s="1"/>
      <c r="FKH162" s="1"/>
      <c r="FKI162" s="1"/>
      <c r="FKJ162" s="1"/>
      <c r="FKK162" s="1"/>
      <c r="FKL162" s="1"/>
      <c r="FKM162" s="1"/>
      <c r="FKN162" s="1"/>
      <c r="FKO162" s="1"/>
      <c r="FKP162" s="1"/>
      <c r="FKQ162" s="1"/>
      <c r="FKR162" s="1"/>
      <c r="FKS162" s="1"/>
      <c r="FKT162" s="1"/>
      <c r="FKU162" s="1"/>
      <c r="FKV162" s="1"/>
      <c r="FKW162" s="1"/>
      <c r="FKX162" s="1"/>
      <c r="FKY162" s="1"/>
      <c r="FKZ162" s="1"/>
      <c r="FLA162" s="1"/>
      <c r="FLB162" s="1"/>
      <c r="FLC162" s="1"/>
      <c r="FLD162" s="1"/>
      <c r="FLE162" s="1"/>
      <c r="FLF162" s="1"/>
      <c r="FLG162" s="1"/>
      <c r="FLH162" s="1"/>
      <c r="FLI162" s="1"/>
      <c r="FLJ162" s="1"/>
      <c r="FLK162" s="1"/>
      <c r="FLL162" s="1"/>
      <c r="FLM162" s="1"/>
      <c r="FLN162" s="1"/>
      <c r="FLO162" s="1"/>
      <c r="FLP162" s="1"/>
      <c r="FLQ162" s="1"/>
      <c r="FLR162" s="1"/>
      <c r="FLS162" s="1"/>
      <c r="FLT162" s="1"/>
      <c r="FLU162" s="1"/>
      <c r="FLV162" s="1"/>
      <c r="FLW162" s="1"/>
      <c r="FLX162" s="1"/>
      <c r="FLY162" s="1"/>
      <c r="FLZ162" s="1"/>
      <c r="FMA162" s="1"/>
      <c r="FMB162" s="1"/>
      <c r="FMC162" s="1"/>
      <c r="FMD162" s="1"/>
      <c r="FME162" s="1"/>
      <c r="FMF162" s="1"/>
      <c r="FMG162" s="1"/>
      <c r="FMH162" s="1"/>
      <c r="FMI162" s="1"/>
      <c r="FMJ162" s="1"/>
      <c r="FMK162" s="1"/>
      <c r="FML162" s="1"/>
      <c r="FMM162" s="1"/>
      <c r="FMN162" s="1"/>
      <c r="FMO162" s="1"/>
      <c r="FMP162" s="1"/>
      <c r="FMQ162" s="1"/>
      <c r="FMR162" s="1"/>
      <c r="FMS162" s="1"/>
      <c r="FMT162" s="1"/>
      <c r="FMU162" s="1"/>
      <c r="FMV162" s="1"/>
      <c r="FMW162" s="1"/>
      <c r="FMX162" s="1"/>
      <c r="FMY162" s="1"/>
      <c r="FMZ162" s="1"/>
      <c r="FNA162" s="1"/>
      <c r="FNB162" s="1"/>
      <c r="FNC162" s="1"/>
      <c r="FND162" s="1"/>
      <c r="FNE162" s="1"/>
      <c r="FNF162" s="1"/>
      <c r="FNG162" s="1"/>
      <c r="FNH162" s="1"/>
      <c r="FNI162" s="1"/>
      <c r="FNJ162" s="1"/>
      <c r="FNK162" s="1"/>
      <c r="FNL162" s="1"/>
      <c r="FNM162" s="1"/>
      <c r="FNN162" s="1"/>
      <c r="FNO162" s="1"/>
      <c r="FNP162" s="1"/>
      <c r="FNQ162" s="1"/>
      <c r="FNR162" s="1"/>
      <c r="FNS162" s="1"/>
      <c r="FNT162" s="1"/>
      <c r="FNU162" s="1"/>
      <c r="FNV162" s="1"/>
      <c r="FNW162" s="1"/>
      <c r="FNX162" s="1"/>
      <c r="FNY162" s="1"/>
      <c r="FNZ162" s="1"/>
      <c r="FOA162" s="1"/>
      <c r="FOB162" s="1"/>
      <c r="FOC162" s="1"/>
      <c r="FOD162" s="1"/>
      <c r="FOE162" s="1"/>
      <c r="FOF162" s="1"/>
      <c r="FOG162" s="1"/>
      <c r="FOH162" s="1"/>
      <c r="FOI162" s="1"/>
      <c r="FOJ162" s="1"/>
      <c r="FOK162" s="1"/>
      <c r="FOL162" s="1"/>
      <c r="FOM162" s="1"/>
      <c r="FON162" s="1"/>
      <c r="FOO162" s="1"/>
      <c r="FOP162" s="1"/>
      <c r="FOQ162" s="1"/>
      <c r="FOR162" s="1"/>
      <c r="FOS162" s="1"/>
      <c r="FOT162" s="1"/>
      <c r="FOU162" s="1"/>
      <c r="FOV162" s="1"/>
      <c r="FOW162" s="1"/>
      <c r="FOX162" s="1"/>
      <c r="FOY162" s="1"/>
      <c r="FOZ162" s="1"/>
      <c r="FPA162" s="1"/>
      <c r="FPB162" s="1"/>
      <c r="FPC162" s="1"/>
      <c r="FPD162" s="1"/>
      <c r="FPE162" s="1"/>
      <c r="FPF162" s="1"/>
      <c r="FPG162" s="1"/>
      <c r="FPH162" s="1"/>
      <c r="FPI162" s="1"/>
      <c r="FPJ162" s="1"/>
      <c r="FPK162" s="1"/>
      <c r="FPL162" s="1"/>
      <c r="FPM162" s="1"/>
      <c r="FPN162" s="1"/>
      <c r="FPO162" s="1"/>
      <c r="FPP162" s="1"/>
      <c r="FPQ162" s="1"/>
      <c r="FPR162" s="1"/>
      <c r="FPS162" s="1"/>
      <c r="FPT162" s="1"/>
      <c r="FPU162" s="1"/>
      <c r="FPV162" s="1"/>
      <c r="FPW162" s="1"/>
      <c r="FPX162" s="1"/>
      <c r="FPY162" s="1"/>
      <c r="FPZ162" s="1"/>
      <c r="FQA162" s="1"/>
      <c r="FQB162" s="1"/>
      <c r="FQC162" s="1"/>
      <c r="FQD162" s="1"/>
      <c r="FQE162" s="1"/>
      <c r="FQF162" s="1"/>
      <c r="FQG162" s="1"/>
      <c r="FQH162" s="1"/>
      <c r="FQI162" s="1"/>
      <c r="FQJ162" s="1"/>
      <c r="FQK162" s="1"/>
      <c r="FQL162" s="1"/>
      <c r="FQM162" s="1"/>
      <c r="FQN162" s="1"/>
      <c r="FQO162" s="1"/>
      <c r="FQP162" s="1"/>
      <c r="FQQ162" s="1"/>
      <c r="FQR162" s="1"/>
      <c r="FQS162" s="1"/>
      <c r="FQT162" s="1"/>
      <c r="FQU162" s="1"/>
      <c r="FQV162" s="1"/>
      <c r="FQW162" s="1"/>
      <c r="FQX162" s="1"/>
      <c r="FQY162" s="1"/>
      <c r="FQZ162" s="1"/>
      <c r="FRA162" s="1"/>
      <c r="FRB162" s="1"/>
      <c r="FRC162" s="1"/>
      <c r="FRD162" s="1"/>
      <c r="FRE162" s="1"/>
      <c r="FRF162" s="1"/>
      <c r="FRG162" s="1"/>
      <c r="FRH162" s="1"/>
      <c r="FRI162" s="1"/>
      <c r="FRJ162" s="1"/>
      <c r="FRK162" s="1"/>
      <c r="FRL162" s="1"/>
      <c r="FRM162" s="1"/>
      <c r="FRN162" s="1"/>
      <c r="FRO162" s="1"/>
      <c r="FRP162" s="1"/>
      <c r="FRQ162" s="1"/>
      <c r="FRR162" s="1"/>
      <c r="FRS162" s="1"/>
      <c r="FRT162" s="1"/>
      <c r="FRU162" s="1"/>
      <c r="FRV162" s="1"/>
      <c r="FRW162" s="1"/>
      <c r="FRX162" s="1"/>
      <c r="FRY162" s="1"/>
      <c r="FRZ162" s="1"/>
      <c r="FSA162" s="1"/>
      <c r="FSB162" s="1"/>
      <c r="FSC162" s="1"/>
      <c r="FSD162" s="1"/>
      <c r="FSE162" s="1"/>
      <c r="FSF162" s="1"/>
      <c r="FSG162" s="1"/>
      <c r="FSH162" s="1"/>
      <c r="FSI162" s="1"/>
      <c r="FSJ162" s="1"/>
      <c r="FSK162" s="1"/>
      <c r="FSL162" s="1"/>
      <c r="FSM162" s="1"/>
      <c r="FSN162" s="1"/>
      <c r="FSO162" s="1"/>
      <c r="FSP162" s="1"/>
      <c r="FSQ162" s="1"/>
      <c r="FSR162" s="1"/>
      <c r="FSS162" s="1"/>
      <c r="FST162" s="1"/>
      <c r="FSU162" s="1"/>
      <c r="FSV162" s="1"/>
      <c r="FSW162" s="1"/>
      <c r="FSX162" s="1"/>
      <c r="FSY162" s="1"/>
      <c r="FSZ162" s="1"/>
      <c r="FTA162" s="1"/>
      <c r="FTB162" s="1"/>
      <c r="FTC162" s="1"/>
      <c r="FTD162" s="1"/>
      <c r="FTE162" s="1"/>
      <c r="FTF162" s="1"/>
      <c r="FTG162" s="1"/>
      <c r="FTH162" s="1"/>
      <c r="FTI162" s="1"/>
      <c r="FTJ162" s="1"/>
      <c r="FTK162" s="1"/>
      <c r="FTL162" s="1"/>
      <c r="FTM162" s="1"/>
      <c r="FTN162" s="1"/>
      <c r="FTO162" s="1"/>
      <c r="FTP162" s="1"/>
      <c r="FTQ162" s="1"/>
      <c r="FTR162" s="1"/>
      <c r="FTS162" s="1"/>
      <c r="FTT162" s="1"/>
      <c r="FTU162" s="1"/>
      <c r="FTV162" s="1"/>
      <c r="FTW162" s="1"/>
      <c r="FTX162" s="1"/>
      <c r="FTY162" s="1"/>
      <c r="FTZ162" s="1"/>
      <c r="FUA162" s="1"/>
      <c r="FUB162" s="1"/>
      <c r="FUC162" s="1"/>
      <c r="FUD162" s="1"/>
      <c r="FUE162" s="1"/>
      <c r="FUF162" s="1"/>
      <c r="FUG162" s="1"/>
      <c r="FUH162" s="1"/>
      <c r="FUI162" s="1"/>
      <c r="FUJ162" s="1"/>
      <c r="FUK162" s="1"/>
      <c r="FUL162" s="1"/>
      <c r="FUM162" s="1"/>
      <c r="FUN162" s="1"/>
      <c r="FUO162" s="1"/>
      <c r="FUP162" s="1"/>
      <c r="FUQ162" s="1"/>
      <c r="FUR162" s="1"/>
      <c r="FUS162" s="1"/>
      <c r="FUT162" s="1"/>
      <c r="FUU162" s="1"/>
      <c r="FUV162" s="1"/>
      <c r="FUW162" s="1"/>
      <c r="FUX162" s="1"/>
      <c r="FUY162" s="1"/>
      <c r="FUZ162" s="1"/>
      <c r="FVA162" s="1"/>
      <c r="FVB162" s="1"/>
      <c r="FVC162" s="1"/>
      <c r="FVD162" s="1"/>
      <c r="FVE162" s="1"/>
      <c r="FVF162" s="1"/>
      <c r="FVG162" s="1"/>
      <c r="FVH162" s="1"/>
      <c r="FVI162" s="1"/>
      <c r="FVJ162" s="1"/>
      <c r="FVK162" s="1"/>
      <c r="FVL162" s="1"/>
      <c r="FVM162" s="1"/>
      <c r="FVN162" s="1"/>
      <c r="FVO162" s="1"/>
      <c r="FVP162" s="1"/>
      <c r="FVQ162" s="1"/>
      <c r="FVR162" s="1"/>
      <c r="FVS162" s="1"/>
      <c r="FVT162" s="1"/>
      <c r="FVU162" s="1"/>
      <c r="FVV162" s="1"/>
      <c r="FVW162" s="1"/>
      <c r="FVX162" s="1"/>
      <c r="FVY162" s="1"/>
      <c r="FVZ162" s="1"/>
      <c r="FWA162" s="1"/>
      <c r="FWB162" s="1"/>
      <c r="FWC162" s="1"/>
      <c r="FWD162" s="1"/>
      <c r="FWE162" s="1"/>
      <c r="FWF162" s="1"/>
      <c r="FWG162" s="1"/>
      <c r="FWH162" s="1"/>
      <c r="FWI162" s="1"/>
      <c r="FWJ162" s="1"/>
      <c r="FWK162" s="1"/>
      <c r="FWL162" s="1"/>
      <c r="FWM162" s="1"/>
      <c r="FWN162" s="1"/>
      <c r="FWO162" s="1"/>
      <c r="FWP162" s="1"/>
      <c r="FWQ162" s="1"/>
      <c r="FWR162" s="1"/>
      <c r="FWS162" s="1"/>
      <c r="FWT162" s="1"/>
      <c r="FWU162" s="1"/>
      <c r="FWV162" s="1"/>
      <c r="FWW162" s="1"/>
      <c r="FWX162" s="1"/>
      <c r="FWY162" s="1"/>
      <c r="FWZ162" s="1"/>
      <c r="FXA162" s="1"/>
      <c r="FXB162" s="1"/>
      <c r="FXC162" s="1"/>
      <c r="FXD162" s="1"/>
      <c r="FXE162" s="1"/>
      <c r="FXF162" s="1"/>
      <c r="FXG162" s="1"/>
      <c r="FXH162" s="1"/>
      <c r="FXI162" s="1"/>
      <c r="FXJ162" s="1"/>
      <c r="FXK162" s="1"/>
      <c r="FXL162" s="1"/>
      <c r="FXM162" s="1"/>
      <c r="FXN162" s="1"/>
      <c r="FXO162" s="1"/>
      <c r="FXP162" s="1"/>
      <c r="FXQ162" s="1"/>
      <c r="FXR162" s="1"/>
      <c r="FXS162" s="1"/>
      <c r="FXT162" s="1"/>
      <c r="FXU162" s="1"/>
      <c r="FXV162" s="1"/>
      <c r="FXW162" s="1"/>
      <c r="FXX162" s="1"/>
      <c r="FXY162" s="1"/>
      <c r="FXZ162" s="1"/>
      <c r="FYA162" s="1"/>
      <c r="FYB162" s="1"/>
      <c r="FYC162" s="1"/>
      <c r="FYD162" s="1"/>
      <c r="FYE162" s="1"/>
      <c r="FYF162" s="1"/>
      <c r="FYG162" s="1"/>
      <c r="FYH162" s="1"/>
      <c r="FYI162" s="1"/>
      <c r="FYJ162" s="1"/>
      <c r="FYK162" s="1"/>
      <c r="FYL162" s="1"/>
      <c r="FYM162" s="1"/>
      <c r="FYN162" s="1"/>
      <c r="FYO162" s="1"/>
      <c r="FYP162" s="1"/>
      <c r="FYQ162" s="1"/>
      <c r="FYR162" s="1"/>
      <c r="FYS162" s="1"/>
      <c r="FYT162" s="1"/>
      <c r="FYU162" s="1"/>
      <c r="FYV162" s="1"/>
      <c r="FYW162" s="1"/>
      <c r="FYX162" s="1"/>
      <c r="FYY162" s="1"/>
      <c r="FYZ162" s="1"/>
      <c r="FZA162" s="1"/>
      <c r="FZB162" s="1"/>
      <c r="FZC162" s="1"/>
      <c r="FZD162" s="1"/>
      <c r="FZE162" s="1"/>
      <c r="FZF162" s="1"/>
      <c r="FZG162" s="1"/>
      <c r="FZH162" s="1"/>
      <c r="FZI162" s="1"/>
      <c r="FZJ162" s="1"/>
      <c r="FZK162" s="1"/>
      <c r="FZL162" s="1"/>
      <c r="FZM162" s="1"/>
      <c r="FZN162" s="1"/>
      <c r="FZO162" s="1"/>
      <c r="FZP162" s="1"/>
      <c r="FZQ162" s="1"/>
      <c r="FZR162" s="1"/>
      <c r="FZS162" s="1"/>
      <c r="FZT162" s="1"/>
      <c r="FZU162" s="1"/>
      <c r="FZV162" s="1"/>
      <c r="FZW162" s="1"/>
      <c r="FZX162" s="1"/>
      <c r="FZY162" s="1"/>
      <c r="FZZ162" s="1"/>
      <c r="GAA162" s="1"/>
      <c r="GAB162" s="1"/>
      <c r="GAC162" s="1"/>
      <c r="GAD162" s="1"/>
      <c r="GAE162" s="1"/>
      <c r="GAF162" s="1"/>
      <c r="GAG162" s="1"/>
      <c r="GAH162" s="1"/>
      <c r="GAI162" s="1"/>
      <c r="GAJ162" s="1"/>
      <c r="GAK162" s="1"/>
      <c r="GAL162" s="1"/>
      <c r="GAM162" s="1"/>
      <c r="GAN162" s="1"/>
      <c r="GAO162" s="1"/>
      <c r="GAP162" s="1"/>
      <c r="GAQ162" s="1"/>
      <c r="GAR162" s="1"/>
      <c r="GAS162" s="1"/>
      <c r="GAT162" s="1"/>
      <c r="GAU162" s="1"/>
      <c r="GAV162" s="1"/>
      <c r="GAW162" s="1"/>
      <c r="GAX162" s="1"/>
      <c r="GAY162" s="1"/>
      <c r="GAZ162" s="1"/>
      <c r="GBA162" s="1"/>
      <c r="GBB162" s="1"/>
      <c r="GBC162" s="1"/>
      <c r="GBD162" s="1"/>
      <c r="GBE162" s="1"/>
      <c r="GBF162" s="1"/>
      <c r="GBG162" s="1"/>
      <c r="GBH162" s="1"/>
      <c r="GBI162" s="1"/>
      <c r="GBJ162" s="1"/>
      <c r="GBK162" s="1"/>
      <c r="GBL162" s="1"/>
      <c r="GBM162" s="1"/>
      <c r="GBN162" s="1"/>
      <c r="GBO162" s="1"/>
      <c r="GBP162" s="1"/>
      <c r="GBQ162" s="1"/>
      <c r="GBR162" s="1"/>
      <c r="GBS162" s="1"/>
      <c r="GBT162" s="1"/>
      <c r="GBU162" s="1"/>
      <c r="GBV162" s="1"/>
      <c r="GBW162" s="1"/>
      <c r="GBX162" s="1"/>
      <c r="GBY162" s="1"/>
      <c r="GBZ162" s="1"/>
      <c r="GCA162" s="1"/>
      <c r="GCB162" s="1"/>
      <c r="GCC162" s="1"/>
      <c r="GCD162" s="1"/>
      <c r="GCE162" s="1"/>
      <c r="GCF162" s="1"/>
      <c r="GCG162" s="1"/>
      <c r="GCH162" s="1"/>
      <c r="GCI162" s="1"/>
      <c r="GCJ162" s="1"/>
      <c r="GCK162" s="1"/>
      <c r="GCL162" s="1"/>
      <c r="GCM162" s="1"/>
      <c r="GCN162" s="1"/>
      <c r="GCO162" s="1"/>
      <c r="GCP162" s="1"/>
      <c r="GCQ162" s="1"/>
      <c r="GCR162" s="1"/>
      <c r="GCS162" s="1"/>
      <c r="GCT162" s="1"/>
      <c r="GCU162" s="1"/>
      <c r="GCV162" s="1"/>
      <c r="GCW162" s="1"/>
      <c r="GCX162" s="1"/>
      <c r="GCY162" s="1"/>
      <c r="GCZ162" s="1"/>
      <c r="GDA162" s="1"/>
      <c r="GDB162" s="1"/>
      <c r="GDC162" s="1"/>
      <c r="GDD162" s="1"/>
      <c r="GDE162" s="1"/>
      <c r="GDF162" s="1"/>
      <c r="GDG162" s="1"/>
      <c r="GDH162" s="1"/>
      <c r="GDI162" s="1"/>
      <c r="GDJ162" s="1"/>
      <c r="GDK162" s="1"/>
      <c r="GDL162" s="1"/>
      <c r="GDM162" s="1"/>
      <c r="GDN162" s="1"/>
      <c r="GDO162" s="1"/>
      <c r="GDP162" s="1"/>
      <c r="GDQ162" s="1"/>
      <c r="GDR162" s="1"/>
      <c r="GDS162" s="1"/>
      <c r="GDT162" s="1"/>
      <c r="GDU162" s="1"/>
      <c r="GDV162" s="1"/>
      <c r="GDW162" s="1"/>
      <c r="GDX162" s="1"/>
      <c r="GDY162" s="1"/>
      <c r="GDZ162" s="1"/>
      <c r="GEA162" s="1"/>
      <c r="GEB162" s="1"/>
      <c r="GEC162" s="1"/>
      <c r="GED162" s="1"/>
      <c r="GEE162" s="1"/>
      <c r="GEF162" s="1"/>
      <c r="GEG162" s="1"/>
      <c r="GEH162" s="1"/>
      <c r="GEI162" s="1"/>
      <c r="GEJ162" s="1"/>
      <c r="GEK162" s="1"/>
      <c r="GEL162" s="1"/>
      <c r="GEM162" s="1"/>
      <c r="GEN162" s="1"/>
      <c r="GEO162" s="1"/>
      <c r="GEP162" s="1"/>
      <c r="GEQ162" s="1"/>
      <c r="GER162" s="1"/>
      <c r="GES162" s="1"/>
      <c r="GET162" s="1"/>
      <c r="GEU162" s="1"/>
      <c r="GEV162" s="1"/>
      <c r="GEW162" s="1"/>
      <c r="GEX162" s="1"/>
      <c r="GEY162" s="1"/>
      <c r="GEZ162" s="1"/>
      <c r="GFA162" s="1"/>
      <c r="GFB162" s="1"/>
      <c r="GFC162" s="1"/>
      <c r="GFD162" s="1"/>
      <c r="GFE162" s="1"/>
      <c r="GFF162" s="1"/>
      <c r="GFG162" s="1"/>
      <c r="GFH162" s="1"/>
      <c r="GFI162" s="1"/>
      <c r="GFJ162" s="1"/>
      <c r="GFK162" s="1"/>
      <c r="GFL162" s="1"/>
      <c r="GFM162" s="1"/>
      <c r="GFN162" s="1"/>
      <c r="GFO162" s="1"/>
      <c r="GFP162" s="1"/>
      <c r="GFQ162" s="1"/>
      <c r="GFR162" s="1"/>
      <c r="GFS162" s="1"/>
      <c r="GFT162" s="1"/>
      <c r="GFU162" s="1"/>
      <c r="GFV162" s="1"/>
      <c r="GFW162" s="1"/>
      <c r="GFX162" s="1"/>
      <c r="GFY162" s="1"/>
      <c r="GFZ162" s="1"/>
      <c r="GGA162" s="1"/>
      <c r="GGB162" s="1"/>
      <c r="GGC162" s="1"/>
      <c r="GGD162" s="1"/>
      <c r="GGE162" s="1"/>
      <c r="GGF162" s="1"/>
      <c r="GGG162" s="1"/>
      <c r="GGH162" s="1"/>
      <c r="GGI162" s="1"/>
      <c r="GGJ162" s="1"/>
      <c r="GGK162" s="1"/>
      <c r="GGL162" s="1"/>
      <c r="GGM162" s="1"/>
      <c r="GGN162" s="1"/>
      <c r="GGO162" s="1"/>
      <c r="GGP162" s="1"/>
      <c r="GGQ162" s="1"/>
      <c r="GGR162" s="1"/>
      <c r="GGS162" s="1"/>
      <c r="GGT162" s="1"/>
      <c r="GGU162" s="1"/>
      <c r="GGV162" s="1"/>
      <c r="GGW162" s="1"/>
      <c r="GGX162" s="1"/>
      <c r="GGY162" s="1"/>
      <c r="GGZ162" s="1"/>
      <c r="GHA162" s="1"/>
      <c r="GHB162" s="1"/>
      <c r="GHC162" s="1"/>
      <c r="GHD162" s="1"/>
      <c r="GHE162" s="1"/>
      <c r="GHF162" s="1"/>
      <c r="GHG162" s="1"/>
      <c r="GHH162" s="1"/>
      <c r="GHI162" s="1"/>
      <c r="GHJ162" s="1"/>
      <c r="GHK162" s="1"/>
      <c r="GHL162" s="1"/>
      <c r="GHM162" s="1"/>
      <c r="GHN162" s="1"/>
      <c r="GHO162" s="1"/>
      <c r="GHP162" s="1"/>
      <c r="GHQ162" s="1"/>
      <c r="GHR162" s="1"/>
      <c r="GHS162" s="1"/>
      <c r="GHT162" s="1"/>
      <c r="GHU162" s="1"/>
      <c r="GHV162" s="1"/>
      <c r="GHW162" s="1"/>
      <c r="GHX162" s="1"/>
      <c r="GHY162" s="1"/>
      <c r="GHZ162" s="1"/>
      <c r="GIA162" s="1"/>
      <c r="GIB162" s="1"/>
      <c r="GIC162" s="1"/>
      <c r="GID162" s="1"/>
      <c r="GIE162" s="1"/>
      <c r="GIF162" s="1"/>
      <c r="GIG162" s="1"/>
      <c r="GIH162" s="1"/>
      <c r="GII162" s="1"/>
      <c r="GIJ162" s="1"/>
      <c r="GIK162" s="1"/>
      <c r="GIL162" s="1"/>
      <c r="GIM162" s="1"/>
      <c r="GIN162" s="1"/>
      <c r="GIO162" s="1"/>
      <c r="GIP162" s="1"/>
      <c r="GIQ162" s="1"/>
      <c r="GIR162" s="1"/>
      <c r="GIS162" s="1"/>
      <c r="GIT162" s="1"/>
      <c r="GIU162" s="1"/>
      <c r="GIV162" s="1"/>
      <c r="GIW162" s="1"/>
      <c r="GIX162" s="1"/>
      <c r="GIY162" s="1"/>
      <c r="GIZ162" s="1"/>
      <c r="GJA162" s="1"/>
      <c r="GJB162" s="1"/>
      <c r="GJC162" s="1"/>
      <c r="GJD162" s="1"/>
      <c r="GJE162" s="1"/>
      <c r="GJF162" s="1"/>
      <c r="GJG162" s="1"/>
      <c r="GJH162" s="1"/>
      <c r="GJI162" s="1"/>
      <c r="GJJ162" s="1"/>
      <c r="GJK162" s="1"/>
      <c r="GJL162" s="1"/>
      <c r="GJM162" s="1"/>
      <c r="GJN162" s="1"/>
      <c r="GJO162" s="1"/>
      <c r="GJP162" s="1"/>
      <c r="GJQ162" s="1"/>
      <c r="GJR162" s="1"/>
      <c r="GJS162" s="1"/>
      <c r="GJT162" s="1"/>
      <c r="GJU162" s="1"/>
      <c r="GJV162" s="1"/>
      <c r="GJW162" s="1"/>
      <c r="GJX162" s="1"/>
      <c r="GJY162" s="1"/>
      <c r="GJZ162" s="1"/>
      <c r="GKA162" s="1"/>
      <c r="GKB162" s="1"/>
      <c r="GKC162" s="1"/>
      <c r="GKD162" s="1"/>
      <c r="GKE162" s="1"/>
      <c r="GKF162" s="1"/>
      <c r="GKG162" s="1"/>
      <c r="GKH162" s="1"/>
      <c r="GKI162" s="1"/>
      <c r="GKJ162" s="1"/>
      <c r="GKK162" s="1"/>
      <c r="GKL162" s="1"/>
      <c r="GKM162" s="1"/>
      <c r="GKN162" s="1"/>
      <c r="GKO162" s="1"/>
      <c r="GKP162" s="1"/>
      <c r="GKQ162" s="1"/>
      <c r="GKR162" s="1"/>
      <c r="GKS162" s="1"/>
      <c r="GKT162" s="1"/>
      <c r="GKU162" s="1"/>
      <c r="GKV162" s="1"/>
      <c r="GKW162" s="1"/>
      <c r="GKX162" s="1"/>
      <c r="GKY162" s="1"/>
      <c r="GKZ162" s="1"/>
      <c r="GLA162" s="1"/>
      <c r="GLB162" s="1"/>
      <c r="GLC162" s="1"/>
      <c r="GLD162" s="1"/>
      <c r="GLE162" s="1"/>
      <c r="GLF162" s="1"/>
      <c r="GLG162" s="1"/>
      <c r="GLH162" s="1"/>
      <c r="GLI162" s="1"/>
      <c r="GLJ162" s="1"/>
      <c r="GLK162" s="1"/>
      <c r="GLL162" s="1"/>
      <c r="GLM162" s="1"/>
      <c r="GLN162" s="1"/>
      <c r="GLO162" s="1"/>
      <c r="GLP162" s="1"/>
      <c r="GLQ162" s="1"/>
      <c r="GLR162" s="1"/>
      <c r="GLS162" s="1"/>
      <c r="GLT162" s="1"/>
      <c r="GLU162" s="1"/>
      <c r="GLV162" s="1"/>
      <c r="GLW162" s="1"/>
      <c r="GLX162" s="1"/>
      <c r="GLY162" s="1"/>
      <c r="GLZ162" s="1"/>
      <c r="GMA162" s="1"/>
      <c r="GMB162" s="1"/>
      <c r="GMC162" s="1"/>
      <c r="GMD162" s="1"/>
      <c r="GME162" s="1"/>
      <c r="GMF162" s="1"/>
      <c r="GMG162" s="1"/>
      <c r="GMH162" s="1"/>
      <c r="GMI162" s="1"/>
      <c r="GMJ162" s="1"/>
      <c r="GMK162" s="1"/>
      <c r="GML162" s="1"/>
      <c r="GMM162" s="1"/>
      <c r="GMN162" s="1"/>
      <c r="GMO162" s="1"/>
      <c r="GMP162" s="1"/>
      <c r="GMQ162" s="1"/>
      <c r="GMR162" s="1"/>
      <c r="GMS162" s="1"/>
      <c r="GMT162" s="1"/>
      <c r="GMU162" s="1"/>
      <c r="GMV162" s="1"/>
      <c r="GMW162" s="1"/>
      <c r="GMX162" s="1"/>
      <c r="GMY162" s="1"/>
      <c r="GMZ162" s="1"/>
      <c r="GNA162" s="1"/>
      <c r="GNB162" s="1"/>
      <c r="GNC162" s="1"/>
      <c r="GND162" s="1"/>
      <c r="GNE162" s="1"/>
      <c r="GNF162" s="1"/>
      <c r="GNG162" s="1"/>
      <c r="GNH162" s="1"/>
      <c r="GNI162" s="1"/>
      <c r="GNJ162" s="1"/>
      <c r="GNK162" s="1"/>
      <c r="GNL162" s="1"/>
      <c r="GNM162" s="1"/>
      <c r="GNN162" s="1"/>
      <c r="GNO162" s="1"/>
      <c r="GNP162" s="1"/>
      <c r="GNQ162" s="1"/>
      <c r="GNR162" s="1"/>
      <c r="GNS162" s="1"/>
      <c r="GNT162" s="1"/>
      <c r="GNU162" s="1"/>
      <c r="GNV162" s="1"/>
      <c r="GNW162" s="1"/>
      <c r="GNX162" s="1"/>
      <c r="GNY162" s="1"/>
      <c r="GNZ162" s="1"/>
      <c r="GOA162" s="1"/>
      <c r="GOB162" s="1"/>
      <c r="GOC162" s="1"/>
      <c r="GOD162" s="1"/>
      <c r="GOE162" s="1"/>
      <c r="GOF162" s="1"/>
      <c r="GOG162" s="1"/>
      <c r="GOH162" s="1"/>
      <c r="GOI162" s="1"/>
      <c r="GOJ162" s="1"/>
      <c r="GOK162" s="1"/>
      <c r="GOL162" s="1"/>
      <c r="GOM162" s="1"/>
      <c r="GON162" s="1"/>
      <c r="GOO162" s="1"/>
      <c r="GOP162" s="1"/>
      <c r="GOQ162" s="1"/>
      <c r="GOR162" s="1"/>
      <c r="GOS162" s="1"/>
      <c r="GOT162" s="1"/>
      <c r="GOU162" s="1"/>
      <c r="GOV162" s="1"/>
      <c r="GOW162" s="1"/>
      <c r="GOX162" s="1"/>
      <c r="GOY162" s="1"/>
      <c r="GOZ162" s="1"/>
      <c r="GPA162" s="1"/>
      <c r="GPB162" s="1"/>
      <c r="GPC162" s="1"/>
      <c r="GPD162" s="1"/>
      <c r="GPE162" s="1"/>
      <c r="GPF162" s="1"/>
      <c r="GPG162" s="1"/>
      <c r="GPH162" s="1"/>
      <c r="GPI162" s="1"/>
      <c r="GPJ162" s="1"/>
      <c r="GPK162" s="1"/>
      <c r="GPL162" s="1"/>
      <c r="GPM162" s="1"/>
      <c r="GPN162" s="1"/>
      <c r="GPO162" s="1"/>
      <c r="GPP162" s="1"/>
      <c r="GPQ162" s="1"/>
      <c r="GPR162" s="1"/>
      <c r="GPS162" s="1"/>
      <c r="GPT162" s="1"/>
      <c r="GPU162" s="1"/>
      <c r="GPV162" s="1"/>
      <c r="GPW162" s="1"/>
      <c r="GPX162" s="1"/>
      <c r="GPY162" s="1"/>
      <c r="GPZ162" s="1"/>
      <c r="GQA162" s="1"/>
      <c r="GQB162" s="1"/>
      <c r="GQC162" s="1"/>
      <c r="GQD162" s="1"/>
      <c r="GQE162" s="1"/>
      <c r="GQF162" s="1"/>
      <c r="GQG162" s="1"/>
      <c r="GQH162" s="1"/>
      <c r="GQI162" s="1"/>
      <c r="GQJ162" s="1"/>
      <c r="GQK162" s="1"/>
      <c r="GQL162" s="1"/>
      <c r="GQM162" s="1"/>
      <c r="GQN162" s="1"/>
      <c r="GQO162" s="1"/>
      <c r="GQP162" s="1"/>
      <c r="GQQ162" s="1"/>
      <c r="GQR162" s="1"/>
      <c r="GQS162" s="1"/>
      <c r="GQT162" s="1"/>
      <c r="GQU162" s="1"/>
      <c r="GQV162" s="1"/>
      <c r="GQW162" s="1"/>
      <c r="GQX162" s="1"/>
      <c r="GQY162" s="1"/>
      <c r="GQZ162" s="1"/>
      <c r="GRA162" s="1"/>
      <c r="GRB162" s="1"/>
      <c r="GRC162" s="1"/>
      <c r="GRD162" s="1"/>
      <c r="GRE162" s="1"/>
      <c r="GRF162" s="1"/>
      <c r="GRG162" s="1"/>
      <c r="GRH162" s="1"/>
      <c r="GRI162" s="1"/>
      <c r="GRJ162" s="1"/>
      <c r="GRK162" s="1"/>
      <c r="GRL162" s="1"/>
      <c r="GRM162" s="1"/>
      <c r="GRN162" s="1"/>
      <c r="GRO162" s="1"/>
      <c r="GRP162" s="1"/>
      <c r="GRQ162" s="1"/>
      <c r="GRR162" s="1"/>
      <c r="GRS162" s="1"/>
      <c r="GRT162" s="1"/>
      <c r="GRU162" s="1"/>
      <c r="GRV162" s="1"/>
      <c r="GRW162" s="1"/>
      <c r="GRX162" s="1"/>
      <c r="GRY162" s="1"/>
      <c r="GRZ162" s="1"/>
      <c r="GSA162" s="1"/>
      <c r="GSB162" s="1"/>
      <c r="GSC162" s="1"/>
      <c r="GSD162" s="1"/>
      <c r="GSE162" s="1"/>
      <c r="GSF162" s="1"/>
      <c r="GSG162" s="1"/>
      <c r="GSH162" s="1"/>
      <c r="GSI162" s="1"/>
      <c r="GSJ162" s="1"/>
      <c r="GSK162" s="1"/>
      <c r="GSL162" s="1"/>
      <c r="GSM162" s="1"/>
      <c r="GSN162" s="1"/>
      <c r="GSO162" s="1"/>
      <c r="GSP162" s="1"/>
      <c r="GSQ162" s="1"/>
      <c r="GSR162" s="1"/>
      <c r="GSS162" s="1"/>
      <c r="GST162" s="1"/>
      <c r="GSU162" s="1"/>
      <c r="GSV162" s="1"/>
      <c r="GSW162" s="1"/>
      <c r="GSX162" s="1"/>
      <c r="GSY162" s="1"/>
      <c r="GSZ162" s="1"/>
      <c r="GTA162" s="1"/>
      <c r="GTB162" s="1"/>
      <c r="GTC162" s="1"/>
      <c r="GTD162" s="1"/>
      <c r="GTE162" s="1"/>
      <c r="GTF162" s="1"/>
      <c r="GTG162" s="1"/>
      <c r="GTH162" s="1"/>
      <c r="GTI162" s="1"/>
      <c r="GTJ162" s="1"/>
      <c r="GTK162" s="1"/>
      <c r="GTL162" s="1"/>
      <c r="GTM162" s="1"/>
      <c r="GTN162" s="1"/>
      <c r="GTO162" s="1"/>
      <c r="GTP162" s="1"/>
      <c r="GTQ162" s="1"/>
      <c r="GTR162" s="1"/>
      <c r="GTS162" s="1"/>
      <c r="GTT162" s="1"/>
      <c r="GTU162" s="1"/>
      <c r="GTV162" s="1"/>
      <c r="GTW162" s="1"/>
      <c r="GTX162" s="1"/>
      <c r="GTY162" s="1"/>
      <c r="GTZ162" s="1"/>
      <c r="GUA162" s="1"/>
      <c r="GUB162" s="1"/>
      <c r="GUC162" s="1"/>
      <c r="GUD162" s="1"/>
      <c r="GUE162" s="1"/>
      <c r="GUF162" s="1"/>
      <c r="GUG162" s="1"/>
      <c r="GUH162" s="1"/>
      <c r="GUI162" s="1"/>
      <c r="GUJ162" s="1"/>
      <c r="GUK162" s="1"/>
      <c r="GUL162" s="1"/>
      <c r="GUM162" s="1"/>
      <c r="GUN162" s="1"/>
      <c r="GUO162" s="1"/>
      <c r="GUP162" s="1"/>
      <c r="GUQ162" s="1"/>
      <c r="GUR162" s="1"/>
      <c r="GUS162" s="1"/>
      <c r="GUT162" s="1"/>
      <c r="GUU162" s="1"/>
      <c r="GUV162" s="1"/>
      <c r="GUW162" s="1"/>
      <c r="GUX162" s="1"/>
      <c r="GUY162" s="1"/>
      <c r="GUZ162" s="1"/>
      <c r="GVA162" s="1"/>
      <c r="GVB162" s="1"/>
      <c r="GVC162" s="1"/>
      <c r="GVD162" s="1"/>
      <c r="GVE162" s="1"/>
      <c r="GVF162" s="1"/>
      <c r="GVG162" s="1"/>
      <c r="GVH162" s="1"/>
      <c r="GVI162" s="1"/>
      <c r="GVJ162" s="1"/>
      <c r="GVK162" s="1"/>
      <c r="GVL162" s="1"/>
      <c r="GVM162" s="1"/>
      <c r="GVN162" s="1"/>
      <c r="GVO162" s="1"/>
      <c r="GVP162" s="1"/>
      <c r="GVQ162" s="1"/>
      <c r="GVR162" s="1"/>
      <c r="GVS162" s="1"/>
      <c r="GVT162" s="1"/>
      <c r="GVU162" s="1"/>
      <c r="GVV162" s="1"/>
      <c r="GVW162" s="1"/>
      <c r="GVX162" s="1"/>
      <c r="GVY162" s="1"/>
      <c r="GVZ162" s="1"/>
      <c r="GWA162" s="1"/>
      <c r="GWB162" s="1"/>
      <c r="GWC162" s="1"/>
      <c r="GWD162" s="1"/>
      <c r="GWE162" s="1"/>
      <c r="GWF162" s="1"/>
      <c r="GWG162" s="1"/>
      <c r="GWH162" s="1"/>
      <c r="GWI162" s="1"/>
      <c r="GWJ162" s="1"/>
      <c r="GWK162" s="1"/>
      <c r="GWL162" s="1"/>
      <c r="GWM162" s="1"/>
      <c r="GWN162" s="1"/>
      <c r="GWO162" s="1"/>
      <c r="GWP162" s="1"/>
      <c r="GWQ162" s="1"/>
      <c r="GWR162" s="1"/>
      <c r="GWS162" s="1"/>
      <c r="GWT162" s="1"/>
      <c r="GWU162" s="1"/>
      <c r="GWV162" s="1"/>
      <c r="GWW162" s="1"/>
      <c r="GWX162" s="1"/>
      <c r="GWY162" s="1"/>
      <c r="GWZ162" s="1"/>
      <c r="GXA162" s="1"/>
      <c r="GXB162" s="1"/>
      <c r="GXC162" s="1"/>
      <c r="GXD162" s="1"/>
      <c r="GXE162" s="1"/>
      <c r="GXF162" s="1"/>
      <c r="GXG162" s="1"/>
      <c r="GXH162" s="1"/>
      <c r="GXI162" s="1"/>
      <c r="GXJ162" s="1"/>
      <c r="GXK162" s="1"/>
      <c r="GXL162" s="1"/>
      <c r="GXM162" s="1"/>
      <c r="GXN162" s="1"/>
      <c r="GXO162" s="1"/>
      <c r="GXP162" s="1"/>
      <c r="GXQ162" s="1"/>
      <c r="GXR162" s="1"/>
      <c r="GXS162" s="1"/>
      <c r="GXT162" s="1"/>
      <c r="GXU162" s="1"/>
      <c r="GXV162" s="1"/>
      <c r="GXW162" s="1"/>
      <c r="GXX162" s="1"/>
      <c r="GXY162" s="1"/>
      <c r="GXZ162" s="1"/>
      <c r="GYA162" s="1"/>
      <c r="GYB162" s="1"/>
      <c r="GYC162" s="1"/>
      <c r="GYD162" s="1"/>
      <c r="GYE162" s="1"/>
      <c r="GYF162" s="1"/>
      <c r="GYG162" s="1"/>
      <c r="GYH162" s="1"/>
      <c r="GYI162" s="1"/>
      <c r="GYJ162" s="1"/>
      <c r="GYK162" s="1"/>
      <c r="GYL162" s="1"/>
      <c r="GYM162" s="1"/>
      <c r="GYN162" s="1"/>
      <c r="GYO162" s="1"/>
      <c r="GYP162" s="1"/>
      <c r="GYQ162" s="1"/>
      <c r="GYR162" s="1"/>
      <c r="GYS162" s="1"/>
      <c r="GYT162" s="1"/>
      <c r="GYU162" s="1"/>
      <c r="GYV162" s="1"/>
      <c r="GYW162" s="1"/>
      <c r="GYX162" s="1"/>
      <c r="GYY162" s="1"/>
      <c r="GYZ162" s="1"/>
      <c r="GZA162" s="1"/>
      <c r="GZB162" s="1"/>
      <c r="GZC162" s="1"/>
      <c r="GZD162" s="1"/>
      <c r="GZE162" s="1"/>
      <c r="GZF162" s="1"/>
      <c r="GZG162" s="1"/>
      <c r="GZH162" s="1"/>
      <c r="GZI162" s="1"/>
      <c r="GZJ162" s="1"/>
      <c r="GZK162" s="1"/>
      <c r="GZL162" s="1"/>
      <c r="GZM162" s="1"/>
      <c r="GZN162" s="1"/>
      <c r="GZO162" s="1"/>
      <c r="GZP162" s="1"/>
      <c r="GZQ162" s="1"/>
      <c r="GZR162" s="1"/>
      <c r="GZS162" s="1"/>
      <c r="GZT162" s="1"/>
      <c r="GZU162" s="1"/>
      <c r="GZV162" s="1"/>
      <c r="GZW162" s="1"/>
      <c r="GZX162" s="1"/>
      <c r="GZY162" s="1"/>
      <c r="GZZ162" s="1"/>
      <c r="HAA162" s="1"/>
      <c r="HAB162" s="1"/>
      <c r="HAC162" s="1"/>
      <c r="HAD162" s="1"/>
      <c r="HAE162" s="1"/>
      <c r="HAF162" s="1"/>
      <c r="HAG162" s="1"/>
      <c r="HAH162" s="1"/>
      <c r="HAI162" s="1"/>
      <c r="HAJ162" s="1"/>
      <c r="HAK162" s="1"/>
      <c r="HAL162" s="1"/>
      <c r="HAM162" s="1"/>
      <c r="HAN162" s="1"/>
      <c r="HAO162" s="1"/>
      <c r="HAP162" s="1"/>
      <c r="HAQ162" s="1"/>
      <c r="HAR162" s="1"/>
      <c r="HAS162" s="1"/>
      <c r="HAT162" s="1"/>
      <c r="HAU162" s="1"/>
      <c r="HAV162" s="1"/>
      <c r="HAW162" s="1"/>
      <c r="HAX162" s="1"/>
      <c r="HAY162" s="1"/>
      <c r="HAZ162" s="1"/>
      <c r="HBA162" s="1"/>
      <c r="HBB162" s="1"/>
      <c r="HBC162" s="1"/>
      <c r="HBD162" s="1"/>
      <c r="HBE162" s="1"/>
      <c r="HBF162" s="1"/>
      <c r="HBG162" s="1"/>
      <c r="HBH162" s="1"/>
      <c r="HBI162" s="1"/>
      <c r="HBJ162" s="1"/>
      <c r="HBK162" s="1"/>
      <c r="HBL162" s="1"/>
      <c r="HBM162" s="1"/>
      <c r="HBN162" s="1"/>
      <c r="HBO162" s="1"/>
      <c r="HBP162" s="1"/>
      <c r="HBQ162" s="1"/>
      <c r="HBR162" s="1"/>
      <c r="HBS162" s="1"/>
      <c r="HBT162" s="1"/>
      <c r="HBU162" s="1"/>
      <c r="HBV162" s="1"/>
      <c r="HBW162" s="1"/>
      <c r="HBX162" s="1"/>
      <c r="HBY162" s="1"/>
      <c r="HBZ162" s="1"/>
      <c r="HCA162" s="1"/>
      <c r="HCB162" s="1"/>
      <c r="HCC162" s="1"/>
      <c r="HCD162" s="1"/>
      <c r="HCE162" s="1"/>
      <c r="HCF162" s="1"/>
      <c r="HCG162" s="1"/>
      <c r="HCH162" s="1"/>
      <c r="HCI162" s="1"/>
      <c r="HCJ162" s="1"/>
      <c r="HCK162" s="1"/>
      <c r="HCL162" s="1"/>
      <c r="HCM162" s="1"/>
      <c r="HCN162" s="1"/>
      <c r="HCO162" s="1"/>
      <c r="HCP162" s="1"/>
      <c r="HCQ162" s="1"/>
      <c r="HCR162" s="1"/>
      <c r="HCS162" s="1"/>
      <c r="HCT162" s="1"/>
      <c r="HCU162" s="1"/>
      <c r="HCV162" s="1"/>
      <c r="HCW162" s="1"/>
      <c r="HCX162" s="1"/>
      <c r="HCY162" s="1"/>
      <c r="HCZ162" s="1"/>
      <c r="HDA162" s="1"/>
      <c r="HDB162" s="1"/>
      <c r="HDC162" s="1"/>
      <c r="HDD162" s="1"/>
      <c r="HDE162" s="1"/>
      <c r="HDF162" s="1"/>
      <c r="HDG162" s="1"/>
      <c r="HDH162" s="1"/>
      <c r="HDI162" s="1"/>
      <c r="HDJ162" s="1"/>
      <c r="HDK162" s="1"/>
      <c r="HDL162" s="1"/>
      <c r="HDM162" s="1"/>
      <c r="HDN162" s="1"/>
      <c r="HDO162" s="1"/>
      <c r="HDP162" s="1"/>
      <c r="HDQ162" s="1"/>
      <c r="HDR162" s="1"/>
      <c r="HDS162" s="1"/>
      <c r="HDT162" s="1"/>
      <c r="HDU162" s="1"/>
      <c r="HDV162" s="1"/>
      <c r="HDW162" s="1"/>
      <c r="HDX162" s="1"/>
      <c r="HDY162" s="1"/>
      <c r="HDZ162" s="1"/>
      <c r="HEA162" s="1"/>
      <c r="HEB162" s="1"/>
      <c r="HEC162" s="1"/>
      <c r="HED162" s="1"/>
      <c r="HEE162" s="1"/>
      <c r="HEF162" s="1"/>
      <c r="HEG162" s="1"/>
      <c r="HEH162" s="1"/>
      <c r="HEI162" s="1"/>
      <c r="HEJ162" s="1"/>
      <c r="HEK162" s="1"/>
      <c r="HEL162" s="1"/>
      <c r="HEM162" s="1"/>
      <c r="HEN162" s="1"/>
      <c r="HEO162" s="1"/>
      <c r="HEP162" s="1"/>
      <c r="HEQ162" s="1"/>
      <c r="HER162" s="1"/>
      <c r="HES162" s="1"/>
      <c r="HET162" s="1"/>
      <c r="HEU162" s="1"/>
      <c r="HEV162" s="1"/>
      <c r="HEW162" s="1"/>
      <c r="HEX162" s="1"/>
      <c r="HEY162" s="1"/>
      <c r="HEZ162" s="1"/>
      <c r="HFA162" s="1"/>
      <c r="HFB162" s="1"/>
      <c r="HFC162" s="1"/>
      <c r="HFD162" s="1"/>
      <c r="HFE162" s="1"/>
      <c r="HFF162" s="1"/>
      <c r="HFG162" s="1"/>
      <c r="HFH162" s="1"/>
      <c r="HFI162" s="1"/>
      <c r="HFJ162" s="1"/>
      <c r="HFK162" s="1"/>
      <c r="HFL162" s="1"/>
      <c r="HFM162" s="1"/>
      <c r="HFN162" s="1"/>
      <c r="HFO162" s="1"/>
      <c r="HFP162" s="1"/>
      <c r="HFQ162" s="1"/>
      <c r="HFR162" s="1"/>
      <c r="HFS162" s="1"/>
      <c r="HFT162" s="1"/>
      <c r="HFU162" s="1"/>
      <c r="HFV162" s="1"/>
      <c r="HFW162" s="1"/>
      <c r="HFX162" s="1"/>
      <c r="HFY162" s="1"/>
      <c r="HFZ162" s="1"/>
      <c r="HGA162" s="1"/>
      <c r="HGB162" s="1"/>
      <c r="HGC162" s="1"/>
      <c r="HGD162" s="1"/>
      <c r="HGE162" s="1"/>
      <c r="HGF162" s="1"/>
      <c r="HGG162" s="1"/>
      <c r="HGH162" s="1"/>
      <c r="HGI162" s="1"/>
      <c r="HGJ162" s="1"/>
      <c r="HGK162" s="1"/>
      <c r="HGL162" s="1"/>
      <c r="HGM162" s="1"/>
      <c r="HGN162" s="1"/>
      <c r="HGO162" s="1"/>
      <c r="HGP162" s="1"/>
      <c r="HGQ162" s="1"/>
      <c r="HGR162" s="1"/>
      <c r="HGS162" s="1"/>
      <c r="HGT162" s="1"/>
      <c r="HGU162" s="1"/>
      <c r="HGV162" s="1"/>
      <c r="HGW162" s="1"/>
      <c r="HGX162" s="1"/>
      <c r="HGY162" s="1"/>
      <c r="HGZ162" s="1"/>
      <c r="HHA162" s="1"/>
      <c r="HHB162" s="1"/>
      <c r="HHC162" s="1"/>
      <c r="HHD162" s="1"/>
      <c r="HHE162" s="1"/>
      <c r="HHF162" s="1"/>
      <c r="HHG162" s="1"/>
      <c r="HHH162" s="1"/>
      <c r="HHI162" s="1"/>
      <c r="HHJ162" s="1"/>
      <c r="HHK162" s="1"/>
      <c r="HHL162" s="1"/>
      <c r="HHM162" s="1"/>
      <c r="HHN162" s="1"/>
      <c r="HHO162" s="1"/>
      <c r="HHP162" s="1"/>
      <c r="HHQ162" s="1"/>
      <c r="HHR162" s="1"/>
      <c r="HHS162" s="1"/>
      <c r="HHT162" s="1"/>
      <c r="HHU162" s="1"/>
      <c r="HHV162" s="1"/>
      <c r="HHW162" s="1"/>
      <c r="HHX162" s="1"/>
      <c r="HHY162" s="1"/>
      <c r="HHZ162" s="1"/>
      <c r="HIA162" s="1"/>
      <c r="HIB162" s="1"/>
      <c r="HIC162" s="1"/>
      <c r="HID162" s="1"/>
      <c r="HIE162" s="1"/>
      <c r="HIF162" s="1"/>
      <c r="HIG162" s="1"/>
      <c r="HIH162" s="1"/>
      <c r="HII162" s="1"/>
      <c r="HIJ162" s="1"/>
      <c r="HIK162" s="1"/>
      <c r="HIL162" s="1"/>
      <c r="HIM162" s="1"/>
      <c r="HIN162" s="1"/>
      <c r="HIO162" s="1"/>
      <c r="HIP162" s="1"/>
      <c r="HIQ162" s="1"/>
      <c r="HIR162" s="1"/>
      <c r="HIS162" s="1"/>
      <c r="HIT162" s="1"/>
      <c r="HIU162" s="1"/>
      <c r="HIV162" s="1"/>
      <c r="HIW162" s="1"/>
      <c r="HIX162" s="1"/>
      <c r="HIY162" s="1"/>
      <c r="HIZ162" s="1"/>
      <c r="HJA162" s="1"/>
      <c r="HJB162" s="1"/>
      <c r="HJC162" s="1"/>
      <c r="HJD162" s="1"/>
      <c r="HJE162" s="1"/>
      <c r="HJF162" s="1"/>
      <c r="HJG162" s="1"/>
      <c r="HJH162" s="1"/>
      <c r="HJI162" s="1"/>
      <c r="HJJ162" s="1"/>
      <c r="HJK162" s="1"/>
      <c r="HJL162" s="1"/>
      <c r="HJM162" s="1"/>
      <c r="HJN162" s="1"/>
      <c r="HJO162" s="1"/>
      <c r="HJP162" s="1"/>
      <c r="HJQ162" s="1"/>
      <c r="HJR162" s="1"/>
      <c r="HJS162" s="1"/>
      <c r="HJT162" s="1"/>
      <c r="HJU162" s="1"/>
      <c r="HJV162" s="1"/>
      <c r="HJW162" s="1"/>
      <c r="HJX162" s="1"/>
      <c r="HJY162" s="1"/>
      <c r="HJZ162" s="1"/>
      <c r="HKA162" s="1"/>
      <c r="HKB162" s="1"/>
      <c r="HKC162" s="1"/>
      <c r="HKD162" s="1"/>
      <c r="HKE162" s="1"/>
      <c r="HKF162" s="1"/>
      <c r="HKG162" s="1"/>
      <c r="HKH162" s="1"/>
      <c r="HKI162" s="1"/>
      <c r="HKJ162" s="1"/>
      <c r="HKK162" s="1"/>
      <c r="HKL162" s="1"/>
      <c r="HKM162" s="1"/>
      <c r="HKN162" s="1"/>
      <c r="HKO162" s="1"/>
      <c r="HKP162" s="1"/>
      <c r="HKQ162" s="1"/>
      <c r="HKR162" s="1"/>
      <c r="HKS162" s="1"/>
      <c r="HKT162" s="1"/>
      <c r="HKU162" s="1"/>
      <c r="HKV162" s="1"/>
      <c r="HKW162" s="1"/>
      <c r="HKX162" s="1"/>
      <c r="HKY162" s="1"/>
      <c r="HKZ162" s="1"/>
      <c r="HLA162" s="1"/>
      <c r="HLB162" s="1"/>
      <c r="HLC162" s="1"/>
      <c r="HLD162" s="1"/>
      <c r="HLE162" s="1"/>
      <c r="HLF162" s="1"/>
      <c r="HLG162" s="1"/>
      <c r="HLH162" s="1"/>
      <c r="HLI162" s="1"/>
      <c r="HLJ162" s="1"/>
      <c r="HLK162" s="1"/>
      <c r="HLL162" s="1"/>
      <c r="HLM162" s="1"/>
      <c r="HLN162" s="1"/>
      <c r="HLO162" s="1"/>
      <c r="HLP162" s="1"/>
      <c r="HLQ162" s="1"/>
      <c r="HLR162" s="1"/>
      <c r="HLS162" s="1"/>
      <c r="HLT162" s="1"/>
      <c r="HLU162" s="1"/>
      <c r="HLV162" s="1"/>
      <c r="HLW162" s="1"/>
      <c r="HLX162" s="1"/>
      <c r="HLY162" s="1"/>
      <c r="HLZ162" s="1"/>
      <c r="HMA162" s="1"/>
      <c r="HMB162" s="1"/>
      <c r="HMC162" s="1"/>
      <c r="HMD162" s="1"/>
      <c r="HME162" s="1"/>
      <c r="HMF162" s="1"/>
      <c r="HMG162" s="1"/>
      <c r="HMH162" s="1"/>
      <c r="HMI162" s="1"/>
      <c r="HMJ162" s="1"/>
      <c r="HMK162" s="1"/>
      <c r="HML162" s="1"/>
      <c r="HMM162" s="1"/>
      <c r="HMN162" s="1"/>
      <c r="HMO162" s="1"/>
      <c r="HMP162" s="1"/>
      <c r="HMQ162" s="1"/>
      <c r="HMR162" s="1"/>
      <c r="HMS162" s="1"/>
      <c r="HMT162" s="1"/>
      <c r="HMU162" s="1"/>
      <c r="HMV162" s="1"/>
      <c r="HMW162" s="1"/>
      <c r="HMX162" s="1"/>
      <c r="HMY162" s="1"/>
      <c r="HMZ162" s="1"/>
      <c r="HNA162" s="1"/>
      <c r="HNB162" s="1"/>
      <c r="HNC162" s="1"/>
      <c r="HND162" s="1"/>
      <c r="HNE162" s="1"/>
      <c r="HNF162" s="1"/>
      <c r="HNG162" s="1"/>
      <c r="HNH162" s="1"/>
      <c r="HNI162" s="1"/>
      <c r="HNJ162" s="1"/>
      <c r="HNK162" s="1"/>
      <c r="HNL162" s="1"/>
      <c r="HNM162" s="1"/>
      <c r="HNN162" s="1"/>
      <c r="HNO162" s="1"/>
      <c r="HNP162" s="1"/>
      <c r="HNQ162" s="1"/>
      <c r="HNR162" s="1"/>
      <c r="HNS162" s="1"/>
      <c r="HNT162" s="1"/>
      <c r="HNU162" s="1"/>
      <c r="HNV162" s="1"/>
      <c r="HNW162" s="1"/>
      <c r="HNX162" s="1"/>
      <c r="HNY162" s="1"/>
      <c r="HNZ162" s="1"/>
      <c r="HOA162" s="1"/>
      <c r="HOB162" s="1"/>
      <c r="HOC162" s="1"/>
      <c r="HOD162" s="1"/>
      <c r="HOE162" s="1"/>
      <c r="HOF162" s="1"/>
      <c r="HOG162" s="1"/>
      <c r="HOH162" s="1"/>
      <c r="HOI162" s="1"/>
      <c r="HOJ162" s="1"/>
      <c r="HOK162" s="1"/>
      <c r="HOL162" s="1"/>
      <c r="HOM162" s="1"/>
      <c r="HON162" s="1"/>
      <c r="HOO162" s="1"/>
      <c r="HOP162" s="1"/>
      <c r="HOQ162" s="1"/>
      <c r="HOR162" s="1"/>
      <c r="HOS162" s="1"/>
      <c r="HOT162" s="1"/>
      <c r="HOU162" s="1"/>
      <c r="HOV162" s="1"/>
      <c r="HOW162" s="1"/>
      <c r="HOX162" s="1"/>
      <c r="HOY162" s="1"/>
      <c r="HOZ162" s="1"/>
      <c r="HPA162" s="1"/>
      <c r="HPB162" s="1"/>
      <c r="HPC162" s="1"/>
      <c r="HPD162" s="1"/>
      <c r="HPE162" s="1"/>
      <c r="HPF162" s="1"/>
      <c r="HPG162" s="1"/>
      <c r="HPH162" s="1"/>
      <c r="HPI162" s="1"/>
      <c r="HPJ162" s="1"/>
      <c r="HPK162" s="1"/>
      <c r="HPL162" s="1"/>
      <c r="HPM162" s="1"/>
      <c r="HPN162" s="1"/>
      <c r="HPO162" s="1"/>
      <c r="HPP162" s="1"/>
      <c r="HPQ162" s="1"/>
      <c r="HPR162" s="1"/>
      <c r="HPS162" s="1"/>
      <c r="HPT162" s="1"/>
      <c r="HPU162" s="1"/>
      <c r="HPV162" s="1"/>
      <c r="HPW162" s="1"/>
      <c r="HPX162" s="1"/>
      <c r="HPY162" s="1"/>
      <c r="HPZ162" s="1"/>
      <c r="HQA162" s="1"/>
      <c r="HQB162" s="1"/>
      <c r="HQC162" s="1"/>
      <c r="HQD162" s="1"/>
      <c r="HQE162" s="1"/>
      <c r="HQF162" s="1"/>
      <c r="HQG162" s="1"/>
      <c r="HQH162" s="1"/>
      <c r="HQI162" s="1"/>
      <c r="HQJ162" s="1"/>
      <c r="HQK162" s="1"/>
      <c r="HQL162" s="1"/>
      <c r="HQM162" s="1"/>
      <c r="HQN162" s="1"/>
      <c r="HQO162" s="1"/>
      <c r="HQP162" s="1"/>
      <c r="HQQ162" s="1"/>
      <c r="HQR162" s="1"/>
      <c r="HQS162" s="1"/>
      <c r="HQT162" s="1"/>
      <c r="HQU162" s="1"/>
      <c r="HQV162" s="1"/>
      <c r="HQW162" s="1"/>
      <c r="HQX162" s="1"/>
      <c r="HQY162" s="1"/>
      <c r="HQZ162" s="1"/>
      <c r="HRA162" s="1"/>
      <c r="HRB162" s="1"/>
      <c r="HRC162" s="1"/>
      <c r="HRD162" s="1"/>
      <c r="HRE162" s="1"/>
      <c r="HRF162" s="1"/>
      <c r="HRG162" s="1"/>
      <c r="HRH162" s="1"/>
      <c r="HRI162" s="1"/>
      <c r="HRJ162" s="1"/>
      <c r="HRK162" s="1"/>
      <c r="HRL162" s="1"/>
      <c r="HRM162" s="1"/>
      <c r="HRN162" s="1"/>
      <c r="HRO162" s="1"/>
      <c r="HRP162" s="1"/>
      <c r="HRQ162" s="1"/>
      <c r="HRR162" s="1"/>
      <c r="HRS162" s="1"/>
      <c r="HRT162" s="1"/>
      <c r="HRU162" s="1"/>
      <c r="HRV162" s="1"/>
      <c r="HRW162" s="1"/>
      <c r="HRX162" s="1"/>
      <c r="HRY162" s="1"/>
      <c r="HRZ162" s="1"/>
      <c r="HSA162" s="1"/>
      <c r="HSB162" s="1"/>
      <c r="HSC162" s="1"/>
      <c r="HSD162" s="1"/>
      <c r="HSE162" s="1"/>
      <c r="HSF162" s="1"/>
      <c r="HSG162" s="1"/>
      <c r="HSH162" s="1"/>
      <c r="HSI162" s="1"/>
      <c r="HSJ162" s="1"/>
      <c r="HSK162" s="1"/>
      <c r="HSL162" s="1"/>
      <c r="HSM162" s="1"/>
      <c r="HSN162" s="1"/>
      <c r="HSO162" s="1"/>
      <c r="HSP162" s="1"/>
      <c r="HSQ162" s="1"/>
      <c r="HSR162" s="1"/>
      <c r="HSS162" s="1"/>
      <c r="HST162" s="1"/>
      <c r="HSU162" s="1"/>
      <c r="HSV162" s="1"/>
      <c r="HSW162" s="1"/>
      <c r="HSX162" s="1"/>
      <c r="HSY162" s="1"/>
      <c r="HSZ162" s="1"/>
      <c r="HTA162" s="1"/>
      <c r="HTB162" s="1"/>
      <c r="HTC162" s="1"/>
      <c r="HTD162" s="1"/>
      <c r="HTE162" s="1"/>
      <c r="HTF162" s="1"/>
      <c r="HTG162" s="1"/>
      <c r="HTH162" s="1"/>
      <c r="HTI162" s="1"/>
      <c r="HTJ162" s="1"/>
      <c r="HTK162" s="1"/>
      <c r="HTL162" s="1"/>
      <c r="HTM162" s="1"/>
      <c r="HTN162" s="1"/>
      <c r="HTO162" s="1"/>
      <c r="HTP162" s="1"/>
      <c r="HTQ162" s="1"/>
      <c r="HTR162" s="1"/>
      <c r="HTS162" s="1"/>
      <c r="HTT162" s="1"/>
      <c r="HTU162" s="1"/>
      <c r="HTV162" s="1"/>
      <c r="HTW162" s="1"/>
      <c r="HTX162" s="1"/>
      <c r="HTY162" s="1"/>
      <c r="HTZ162" s="1"/>
      <c r="HUA162" s="1"/>
      <c r="HUB162" s="1"/>
      <c r="HUC162" s="1"/>
      <c r="HUD162" s="1"/>
      <c r="HUE162" s="1"/>
      <c r="HUF162" s="1"/>
      <c r="HUG162" s="1"/>
      <c r="HUH162" s="1"/>
      <c r="HUI162" s="1"/>
      <c r="HUJ162" s="1"/>
      <c r="HUK162" s="1"/>
      <c r="HUL162" s="1"/>
      <c r="HUM162" s="1"/>
      <c r="HUN162" s="1"/>
      <c r="HUO162" s="1"/>
      <c r="HUP162" s="1"/>
      <c r="HUQ162" s="1"/>
      <c r="HUR162" s="1"/>
      <c r="HUS162" s="1"/>
      <c r="HUT162" s="1"/>
      <c r="HUU162" s="1"/>
      <c r="HUV162" s="1"/>
      <c r="HUW162" s="1"/>
      <c r="HUX162" s="1"/>
      <c r="HUY162" s="1"/>
      <c r="HUZ162" s="1"/>
      <c r="HVA162" s="1"/>
      <c r="HVB162" s="1"/>
      <c r="HVC162" s="1"/>
      <c r="HVD162" s="1"/>
      <c r="HVE162" s="1"/>
      <c r="HVF162" s="1"/>
      <c r="HVG162" s="1"/>
      <c r="HVH162" s="1"/>
      <c r="HVI162" s="1"/>
      <c r="HVJ162" s="1"/>
      <c r="HVK162" s="1"/>
      <c r="HVL162" s="1"/>
      <c r="HVM162" s="1"/>
      <c r="HVN162" s="1"/>
      <c r="HVO162" s="1"/>
      <c r="HVP162" s="1"/>
      <c r="HVQ162" s="1"/>
      <c r="HVR162" s="1"/>
      <c r="HVS162" s="1"/>
      <c r="HVT162" s="1"/>
      <c r="HVU162" s="1"/>
      <c r="HVV162" s="1"/>
      <c r="HVW162" s="1"/>
      <c r="HVX162" s="1"/>
      <c r="HVY162" s="1"/>
      <c r="HVZ162" s="1"/>
      <c r="HWA162" s="1"/>
      <c r="HWB162" s="1"/>
      <c r="HWC162" s="1"/>
      <c r="HWD162" s="1"/>
      <c r="HWE162" s="1"/>
      <c r="HWF162" s="1"/>
      <c r="HWG162" s="1"/>
      <c r="HWH162" s="1"/>
      <c r="HWI162" s="1"/>
      <c r="HWJ162" s="1"/>
      <c r="HWK162" s="1"/>
      <c r="HWL162" s="1"/>
      <c r="HWM162" s="1"/>
      <c r="HWN162" s="1"/>
      <c r="HWO162" s="1"/>
      <c r="HWP162" s="1"/>
      <c r="HWQ162" s="1"/>
      <c r="HWR162" s="1"/>
      <c r="HWS162" s="1"/>
      <c r="HWT162" s="1"/>
      <c r="HWU162" s="1"/>
      <c r="HWV162" s="1"/>
      <c r="HWW162" s="1"/>
      <c r="HWX162" s="1"/>
      <c r="HWY162" s="1"/>
      <c r="HWZ162" s="1"/>
      <c r="HXA162" s="1"/>
      <c r="HXB162" s="1"/>
      <c r="HXC162" s="1"/>
      <c r="HXD162" s="1"/>
      <c r="HXE162" s="1"/>
      <c r="HXF162" s="1"/>
      <c r="HXG162" s="1"/>
      <c r="HXH162" s="1"/>
      <c r="HXI162" s="1"/>
      <c r="HXJ162" s="1"/>
      <c r="HXK162" s="1"/>
      <c r="HXL162" s="1"/>
      <c r="HXM162" s="1"/>
      <c r="HXN162" s="1"/>
      <c r="HXO162" s="1"/>
      <c r="HXP162" s="1"/>
      <c r="HXQ162" s="1"/>
      <c r="HXR162" s="1"/>
      <c r="HXS162" s="1"/>
      <c r="HXT162" s="1"/>
      <c r="HXU162" s="1"/>
      <c r="HXV162" s="1"/>
      <c r="HXW162" s="1"/>
      <c r="HXX162" s="1"/>
      <c r="HXY162" s="1"/>
      <c r="HXZ162" s="1"/>
      <c r="HYA162" s="1"/>
      <c r="HYB162" s="1"/>
      <c r="HYC162" s="1"/>
      <c r="HYD162" s="1"/>
      <c r="HYE162" s="1"/>
      <c r="HYF162" s="1"/>
      <c r="HYG162" s="1"/>
      <c r="HYH162" s="1"/>
      <c r="HYI162" s="1"/>
      <c r="HYJ162" s="1"/>
      <c r="HYK162" s="1"/>
      <c r="HYL162" s="1"/>
      <c r="HYM162" s="1"/>
      <c r="HYN162" s="1"/>
      <c r="HYO162" s="1"/>
      <c r="HYP162" s="1"/>
      <c r="HYQ162" s="1"/>
      <c r="HYR162" s="1"/>
      <c r="HYS162" s="1"/>
      <c r="HYT162" s="1"/>
      <c r="HYU162" s="1"/>
      <c r="HYV162" s="1"/>
      <c r="HYW162" s="1"/>
      <c r="HYX162" s="1"/>
      <c r="HYY162" s="1"/>
      <c r="HYZ162" s="1"/>
      <c r="HZA162" s="1"/>
      <c r="HZB162" s="1"/>
      <c r="HZC162" s="1"/>
      <c r="HZD162" s="1"/>
      <c r="HZE162" s="1"/>
      <c r="HZF162" s="1"/>
      <c r="HZG162" s="1"/>
      <c r="HZH162" s="1"/>
      <c r="HZI162" s="1"/>
      <c r="HZJ162" s="1"/>
      <c r="HZK162" s="1"/>
      <c r="HZL162" s="1"/>
      <c r="HZM162" s="1"/>
      <c r="HZN162" s="1"/>
      <c r="HZO162" s="1"/>
      <c r="HZP162" s="1"/>
      <c r="HZQ162" s="1"/>
      <c r="HZR162" s="1"/>
      <c r="HZS162" s="1"/>
      <c r="HZT162" s="1"/>
      <c r="HZU162" s="1"/>
      <c r="HZV162" s="1"/>
      <c r="HZW162" s="1"/>
      <c r="HZX162" s="1"/>
      <c r="HZY162" s="1"/>
      <c r="HZZ162" s="1"/>
      <c r="IAA162" s="1"/>
      <c r="IAB162" s="1"/>
      <c r="IAC162" s="1"/>
      <c r="IAD162" s="1"/>
      <c r="IAE162" s="1"/>
      <c r="IAF162" s="1"/>
      <c r="IAG162" s="1"/>
      <c r="IAH162" s="1"/>
      <c r="IAI162" s="1"/>
      <c r="IAJ162" s="1"/>
      <c r="IAK162" s="1"/>
      <c r="IAL162" s="1"/>
      <c r="IAM162" s="1"/>
      <c r="IAN162" s="1"/>
      <c r="IAO162" s="1"/>
      <c r="IAP162" s="1"/>
      <c r="IAQ162" s="1"/>
      <c r="IAR162" s="1"/>
      <c r="IAS162" s="1"/>
      <c r="IAT162" s="1"/>
      <c r="IAU162" s="1"/>
      <c r="IAV162" s="1"/>
      <c r="IAW162" s="1"/>
      <c r="IAX162" s="1"/>
      <c r="IAY162" s="1"/>
      <c r="IAZ162" s="1"/>
      <c r="IBA162" s="1"/>
      <c r="IBB162" s="1"/>
      <c r="IBC162" s="1"/>
      <c r="IBD162" s="1"/>
      <c r="IBE162" s="1"/>
      <c r="IBF162" s="1"/>
      <c r="IBG162" s="1"/>
      <c r="IBH162" s="1"/>
      <c r="IBI162" s="1"/>
      <c r="IBJ162" s="1"/>
      <c r="IBK162" s="1"/>
      <c r="IBL162" s="1"/>
      <c r="IBM162" s="1"/>
      <c r="IBN162" s="1"/>
      <c r="IBO162" s="1"/>
      <c r="IBP162" s="1"/>
      <c r="IBQ162" s="1"/>
      <c r="IBR162" s="1"/>
      <c r="IBS162" s="1"/>
      <c r="IBT162" s="1"/>
      <c r="IBU162" s="1"/>
      <c r="IBV162" s="1"/>
      <c r="IBW162" s="1"/>
      <c r="IBX162" s="1"/>
      <c r="IBY162" s="1"/>
      <c r="IBZ162" s="1"/>
      <c r="ICA162" s="1"/>
      <c r="ICB162" s="1"/>
      <c r="ICC162" s="1"/>
      <c r="ICD162" s="1"/>
      <c r="ICE162" s="1"/>
      <c r="ICF162" s="1"/>
      <c r="ICG162" s="1"/>
      <c r="ICH162" s="1"/>
      <c r="ICI162" s="1"/>
      <c r="ICJ162" s="1"/>
      <c r="ICK162" s="1"/>
      <c r="ICL162" s="1"/>
      <c r="ICM162" s="1"/>
      <c r="ICN162" s="1"/>
      <c r="ICO162" s="1"/>
      <c r="ICP162" s="1"/>
      <c r="ICQ162" s="1"/>
      <c r="ICR162" s="1"/>
      <c r="ICS162" s="1"/>
      <c r="ICT162" s="1"/>
      <c r="ICU162" s="1"/>
      <c r="ICV162" s="1"/>
      <c r="ICW162" s="1"/>
      <c r="ICX162" s="1"/>
      <c r="ICY162" s="1"/>
      <c r="ICZ162" s="1"/>
      <c r="IDA162" s="1"/>
      <c r="IDB162" s="1"/>
      <c r="IDC162" s="1"/>
      <c r="IDD162" s="1"/>
      <c r="IDE162" s="1"/>
      <c r="IDF162" s="1"/>
      <c r="IDG162" s="1"/>
      <c r="IDH162" s="1"/>
      <c r="IDI162" s="1"/>
      <c r="IDJ162" s="1"/>
      <c r="IDK162" s="1"/>
      <c r="IDL162" s="1"/>
      <c r="IDM162" s="1"/>
      <c r="IDN162" s="1"/>
      <c r="IDO162" s="1"/>
      <c r="IDP162" s="1"/>
      <c r="IDQ162" s="1"/>
      <c r="IDR162" s="1"/>
      <c r="IDS162" s="1"/>
      <c r="IDT162" s="1"/>
      <c r="IDU162" s="1"/>
      <c r="IDV162" s="1"/>
      <c r="IDW162" s="1"/>
      <c r="IDX162" s="1"/>
      <c r="IDY162" s="1"/>
      <c r="IDZ162" s="1"/>
      <c r="IEA162" s="1"/>
      <c r="IEB162" s="1"/>
      <c r="IEC162" s="1"/>
      <c r="IED162" s="1"/>
      <c r="IEE162" s="1"/>
      <c r="IEF162" s="1"/>
      <c r="IEG162" s="1"/>
      <c r="IEH162" s="1"/>
      <c r="IEI162" s="1"/>
      <c r="IEJ162" s="1"/>
      <c r="IEK162" s="1"/>
      <c r="IEL162" s="1"/>
      <c r="IEM162" s="1"/>
      <c r="IEN162" s="1"/>
      <c r="IEO162" s="1"/>
      <c r="IEP162" s="1"/>
      <c r="IEQ162" s="1"/>
      <c r="IER162" s="1"/>
      <c r="IES162" s="1"/>
      <c r="IET162" s="1"/>
      <c r="IEU162" s="1"/>
      <c r="IEV162" s="1"/>
      <c r="IEW162" s="1"/>
      <c r="IEX162" s="1"/>
      <c r="IEY162" s="1"/>
      <c r="IEZ162" s="1"/>
      <c r="IFA162" s="1"/>
      <c r="IFB162" s="1"/>
      <c r="IFC162" s="1"/>
      <c r="IFD162" s="1"/>
      <c r="IFE162" s="1"/>
      <c r="IFF162" s="1"/>
      <c r="IFG162" s="1"/>
      <c r="IFH162" s="1"/>
      <c r="IFI162" s="1"/>
      <c r="IFJ162" s="1"/>
      <c r="IFK162" s="1"/>
      <c r="IFL162" s="1"/>
      <c r="IFM162" s="1"/>
      <c r="IFN162" s="1"/>
      <c r="IFO162" s="1"/>
      <c r="IFP162" s="1"/>
      <c r="IFQ162" s="1"/>
      <c r="IFR162" s="1"/>
      <c r="IFS162" s="1"/>
      <c r="IFT162" s="1"/>
      <c r="IFU162" s="1"/>
      <c r="IFV162" s="1"/>
      <c r="IFW162" s="1"/>
      <c r="IFX162" s="1"/>
      <c r="IFY162" s="1"/>
      <c r="IFZ162" s="1"/>
      <c r="IGA162" s="1"/>
      <c r="IGB162" s="1"/>
      <c r="IGC162" s="1"/>
      <c r="IGD162" s="1"/>
      <c r="IGE162" s="1"/>
      <c r="IGF162" s="1"/>
      <c r="IGG162" s="1"/>
      <c r="IGH162" s="1"/>
      <c r="IGI162" s="1"/>
      <c r="IGJ162" s="1"/>
      <c r="IGK162" s="1"/>
      <c r="IGL162" s="1"/>
      <c r="IGM162" s="1"/>
      <c r="IGN162" s="1"/>
      <c r="IGO162" s="1"/>
      <c r="IGP162" s="1"/>
      <c r="IGQ162" s="1"/>
      <c r="IGR162" s="1"/>
      <c r="IGS162" s="1"/>
      <c r="IGT162" s="1"/>
      <c r="IGU162" s="1"/>
      <c r="IGV162" s="1"/>
      <c r="IGW162" s="1"/>
      <c r="IGX162" s="1"/>
      <c r="IGY162" s="1"/>
      <c r="IGZ162" s="1"/>
      <c r="IHA162" s="1"/>
      <c r="IHB162" s="1"/>
      <c r="IHC162" s="1"/>
      <c r="IHD162" s="1"/>
      <c r="IHE162" s="1"/>
      <c r="IHF162" s="1"/>
      <c r="IHG162" s="1"/>
      <c r="IHH162" s="1"/>
      <c r="IHI162" s="1"/>
      <c r="IHJ162" s="1"/>
      <c r="IHK162" s="1"/>
      <c r="IHL162" s="1"/>
      <c r="IHM162" s="1"/>
      <c r="IHN162" s="1"/>
      <c r="IHO162" s="1"/>
      <c r="IHP162" s="1"/>
      <c r="IHQ162" s="1"/>
      <c r="IHR162" s="1"/>
      <c r="IHS162" s="1"/>
      <c r="IHT162" s="1"/>
      <c r="IHU162" s="1"/>
      <c r="IHV162" s="1"/>
      <c r="IHW162" s="1"/>
      <c r="IHX162" s="1"/>
      <c r="IHY162" s="1"/>
      <c r="IHZ162" s="1"/>
      <c r="IIA162" s="1"/>
      <c r="IIB162" s="1"/>
      <c r="IIC162" s="1"/>
      <c r="IID162" s="1"/>
      <c r="IIE162" s="1"/>
      <c r="IIF162" s="1"/>
      <c r="IIG162" s="1"/>
      <c r="IIH162" s="1"/>
      <c r="III162" s="1"/>
      <c r="IIJ162" s="1"/>
      <c r="IIK162" s="1"/>
      <c r="IIL162" s="1"/>
      <c r="IIM162" s="1"/>
      <c r="IIN162" s="1"/>
      <c r="IIO162" s="1"/>
      <c r="IIP162" s="1"/>
      <c r="IIQ162" s="1"/>
      <c r="IIR162" s="1"/>
      <c r="IIS162" s="1"/>
      <c r="IIT162" s="1"/>
      <c r="IIU162" s="1"/>
      <c r="IIV162" s="1"/>
      <c r="IIW162" s="1"/>
      <c r="IIX162" s="1"/>
      <c r="IIY162" s="1"/>
      <c r="IIZ162" s="1"/>
      <c r="IJA162" s="1"/>
      <c r="IJB162" s="1"/>
      <c r="IJC162" s="1"/>
      <c r="IJD162" s="1"/>
      <c r="IJE162" s="1"/>
      <c r="IJF162" s="1"/>
      <c r="IJG162" s="1"/>
      <c r="IJH162" s="1"/>
      <c r="IJI162" s="1"/>
      <c r="IJJ162" s="1"/>
      <c r="IJK162" s="1"/>
      <c r="IJL162" s="1"/>
      <c r="IJM162" s="1"/>
      <c r="IJN162" s="1"/>
      <c r="IJO162" s="1"/>
      <c r="IJP162" s="1"/>
      <c r="IJQ162" s="1"/>
      <c r="IJR162" s="1"/>
      <c r="IJS162" s="1"/>
      <c r="IJT162" s="1"/>
      <c r="IJU162" s="1"/>
      <c r="IJV162" s="1"/>
      <c r="IJW162" s="1"/>
      <c r="IJX162" s="1"/>
      <c r="IJY162" s="1"/>
      <c r="IJZ162" s="1"/>
      <c r="IKA162" s="1"/>
      <c r="IKB162" s="1"/>
      <c r="IKC162" s="1"/>
      <c r="IKD162" s="1"/>
      <c r="IKE162" s="1"/>
      <c r="IKF162" s="1"/>
      <c r="IKG162" s="1"/>
      <c r="IKH162" s="1"/>
      <c r="IKI162" s="1"/>
      <c r="IKJ162" s="1"/>
      <c r="IKK162" s="1"/>
      <c r="IKL162" s="1"/>
      <c r="IKM162" s="1"/>
      <c r="IKN162" s="1"/>
      <c r="IKO162" s="1"/>
      <c r="IKP162" s="1"/>
      <c r="IKQ162" s="1"/>
      <c r="IKR162" s="1"/>
      <c r="IKS162" s="1"/>
      <c r="IKT162" s="1"/>
      <c r="IKU162" s="1"/>
      <c r="IKV162" s="1"/>
      <c r="IKW162" s="1"/>
      <c r="IKX162" s="1"/>
      <c r="IKY162" s="1"/>
      <c r="IKZ162" s="1"/>
      <c r="ILA162" s="1"/>
      <c r="ILB162" s="1"/>
      <c r="ILC162" s="1"/>
      <c r="ILD162" s="1"/>
      <c r="ILE162" s="1"/>
      <c r="ILF162" s="1"/>
      <c r="ILG162" s="1"/>
      <c r="ILH162" s="1"/>
      <c r="ILI162" s="1"/>
      <c r="ILJ162" s="1"/>
      <c r="ILK162" s="1"/>
      <c r="ILL162" s="1"/>
      <c r="ILM162" s="1"/>
      <c r="ILN162" s="1"/>
      <c r="ILO162" s="1"/>
      <c r="ILP162" s="1"/>
      <c r="ILQ162" s="1"/>
      <c r="ILR162" s="1"/>
      <c r="ILS162" s="1"/>
      <c r="ILT162" s="1"/>
      <c r="ILU162" s="1"/>
      <c r="ILV162" s="1"/>
      <c r="ILW162" s="1"/>
      <c r="ILX162" s="1"/>
      <c r="ILY162" s="1"/>
      <c r="ILZ162" s="1"/>
      <c r="IMA162" s="1"/>
      <c r="IMB162" s="1"/>
      <c r="IMC162" s="1"/>
      <c r="IMD162" s="1"/>
      <c r="IME162" s="1"/>
      <c r="IMF162" s="1"/>
      <c r="IMG162" s="1"/>
      <c r="IMH162" s="1"/>
      <c r="IMI162" s="1"/>
      <c r="IMJ162" s="1"/>
      <c r="IMK162" s="1"/>
      <c r="IML162" s="1"/>
      <c r="IMM162" s="1"/>
      <c r="IMN162" s="1"/>
      <c r="IMO162" s="1"/>
      <c r="IMP162" s="1"/>
      <c r="IMQ162" s="1"/>
      <c r="IMR162" s="1"/>
      <c r="IMS162" s="1"/>
      <c r="IMT162" s="1"/>
      <c r="IMU162" s="1"/>
      <c r="IMV162" s="1"/>
      <c r="IMW162" s="1"/>
      <c r="IMX162" s="1"/>
      <c r="IMY162" s="1"/>
      <c r="IMZ162" s="1"/>
      <c r="INA162" s="1"/>
      <c r="INB162" s="1"/>
      <c r="INC162" s="1"/>
      <c r="IND162" s="1"/>
      <c r="INE162" s="1"/>
      <c r="INF162" s="1"/>
      <c r="ING162" s="1"/>
      <c r="INH162" s="1"/>
      <c r="INI162" s="1"/>
      <c r="INJ162" s="1"/>
      <c r="INK162" s="1"/>
      <c r="INL162" s="1"/>
      <c r="INM162" s="1"/>
      <c r="INN162" s="1"/>
      <c r="INO162" s="1"/>
      <c r="INP162" s="1"/>
      <c r="INQ162" s="1"/>
      <c r="INR162" s="1"/>
      <c r="INS162" s="1"/>
      <c r="INT162" s="1"/>
      <c r="INU162" s="1"/>
      <c r="INV162" s="1"/>
      <c r="INW162" s="1"/>
      <c r="INX162" s="1"/>
      <c r="INY162" s="1"/>
      <c r="INZ162" s="1"/>
      <c r="IOA162" s="1"/>
      <c r="IOB162" s="1"/>
      <c r="IOC162" s="1"/>
      <c r="IOD162" s="1"/>
      <c r="IOE162" s="1"/>
      <c r="IOF162" s="1"/>
      <c r="IOG162" s="1"/>
      <c r="IOH162" s="1"/>
      <c r="IOI162" s="1"/>
      <c r="IOJ162" s="1"/>
      <c r="IOK162" s="1"/>
      <c r="IOL162" s="1"/>
      <c r="IOM162" s="1"/>
      <c r="ION162" s="1"/>
      <c r="IOO162" s="1"/>
      <c r="IOP162" s="1"/>
      <c r="IOQ162" s="1"/>
      <c r="IOR162" s="1"/>
      <c r="IOS162" s="1"/>
      <c r="IOT162" s="1"/>
      <c r="IOU162" s="1"/>
      <c r="IOV162" s="1"/>
      <c r="IOW162" s="1"/>
      <c r="IOX162" s="1"/>
      <c r="IOY162" s="1"/>
      <c r="IOZ162" s="1"/>
      <c r="IPA162" s="1"/>
      <c r="IPB162" s="1"/>
      <c r="IPC162" s="1"/>
      <c r="IPD162" s="1"/>
      <c r="IPE162" s="1"/>
      <c r="IPF162" s="1"/>
      <c r="IPG162" s="1"/>
      <c r="IPH162" s="1"/>
      <c r="IPI162" s="1"/>
      <c r="IPJ162" s="1"/>
      <c r="IPK162" s="1"/>
      <c r="IPL162" s="1"/>
      <c r="IPM162" s="1"/>
      <c r="IPN162" s="1"/>
      <c r="IPO162" s="1"/>
      <c r="IPP162" s="1"/>
      <c r="IPQ162" s="1"/>
      <c r="IPR162" s="1"/>
      <c r="IPS162" s="1"/>
      <c r="IPT162" s="1"/>
      <c r="IPU162" s="1"/>
      <c r="IPV162" s="1"/>
      <c r="IPW162" s="1"/>
      <c r="IPX162" s="1"/>
      <c r="IPY162" s="1"/>
      <c r="IPZ162" s="1"/>
      <c r="IQA162" s="1"/>
      <c r="IQB162" s="1"/>
      <c r="IQC162" s="1"/>
      <c r="IQD162" s="1"/>
      <c r="IQE162" s="1"/>
      <c r="IQF162" s="1"/>
      <c r="IQG162" s="1"/>
      <c r="IQH162" s="1"/>
      <c r="IQI162" s="1"/>
      <c r="IQJ162" s="1"/>
      <c r="IQK162" s="1"/>
      <c r="IQL162" s="1"/>
      <c r="IQM162" s="1"/>
      <c r="IQN162" s="1"/>
      <c r="IQO162" s="1"/>
      <c r="IQP162" s="1"/>
      <c r="IQQ162" s="1"/>
      <c r="IQR162" s="1"/>
      <c r="IQS162" s="1"/>
      <c r="IQT162" s="1"/>
      <c r="IQU162" s="1"/>
      <c r="IQV162" s="1"/>
      <c r="IQW162" s="1"/>
      <c r="IQX162" s="1"/>
      <c r="IQY162" s="1"/>
      <c r="IQZ162" s="1"/>
      <c r="IRA162" s="1"/>
      <c r="IRB162" s="1"/>
      <c r="IRC162" s="1"/>
      <c r="IRD162" s="1"/>
      <c r="IRE162" s="1"/>
      <c r="IRF162" s="1"/>
      <c r="IRG162" s="1"/>
      <c r="IRH162" s="1"/>
      <c r="IRI162" s="1"/>
      <c r="IRJ162" s="1"/>
      <c r="IRK162" s="1"/>
      <c r="IRL162" s="1"/>
      <c r="IRM162" s="1"/>
      <c r="IRN162" s="1"/>
      <c r="IRO162" s="1"/>
      <c r="IRP162" s="1"/>
      <c r="IRQ162" s="1"/>
      <c r="IRR162" s="1"/>
      <c r="IRS162" s="1"/>
      <c r="IRT162" s="1"/>
      <c r="IRU162" s="1"/>
      <c r="IRV162" s="1"/>
      <c r="IRW162" s="1"/>
      <c r="IRX162" s="1"/>
      <c r="IRY162" s="1"/>
      <c r="IRZ162" s="1"/>
      <c r="ISA162" s="1"/>
      <c r="ISB162" s="1"/>
      <c r="ISC162" s="1"/>
      <c r="ISD162" s="1"/>
      <c r="ISE162" s="1"/>
      <c r="ISF162" s="1"/>
      <c r="ISG162" s="1"/>
      <c r="ISH162" s="1"/>
      <c r="ISI162" s="1"/>
      <c r="ISJ162" s="1"/>
      <c r="ISK162" s="1"/>
      <c r="ISL162" s="1"/>
      <c r="ISM162" s="1"/>
      <c r="ISN162" s="1"/>
      <c r="ISO162" s="1"/>
      <c r="ISP162" s="1"/>
      <c r="ISQ162" s="1"/>
      <c r="ISR162" s="1"/>
      <c r="ISS162" s="1"/>
      <c r="IST162" s="1"/>
      <c r="ISU162" s="1"/>
      <c r="ISV162" s="1"/>
      <c r="ISW162" s="1"/>
      <c r="ISX162" s="1"/>
      <c r="ISY162" s="1"/>
      <c r="ISZ162" s="1"/>
      <c r="ITA162" s="1"/>
      <c r="ITB162" s="1"/>
      <c r="ITC162" s="1"/>
      <c r="ITD162" s="1"/>
      <c r="ITE162" s="1"/>
      <c r="ITF162" s="1"/>
      <c r="ITG162" s="1"/>
      <c r="ITH162" s="1"/>
      <c r="ITI162" s="1"/>
      <c r="ITJ162" s="1"/>
      <c r="ITK162" s="1"/>
      <c r="ITL162" s="1"/>
      <c r="ITM162" s="1"/>
      <c r="ITN162" s="1"/>
      <c r="ITO162" s="1"/>
      <c r="ITP162" s="1"/>
      <c r="ITQ162" s="1"/>
      <c r="ITR162" s="1"/>
      <c r="ITS162" s="1"/>
      <c r="ITT162" s="1"/>
      <c r="ITU162" s="1"/>
      <c r="ITV162" s="1"/>
      <c r="ITW162" s="1"/>
      <c r="ITX162" s="1"/>
      <c r="ITY162" s="1"/>
      <c r="ITZ162" s="1"/>
      <c r="IUA162" s="1"/>
      <c r="IUB162" s="1"/>
      <c r="IUC162" s="1"/>
      <c r="IUD162" s="1"/>
      <c r="IUE162" s="1"/>
      <c r="IUF162" s="1"/>
      <c r="IUG162" s="1"/>
      <c r="IUH162" s="1"/>
      <c r="IUI162" s="1"/>
      <c r="IUJ162" s="1"/>
      <c r="IUK162" s="1"/>
      <c r="IUL162" s="1"/>
      <c r="IUM162" s="1"/>
      <c r="IUN162" s="1"/>
      <c r="IUO162" s="1"/>
      <c r="IUP162" s="1"/>
      <c r="IUQ162" s="1"/>
      <c r="IUR162" s="1"/>
      <c r="IUS162" s="1"/>
      <c r="IUT162" s="1"/>
      <c r="IUU162" s="1"/>
      <c r="IUV162" s="1"/>
      <c r="IUW162" s="1"/>
      <c r="IUX162" s="1"/>
      <c r="IUY162" s="1"/>
      <c r="IUZ162" s="1"/>
      <c r="IVA162" s="1"/>
      <c r="IVB162" s="1"/>
      <c r="IVC162" s="1"/>
      <c r="IVD162" s="1"/>
      <c r="IVE162" s="1"/>
      <c r="IVF162" s="1"/>
      <c r="IVG162" s="1"/>
      <c r="IVH162" s="1"/>
      <c r="IVI162" s="1"/>
      <c r="IVJ162" s="1"/>
      <c r="IVK162" s="1"/>
      <c r="IVL162" s="1"/>
      <c r="IVM162" s="1"/>
      <c r="IVN162" s="1"/>
      <c r="IVO162" s="1"/>
      <c r="IVP162" s="1"/>
      <c r="IVQ162" s="1"/>
      <c r="IVR162" s="1"/>
      <c r="IVS162" s="1"/>
      <c r="IVT162" s="1"/>
      <c r="IVU162" s="1"/>
      <c r="IVV162" s="1"/>
      <c r="IVW162" s="1"/>
      <c r="IVX162" s="1"/>
      <c r="IVY162" s="1"/>
      <c r="IVZ162" s="1"/>
      <c r="IWA162" s="1"/>
      <c r="IWB162" s="1"/>
      <c r="IWC162" s="1"/>
      <c r="IWD162" s="1"/>
      <c r="IWE162" s="1"/>
      <c r="IWF162" s="1"/>
      <c r="IWG162" s="1"/>
      <c r="IWH162" s="1"/>
      <c r="IWI162" s="1"/>
      <c r="IWJ162" s="1"/>
      <c r="IWK162" s="1"/>
      <c r="IWL162" s="1"/>
      <c r="IWM162" s="1"/>
      <c r="IWN162" s="1"/>
      <c r="IWO162" s="1"/>
      <c r="IWP162" s="1"/>
      <c r="IWQ162" s="1"/>
      <c r="IWR162" s="1"/>
      <c r="IWS162" s="1"/>
      <c r="IWT162" s="1"/>
      <c r="IWU162" s="1"/>
      <c r="IWV162" s="1"/>
      <c r="IWW162" s="1"/>
      <c r="IWX162" s="1"/>
      <c r="IWY162" s="1"/>
      <c r="IWZ162" s="1"/>
      <c r="IXA162" s="1"/>
      <c r="IXB162" s="1"/>
      <c r="IXC162" s="1"/>
      <c r="IXD162" s="1"/>
      <c r="IXE162" s="1"/>
      <c r="IXF162" s="1"/>
      <c r="IXG162" s="1"/>
      <c r="IXH162" s="1"/>
      <c r="IXI162" s="1"/>
      <c r="IXJ162" s="1"/>
      <c r="IXK162" s="1"/>
      <c r="IXL162" s="1"/>
      <c r="IXM162" s="1"/>
      <c r="IXN162" s="1"/>
      <c r="IXO162" s="1"/>
      <c r="IXP162" s="1"/>
      <c r="IXQ162" s="1"/>
      <c r="IXR162" s="1"/>
      <c r="IXS162" s="1"/>
      <c r="IXT162" s="1"/>
      <c r="IXU162" s="1"/>
      <c r="IXV162" s="1"/>
      <c r="IXW162" s="1"/>
      <c r="IXX162" s="1"/>
      <c r="IXY162" s="1"/>
      <c r="IXZ162" s="1"/>
      <c r="IYA162" s="1"/>
      <c r="IYB162" s="1"/>
      <c r="IYC162" s="1"/>
      <c r="IYD162" s="1"/>
      <c r="IYE162" s="1"/>
      <c r="IYF162" s="1"/>
      <c r="IYG162" s="1"/>
      <c r="IYH162" s="1"/>
      <c r="IYI162" s="1"/>
      <c r="IYJ162" s="1"/>
      <c r="IYK162" s="1"/>
      <c r="IYL162" s="1"/>
      <c r="IYM162" s="1"/>
      <c r="IYN162" s="1"/>
      <c r="IYO162" s="1"/>
      <c r="IYP162" s="1"/>
      <c r="IYQ162" s="1"/>
      <c r="IYR162" s="1"/>
      <c r="IYS162" s="1"/>
      <c r="IYT162" s="1"/>
      <c r="IYU162" s="1"/>
      <c r="IYV162" s="1"/>
      <c r="IYW162" s="1"/>
      <c r="IYX162" s="1"/>
      <c r="IYY162" s="1"/>
      <c r="IYZ162" s="1"/>
      <c r="IZA162" s="1"/>
      <c r="IZB162" s="1"/>
      <c r="IZC162" s="1"/>
      <c r="IZD162" s="1"/>
      <c r="IZE162" s="1"/>
      <c r="IZF162" s="1"/>
      <c r="IZG162" s="1"/>
      <c r="IZH162" s="1"/>
      <c r="IZI162" s="1"/>
      <c r="IZJ162" s="1"/>
      <c r="IZK162" s="1"/>
      <c r="IZL162" s="1"/>
      <c r="IZM162" s="1"/>
      <c r="IZN162" s="1"/>
      <c r="IZO162" s="1"/>
      <c r="IZP162" s="1"/>
      <c r="IZQ162" s="1"/>
      <c r="IZR162" s="1"/>
      <c r="IZS162" s="1"/>
      <c r="IZT162" s="1"/>
      <c r="IZU162" s="1"/>
      <c r="IZV162" s="1"/>
      <c r="IZW162" s="1"/>
      <c r="IZX162" s="1"/>
      <c r="IZY162" s="1"/>
      <c r="IZZ162" s="1"/>
      <c r="JAA162" s="1"/>
      <c r="JAB162" s="1"/>
      <c r="JAC162" s="1"/>
      <c r="JAD162" s="1"/>
      <c r="JAE162" s="1"/>
      <c r="JAF162" s="1"/>
      <c r="JAG162" s="1"/>
      <c r="JAH162" s="1"/>
      <c r="JAI162" s="1"/>
      <c r="JAJ162" s="1"/>
      <c r="JAK162" s="1"/>
      <c r="JAL162" s="1"/>
      <c r="JAM162" s="1"/>
      <c r="JAN162" s="1"/>
      <c r="JAO162" s="1"/>
      <c r="JAP162" s="1"/>
      <c r="JAQ162" s="1"/>
      <c r="JAR162" s="1"/>
      <c r="JAS162" s="1"/>
      <c r="JAT162" s="1"/>
      <c r="JAU162" s="1"/>
      <c r="JAV162" s="1"/>
      <c r="JAW162" s="1"/>
      <c r="JAX162" s="1"/>
      <c r="JAY162" s="1"/>
      <c r="JAZ162" s="1"/>
      <c r="JBA162" s="1"/>
      <c r="JBB162" s="1"/>
      <c r="JBC162" s="1"/>
      <c r="JBD162" s="1"/>
      <c r="JBE162" s="1"/>
      <c r="JBF162" s="1"/>
      <c r="JBG162" s="1"/>
      <c r="JBH162" s="1"/>
      <c r="JBI162" s="1"/>
      <c r="JBJ162" s="1"/>
      <c r="JBK162" s="1"/>
      <c r="JBL162" s="1"/>
      <c r="JBM162" s="1"/>
      <c r="JBN162" s="1"/>
      <c r="JBO162" s="1"/>
      <c r="JBP162" s="1"/>
      <c r="JBQ162" s="1"/>
      <c r="JBR162" s="1"/>
      <c r="JBS162" s="1"/>
      <c r="JBT162" s="1"/>
      <c r="JBU162" s="1"/>
      <c r="JBV162" s="1"/>
      <c r="JBW162" s="1"/>
      <c r="JBX162" s="1"/>
      <c r="JBY162" s="1"/>
      <c r="JBZ162" s="1"/>
      <c r="JCA162" s="1"/>
      <c r="JCB162" s="1"/>
      <c r="JCC162" s="1"/>
      <c r="JCD162" s="1"/>
      <c r="JCE162" s="1"/>
      <c r="JCF162" s="1"/>
      <c r="JCG162" s="1"/>
      <c r="JCH162" s="1"/>
      <c r="JCI162" s="1"/>
      <c r="JCJ162" s="1"/>
      <c r="JCK162" s="1"/>
      <c r="JCL162" s="1"/>
      <c r="JCM162" s="1"/>
      <c r="JCN162" s="1"/>
      <c r="JCO162" s="1"/>
      <c r="JCP162" s="1"/>
      <c r="JCQ162" s="1"/>
      <c r="JCR162" s="1"/>
      <c r="JCS162" s="1"/>
      <c r="JCT162" s="1"/>
      <c r="JCU162" s="1"/>
      <c r="JCV162" s="1"/>
      <c r="JCW162" s="1"/>
      <c r="JCX162" s="1"/>
      <c r="JCY162" s="1"/>
      <c r="JCZ162" s="1"/>
      <c r="JDA162" s="1"/>
      <c r="JDB162" s="1"/>
      <c r="JDC162" s="1"/>
      <c r="JDD162" s="1"/>
      <c r="JDE162" s="1"/>
      <c r="JDF162" s="1"/>
      <c r="JDG162" s="1"/>
      <c r="JDH162" s="1"/>
      <c r="JDI162" s="1"/>
      <c r="JDJ162" s="1"/>
      <c r="JDK162" s="1"/>
      <c r="JDL162" s="1"/>
      <c r="JDM162" s="1"/>
      <c r="JDN162" s="1"/>
      <c r="JDO162" s="1"/>
      <c r="JDP162" s="1"/>
      <c r="JDQ162" s="1"/>
      <c r="JDR162" s="1"/>
      <c r="JDS162" s="1"/>
      <c r="JDT162" s="1"/>
      <c r="JDU162" s="1"/>
      <c r="JDV162" s="1"/>
      <c r="JDW162" s="1"/>
      <c r="JDX162" s="1"/>
      <c r="JDY162" s="1"/>
      <c r="JDZ162" s="1"/>
      <c r="JEA162" s="1"/>
      <c r="JEB162" s="1"/>
      <c r="JEC162" s="1"/>
      <c r="JED162" s="1"/>
      <c r="JEE162" s="1"/>
      <c r="JEF162" s="1"/>
      <c r="JEG162" s="1"/>
      <c r="JEH162" s="1"/>
      <c r="JEI162" s="1"/>
      <c r="JEJ162" s="1"/>
      <c r="JEK162" s="1"/>
      <c r="JEL162" s="1"/>
      <c r="JEM162" s="1"/>
      <c r="JEN162" s="1"/>
      <c r="JEO162" s="1"/>
      <c r="JEP162" s="1"/>
      <c r="JEQ162" s="1"/>
      <c r="JER162" s="1"/>
      <c r="JES162" s="1"/>
      <c r="JET162" s="1"/>
      <c r="JEU162" s="1"/>
      <c r="JEV162" s="1"/>
      <c r="JEW162" s="1"/>
      <c r="JEX162" s="1"/>
      <c r="JEY162" s="1"/>
      <c r="JEZ162" s="1"/>
      <c r="JFA162" s="1"/>
      <c r="JFB162" s="1"/>
      <c r="JFC162" s="1"/>
      <c r="JFD162" s="1"/>
      <c r="JFE162" s="1"/>
      <c r="JFF162" s="1"/>
      <c r="JFG162" s="1"/>
      <c r="JFH162" s="1"/>
      <c r="JFI162" s="1"/>
      <c r="JFJ162" s="1"/>
      <c r="JFK162" s="1"/>
      <c r="JFL162" s="1"/>
      <c r="JFM162" s="1"/>
      <c r="JFN162" s="1"/>
      <c r="JFO162" s="1"/>
      <c r="JFP162" s="1"/>
      <c r="JFQ162" s="1"/>
      <c r="JFR162" s="1"/>
      <c r="JFS162" s="1"/>
      <c r="JFT162" s="1"/>
      <c r="JFU162" s="1"/>
      <c r="JFV162" s="1"/>
      <c r="JFW162" s="1"/>
      <c r="JFX162" s="1"/>
      <c r="JFY162" s="1"/>
      <c r="JFZ162" s="1"/>
      <c r="JGA162" s="1"/>
      <c r="JGB162" s="1"/>
      <c r="JGC162" s="1"/>
      <c r="JGD162" s="1"/>
      <c r="JGE162" s="1"/>
      <c r="JGF162" s="1"/>
      <c r="JGG162" s="1"/>
      <c r="JGH162" s="1"/>
      <c r="JGI162" s="1"/>
      <c r="JGJ162" s="1"/>
      <c r="JGK162" s="1"/>
      <c r="JGL162" s="1"/>
      <c r="JGM162" s="1"/>
      <c r="JGN162" s="1"/>
      <c r="JGO162" s="1"/>
      <c r="JGP162" s="1"/>
      <c r="JGQ162" s="1"/>
      <c r="JGR162" s="1"/>
      <c r="JGS162" s="1"/>
      <c r="JGT162" s="1"/>
      <c r="JGU162" s="1"/>
      <c r="JGV162" s="1"/>
      <c r="JGW162" s="1"/>
      <c r="JGX162" s="1"/>
      <c r="JGY162" s="1"/>
      <c r="JGZ162" s="1"/>
      <c r="JHA162" s="1"/>
      <c r="JHB162" s="1"/>
      <c r="JHC162" s="1"/>
      <c r="JHD162" s="1"/>
      <c r="JHE162" s="1"/>
      <c r="JHF162" s="1"/>
      <c r="JHG162" s="1"/>
      <c r="JHH162" s="1"/>
      <c r="JHI162" s="1"/>
      <c r="JHJ162" s="1"/>
      <c r="JHK162" s="1"/>
      <c r="JHL162" s="1"/>
      <c r="JHM162" s="1"/>
      <c r="JHN162" s="1"/>
      <c r="JHO162" s="1"/>
      <c r="JHP162" s="1"/>
      <c r="JHQ162" s="1"/>
      <c r="JHR162" s="1"/>
      <c r="JHS162" s="1"/>
      <c r="JHT162" s="1"/>
      <c r="JHU162" s="1"/>
      <c r="JHV162" s="1"/>
      <c r="JHW162" s="1"/>
      <c r="JHX162" s="1"/>
      <c r="JHY162" s="1"/>
      <c r="JHZ162" s="1"/>
      <c r="JIA162" s="1"/>
      <c r="JIB162" s="1"/>
      <c r="JIC162" s="1"/>
      <c r="JID162" s="1"/>
      <c r="JIE162" s="1"/>
      <c r="JIF162" s="1"/>
      <c r="JIG162" s="1"/>
      <c r="JIH162" s="1"/>
      <c r="JII162" s="1"/>
      <c r="JIJ162" s="1"/>
      <c r="JIK162" s="1"/>
      <c r="JIL162" s="1"/>
      <c r="JIM162" s="1"/>
      <c r="JIN162" s="1"/>
      <c r="JIO162" s="1"/>
      <c r="JIP162" s="1"/>
      <c r="JIQ162" s="1"/>
      <c r="JIR162" s="1"/>
      <c r="JIS162" s="1"/>
      <c r="JIT162" s="1"/>
      <c r="JIU162" s="1"/>
      <c r="JIV162" s="1"/>
      <c r="JIW162" s="1"/>
      <c r="JIX162" s="1"/>
      <c r="JIY162" s="1"/>
      <c r="JIZ162" s="1"/>
      <c r="JJA162" s="1"/>
      <c r="JJB162" s="1"/>
      <c r="JJC162" s="1"/>
      <c r="JJD162" s="1"/>
      <c r="JJE162" s="1"/>
      <c r="JJF162" s="1"/>
      <c r="JJG162" s="1"/>
      <c r="JJH162" s="1"/>
      <c r="JJI162" s="1"/>
      <c r="JJJ162" s="1"/>
      <c r="JJK162" s="1"/>
      <c r="JJL162" s="1"/>
      <c r="JJM162" s="1"/>
      <c r="JJN162" s="1"/>
      <c r="JJO162" s="1"/>
      <c r="JJP162" s="1"/>
      <c r="JJQ162" s="1"/>
      <c r="JJR162" s="1"/>
      <c r="JJS162" s="1"/>
      <c r="JJT162" s="1"/>
      <c r="JJU162" s="1"/>
      <c r="JJV162" s="1"/>
      <c r="JJW162" s="1"/>
      <c r="JJX162" s="1"/>
      <c r="JJY162" s="1"/>
      <c r="JJZ162" s="1"/>
      <c r="JKA162" s="1"/>
      <c r="JKB162" s="1"/>
      <c r="JKC162" s="1"/>
      <c r="JKD162" s="1"/>
      <c r="JKE162" s="1"/>
      <c r="JKF162" s="1"/>
      <c r="JKG162" s="1"/>
      <c r="JKH162" s="1"/>
      <c r="JKI162" s="1"/>
      <c r="JKJ162" s="1"/>
      <c r="JKK162" s="1"/>
      <c r="JKL162" s="1"/>
      <c r="JKM162" s="1"/>
      <c r="JKN162" s="1"/>
      <c r="JKO162" s="1"/>
      <c r="JKP162" s="1"/>
      <c r="JKQ162" s="1"/>
      <c r="JKR162" s="1"/>
      <c r="JKS162" s="1"/>
      <c r="JKT162" s="1"/>
      <c r="JKU162" s="1"/>
      <c r="JKV162" s="1"/>
      <c r="JKW162" s="1"/>
      <c r="JKX162" s="1"/>
      <c r="JKY162" s="1"/>
      <c r="JKZ162" s="1"/>
      <c r="JLA162" s="1"/>
      <c r="JLB162" s="1"/>
      <c r="JLC162" s="1"/>
      <c r="JLD162" s="1"/>
      <c r="JLE162" s="1"/>
      <c r="JLF162" s="1"/>
      <c r="JLG162" s="1"/>
      <c r="JLH162" s="1"/>
      <c r="JLI162" s="1"/>
      <c r="JLJ162" s="1"/>
      <c r="JLK162" s="1"/>
      <c r="JLL162" s="1"/>
      <c r="JLM162" s="1"/>
      <c r="JLN162" s="1"/>
      <c r="JLO162" s="1"/>
      <c r="JLP162" s="1"/>
      <c r="JLQ162" s="1"/>
      <c r="JLR162" s="1"/>
      <c r="JLS162" s="1"/>
      <c r="JLT162" s="1"/>
      <c r="JLU162" s="1"/>
      <c r="JLV162" s="1"/>
      <c r="JLW162" s="1"/>
      <c r="JLX162" s="1"/>
      <c r="JLY162" s="1"/>
      <c r="JLZ162" s="1"/>
      <c r="JMA162" s="1"/>
      <c r="JMB162" s="1"/>
      <c r="JMC162" s="1"/>
      <c r="JMD162" s="1"/>
      <c r="JME162" s="1"/>
      <c r="JMF162" s="1"/>
      <c r="JMG162" s="1"/>
      <c r="JMH162" s="1"/>
      <c r="JMI162" s="1"/>
      <c r="JMJ162" s="1"/>
      <c r="JMK162" s="1"/>
      <c r="JML162" s="1"/>
      <c r="JMM162" s="1"/>
      <c r="JMN162" s="1"/>
      <c r="JMO162" s="1"/>
      <c r="JMP162" s="1"/>
      <c r="JMQ162" s="1"/>
      <c r="JMR162" s="1"/>
      <c r="JMS162" s="1"/>
      <c r="JMT162" s="1"/>
      <c r="JMU162" s="1"/>
      <c r="JMV162" s="1"/>
      <c r="JMW162" s="1"/>
      <c r="JMX162" s="1"/>
      <c r="JMY162" s="1"/>
      <c r="JMZ162" s="1"/>
      <c r="JNA162" s="1"/>
      <c r="JNB162" s="1"/>
      <c r="JNC162" s="1"/>
      <c r="JND162" s="1"/>
      <c r="JNE162" s="1"/>
      <c r="JNF162" s="1"/>
      <c r="JNG162" s="1"/>
      <c r="JNH162" s="1"/>
      <c r="JNI162" s="1"/>
      <c r="JNJ162" s="1"/>
      <c r="JNK162" s="1"/>
      <c r="JNL162" s="1"/>
      <c r="JNM162" s="1"/>
      <c r="JNN162" s="1"/>
      <c r="JNO162" s="1"/>
      <c r="JNP162" s="1"/>
      <c r="JNQ162" s="1"/>
      <c r="JNR162" s="1"/>
      <c r="JNS162" s="1"/>
      <c r="JNT162" s="1"/>
      <c r="JNU162" s="1"/>
      <c r="JNV162" s="1"/>
      <c r="JNW162" s="1"/>
      <c r="JNX162" s="1"/>
      <c r="JNY162" s="1"/>
      <c r="JNZ162" s="1"/>
      <c r="JOA162" s="1"/>
      <c r="JOB162" s="1"/>
      <c r="JOC162" s="1"/>
      <c r="JOD162" s="1"/>
      <c r="JOE162" s="1"/>
      <c r="JOF162" s="1"/>
      <c r="JOG162" s="1"/>
      <c r="JOH162" s="1"/>
      <c r="JOI162" s="1"/>
      <c r="JOJ162" s="1"/>
      <c r="JOK162" s="1"/>
      <c r="JOL162" s="1"/>
      <c r="JOM162" s="1"/>
      <c r="JON162" s="1"/>
      <c r="JOO162" s="1"/>
      <c r="JOP162" s="1"/>
      <c r="JOQ162" s="1"/>
      <c r="JOR162" s="1"/>
      <c r="JOS162" s="1"/>
      <c r="JOT162" s="1"/>
      <c r="JOU162" s="1"/>
      <c r="JOV162" s="1"/>
      <c r="JOW162" s="1"/>
      <c r="JOX162" s="1"/>
      <c r="JOY162" s="1"/>
      <c r="JOZ162" s="1"/>
      <c r="JPA162" s="1"/>
      <c r="JPB162" s="1"/>
      <c r="JPC162" s="1"/>
      <c r="JPD162" s="1"/>
      <c r="JPE162" s="1"/>
      <c r="JPF162" s="1"/>
      <c r="JPG162" s="1"/>
      <c r="JPH162" s="1"/>
      <c r="JPI162" s="1"/>
      <c r="JPJ162" s="1"/>
      <c r="JPK162" s="1"/>
      <c r="JPL162" s="1"/>
      <c r="JPM162" s="1"/>
      <c r="JPN162" s="1"/>
      <c r="JPO162" s="1"/>
      <c r="JPP162" s="1"/>
      <c r="JPQ162" s="1"/>
      <c r="JPR162" s="1"/>
      <c r="JPS162" s="1"/>
      <c r="JPT162" s="1"/>
      <c r="JPU162" s="1"/>
      <c r="JPV162" s="1"/>
      <c r="JPW162" s="1"/>
      <c r="JPX162" s="1"/>
      <c r="JPY162" s="1"/>
      <c r="JPZ162" s="1"/>
      <c r="JQA162" s="1"/>
      <c r="JQB162" s="1"/>
      <c r="JQC162" s="1"/>
      <c r="JQD162" s="1"/>
      <c r="JQE162" s="1"/>
      <c r="JQF162" s="1"/>
      <c r="JQG162" s="1"/>
      <c r="JQH162" s="1"/>
      <c r="JQI162" s="1"/>
      <c r="JQJ162" s="1"/>
      <c r="JQK162" s="1"/>
      <c r="JQL162" s="1"/>
      <c r="JQM162" s="1"/>
      <c r="JQN162" s="1"/>
      <c r="JQO162" s="1"/>
      <c r="JQP162" s="1"/>
      <c r="JQQ162" s="1"/>
      <c r="JQR162" s="1"/>
      <c r="JQS162" s="1"/>
      <c r="JQT162" s="1"/>
      <c r="JQU162" s="1"/>
      <c r="JQV162" s="1"/>
      <c r="JQW162" s="1"/>
      <c r="JQX162" s="1"/>
      <c r="JQY162" s="1"/>
      <c r="JQZ162" s="1"/>
      <c r="JRA162" s="1"/>
      <c r="JRB162" s="1"/>
      <c r="JRC162" s="1"/>
      <c r="JRD162" s="1"/>
      <c r="JRE162" s="1"/>
      <c r="JRF162" s="1"/>
      <c r="JRG162" s="1"/>
      <c r="JRH162" s="1"/>
      <c r="JRI162" s="1"/>
      <c r="JRJ162" s="1"/>
      <c r="JRK162" s="1"/>
      <c r="JRL162" s="1"/>
      <c r="JRM162" s="1"/>
      <c r="JRN162" s="1"/>
      <c r="JRO162" s="1"/>
      <c r="JRP162" s="1"/>
      <c r="JRQ162" s="1"/>
      <c r="JRR162" s="1"/>
      <c r="JRS162" s="1"/>
      <c r="JRT162" s="1"/>
      <c r="JRU162" s="1"/>
      <c r="JRV162" s="1"/>
      <c r="JRW162" s="1"/>
      <c r="JRX162" s="1"/>
      <c r="JRY162" s="1"/>
      <c r="JRZ162" s="1"/>
      <c r="JSA162" s="1"/>
      <c r="JSB162" s="1"/>
      <c r="JSC162" s="1"/>
      <c r="JSD162" s="1"/>
      <c r="JSE162" s="1"/>
      <c r="JSF162" s="1"/>
      <c r="JSG162" s="1"/>
      <c r="JSH162" s="1"/>
      <c r="JSI162" s="1"/>
      <c r="JSJ162" s="1"/>
      <c r="JSK162" s="1"/>
      <c r="JSL162" s="1"/>
      <c r="JSM162" s="1"/>
      <c r="JSN162" s="1"/>
      <c r="JSO162" s="1"/>
      <c r="JSP162" s="1"/>
      <c r="JSQ162" s="1"/>
      <c r="JSR162" s="1"/>
      <c r="JSS162" s="1"/>
      <c r="JST162" s="1"/>
      <c r="JSU162" s="1"/>
      <c r="JSV162" s="1"/>
      <c r="JSW162" s="1"/>
      <c r="JSX162" s="1"/>
      <c r="JSY162" s="1"/>
      <c r="JSZ162" s="1"/>
      <c r="JTA162" s="1"/>
      <c r="JTB162" s="1"/>
      <c r="JTC162" s="1"/>
      <c r="JTD162" s="1"/>
      <c r="JTE162" s="1"/>
      <c r="JTF162" s="1"/>
      <c r="JTG162" s="1"/>
      <c r="JTH162" s="1"/>
      <c r="JTI162" s="1"/>
      <c r="JTJ162" s="1"/>
      <c r="JTK162" s="1"/>
      <c r="JTL162" s="1"/>
      <c r="JTM162" s="1"/>
      <c r="JTN162" s="1"/>
      <c r="JTO162" s="1"/>
      <c r="JTP162" s="1"/>
      <c r="JTQ162" s="1"/>
      <c r="JTR162" s="1"/>
      <c r="JTS162" s="1"/>
      <c r="JTT162" s="1"/>
      <c r="JTU162" s="1"/>
      <c r="JTV162" s="1"/>
      <c r="JTW162" s="1"/>
      <c r="JTX162" s="1"/>
      <c r="JTY162" s="1"/>
      <c r="JTZ162" s="1"/>
      <c r="JUA162" s="1"/>
      <c r="JUB162" s="1"/>
      <c r="JUC162" s="1"/>
      <c r="JUD162" s="1"/>
      <c r="JUE162" s="1"/>
      <c r="JUF162" s="1"/>
      <c r="JUG162" s="1"/>
      <c r="JUH162" s="1"/>
      <c r="JUI162" s="1"/>
      <c r="JUJ162" s="1"/>
      <c r="JUK162" s="1"/>
      <c r="JUL162" s="1"/>
      <c r="JUM162" s="1"/>
      <c r="JUN162" s="1"/>
      <c r="JUO162" s="1"/>
      <c r="JUP162" s="1"/>
      <c r="JUQ162" s="1"/>
      <c r="JUR162" s="1"/>
      <c r="JUS162" s="1"/>
      <c r="JUT162" s="1"/>
      <c r="JUU162" s="1"/>
      <c r="JUV162" s="1"/>
      <c r="JUW162" s="1"/>
      <c r="JUX162" s="1"/>
      <c r="JUY162" s="1"/>
      <c r="JUZ162" s="1"/>
      <c r="JVA162" s="1"/>
      <c r="JVB162" s="1"/>
      <c r="JVC162" s="1"/>
      <c r="JVD162" s="1"/>
      <c r="JVE162" s="1"/>
      <c r="JVF162" s="1"/>
      <c r="JVG162" s="1"/>
      <c r="JVH162" s="1"/>
      <c r="JVI162" s="1"/>
      <c r="JVJ162" s="1"/>
      <c r="JVK162" s="1"/>
      <c r="JVL162" s="1"/>
      <c r="JVM162" s="1"/>
      <c r="JVN162" s="1"/>
      <c r="JVO162" s="1"/>
      <c r="JVP162" s="1"/>
      <c r="JVQ162" s="1"/>
      <c r="JVR162" s="1"/>
      <c r="JVS162" s="1"/>
      <c r="JVT162" s="1"/>
      <c r="JVU162" s="1"/>
      <c r="JVV162" s="1"/>
      <c r="JVW162" s="1"/>
      <c r="JVX162" s="1"/>
      <c r="JVY162" s="1"/>
      <c r="JVZ162" s="1"/>
      <c r="JWA162" s="1"/>
      <c r="JWB162" s="1"/>
      <c r="JWC162" s="1"/>
      <c r="JWD162" s="1"/>
      <c r="JWE162" s="1"/>
      <c r="JWF162" s="1"/>
      <c r="JWG162" s="1"/>
      <c r="JWH162" s="1"/>
      <c r="JWI162" s="1"/>
      <c r="JWJ162" s="1"/>
      <c r="JWK162" s="1"/>
      <c r="JWL162" s="1"/>
      <c r="JWM162" s="1"/>
      <c r="JWN162" s="1"/>
      <c r="JWO162" s="1"/>
      <c r="JWP162" s="1"/>
      <c r="JWQ162" s="1"/>
      <c r="JWR162" s="1"/>
      <c r="JWS162" s="1"/>
      <c r="JWT162" s="1"/>
      <c r="JWU162" s="1"/>
      <c r="JWV162" s="1"/>
      <c r="JWW162" s="1"/>
      <c r="JWX162" s="1"/>
      <c r="JWY162" s="1"/>
      <c r="JWZ162" s="1"/>
      <c r="JXA162" s="1"/>
      <c r="JXB162" s="1"/>
      <c r="JXC162" s="1"/>
      <c r="JXD162" s="1"/>
      <c r="JXE162" s="1"/>
      <c r="JXF162" s="1"/>
      <c r="JXG162" s="1"/>
      <c r="JXH162" s="1"/>
      <c r="JXI162" s="1"/>
      <c r="JXJ162" s="1"/>
      <c r="JXK162" s="1"/>
      <c r="JXL162" s="1"/>
      <c r="JXM162" s="1"/>
      <c r="JXN162" s="1"/>
      <c r="JXO162" s="1"/>
      <c r="JXP162" s="1"/>
      <c r="JXQ162" s="1"/>
      <c r="JXR162" s="1"/>
      <c r="JXS162" s="1"/>
      <c r="JXT162" s="1"/>
      <c r="JXU162" s="1"/>
      <c r="JXV162" s="1"/>
      <c r="JXW162" s="1"/>
      <c r="JXX162" s="1"/>
      <c r="JXY162" s="1"/>
      <c r="JXZ162" s="1"/>
      <c r="JYA162" s="1"/>
      <c r="JYB162" s="1"/>
      <c r="JYC162" s="1"/>
      <c r="JYD162" s="1"/>
      <c r="JYE162" s="1"/>
      <c r="JYF162" s="1"/>
      <c r="JYG162" s="1"/>
      <c r="JYH162" s="1"/>
      <c r="JYI162" s="1"/>
      <c r="JYJ162" s="1"/>
      <c r="JYK162" s="1"/>
      <c r="JYL162" s="1"/>
      <c r="JYM162" s="1"/>
      <c r="JYN162" s="1"/>
      <c r="JYO162" s="1"/>
      <c r="JYP162" s="1"/>
      <c r="JYQ162" s="1"/>
      <c r="JYR162" s="1"/>
      <c r="JYS162" s="1"/>
      <c r="JYT162" s="1"/>
      <c r="JYU162" s="1"/>
      <c r="JYV162" s="1"/>
      <c r="JYW162" s="1"/>
      <c r="JYX162" s="1"/>
      <c r="JYY162" s="1"/>
      <c r="JYZ162" s="1"/>
      <c r="JZA162" s="1"/>
      <c r="JZB162" s="1"/>
      <c r="JZC162" s="1"/>
      <c r="JZD162" s="1"/>
      <c r="JZE162" s="1"/>
      <c r="JZF162" s="1"/>
      <c r="JZG162" s="1"/>
      <c r="JZH162" s="1"/>
      <c r="JZI162" s="1"/>
      <c r="JZJ162" s="1"/>
      <c r="JZK162" s="1"/>
      <c r="JZL162" s="1"/>
      <c r="JZM162" s="1"/>
      <c r="JZN162" s="1"/>
      <c r="JZO162" s="1"/>
      <c r="JZP162" s="1"/>
      <c r="JZQ162" s="1"/>
      <c r="JZR162" s="1"/>
      <c r="JZS162" s="1"/>
      <c r="JZT162" s="1"/>
      <c r="JZU162" s="1"/>
      <c r="JZV162" s="1"/>
      <c r="JZW162" s="1"/>
      <c r="JZX162" s="1"/>
      <c r="JZY162" s="1"/>
      <c r="JZZ162" s="1"/>
      <c r="KAA162" s="1"/>
      <c r="KAB162" s="1"/>
      <c r="KAC162" s="1"/>
      <c r="KAD162" s="1"/>
      <c r="KAE162" s="1"/>
      <c r="KAF162" s="1"/>
      <c r="KAG162" s="1"/>
      <c r="KAH162" s="1"/>
      <c r="KAI162" s="1"/>
      <c r="KAJ162" s="1"/>
      <c r="KAK162" s="1"/>
      <c r="KAL162" s="1"/>
      <c r="KAM162" s="1"/>
      <c r="KAN162" s="1"/>
      <c r="KAO162" s="1"/>
      <c r="KAP162" s="1"/>
      <c r="KAQ162" s="1"/>
      <c r="KAR162" s="1"/>
      <c r="KAS162" s="1"/>
      <c r="KAT162" s="1"/>
      <c r="KAU162" s="1"/>
      <c r="KAV162" s="1"/>
      <c r="KAW162" s="1"/>
      <c r="KAX162" s="1"/>
      <c r="KAY162" s="1"/>
      <c r="KAZ162" s="1"/>
      <c r="KBA162" s="1"/>
      <c r="KBB162" s="1"/>
      <c r="KBC162" s="1"/>
      <c r="KBD162" s="1"/>
      <c r="KBE162" s="1"/>
      <c r="KBF162" s="1"/>
      <c r="KBG162" s="1"/>
      <c r="KBH162" s="1"/>
      <c r="KBI162" s="1"/>
      <c r="KBJ162" s="1"/>
      <c r="KBK162" s="1"/>
      <c r="KBL162" s="1"/>
      <c r="KBM162" s="1"/>
      <c r="KBN162" s="1"/>
      <c r="KBO162" s="1"/>
      <c r="KBP162" s="1"/>
      <c r="KBQ162" s="1"/>
      <c r="KBR162" s="1"/>
      <c r="KBS162" s="1"/>
      <c r="KBT162" s="1"/>
      <c r="KBU162" s="1"/>
      <c r="KBV162" s="1"/>
      <c r="KBW162" s="1"/>
      <c r="KBX162" s="1"/>
      <c r="KBY162" s="1"/>
      <c r="KBZ162" s="1"/>
      <c r="KCA162" s="1"/>
      <c r="KCB162" s="1"/>
      <c r="KCC162" s="1"/>
      <c r="KCD162" s="1"/>
      <c r="KCE162" s="1"/>
      <c r="KCF162" s="1"/>
      <c r="KCG162" s="1"/>
      <c r="KCH162" s="1"/>
      <c r="KCI162" s="1"/>
      <c r="KCJ162" s="1"/>
      <c r="KCK162" s="1"/>
      <c r="KCL162" s="1"/>
      <c r="KCM162" s="1"/>
      <c r="KCN162" s="1"/>
      <c r="KCO162" s="1"/>
      <c r="KCP162" s="1"/>
      <c r="KCQ162" s="1"/>
      <c r="KCR162" s="1"/>
      <c r="KCS162" s="1"/>
      <c r="KCT162" s="1"/>
      <c r="KCU162" s="1"/>
      <c r="KCV162" s="1"/>
      <c r="KCW162" s="1"/>
      <c r="KCX162" s="1"/>
      <c r="KCY162" s="1"/>
      <c r="KCZ162" s="1"/>
      <c r="KDA162" s="1"/>
      <c r="KDB162" s="1"/>
      <c r="KDC162" s="1"/>
      <c r="KDD162" s="1"/>
      <c r="KDE162" s="1"/>
      <c r="KDF162" s="1"/>
      <c r="KDG162" s="1"/>
      <c r="KDH162" s="1"/>
      <c r="KDI162" s="1"/>
      <c r="KDJ162" s="1"/>
      <c r="KDK162" s="1"/>
      <c r="KDL162" s="1"/>
      <c r="KDM162" s="1"/>
      <c r="KDN162" s="1"/>
      <c r="KDO162" s="1"/>
      <c r="KDP162" s="1"/>
      <c r="KDQ162" s="1"/>
      <c r="KDR162" s="1"/>
      <c r="KDS162" s="1"/>
      <c r="KDT162" s="1"/>
      <c r="KDU162" s="1"/>
      <c r="KDV162" s="1"/>
      <c r="KDW162" s="1"/>
      <c r="KDX162" s="1"/>
      <c r="KDY162" s="1"/>
      <c r="KDZ162" s="1"/>
      <c r="KEA162" s="1"/>
      <c r="KEB162" s="1"/>
      <c r="KEC162" s="1"/>
      <c r="KED162" s="1"/>
      <c r="KEE162" s="1"/>
      <c r="KEF162" s="1"/>
      <c r="KEG162" s="1"/>
      <c r="KEH162" s="1"/>
      <c r="KEI162" s="1"/>
      <c r="KEJ162" s="1"/>
      <c r="KEK162" s="1"/>
      <c r="KEL162" s="1"/>
      <c r="KEM162" s="1"/>
      <c r="KEN162" s="1"/>
      <c r="KEO162" s="1"/>
      <c r="KEP162" s="1"/>
      <c r="KEQ162" s="1"/>
      <c r="KER162" s="1"/>
      <c r="KES162" s="1"/>
      <c r="KET162" s="1"/>
      <c r="KEU162" s="1"/>
      <c r="KEV162" s="1"/>
      <c r="KEW162" s="1"/>
      <c r="KEX162" s="1"/>
      <c r="KEY162" s="1"/>
      <c r="KEZ162" s="1"/>
      <c r="KFA162" s="1"/>
      <c r="KFB162" s="1"/>
      <c r="KFC162" s="1"/>
      <c r="KFD162" s="1"/>
      <c r="KFE162" s="1"/>
      <c r="KFF162" s="1"/>
      <c r="KFG162" s="1"/>
      <c r="KFH162" s="1"/>
      <c r="KFI162" s="1"/>
      <c r="KFJ162" s="1"/>
      <c r="KFK162" s="1"/>
      <c r="KFL162" s="1"/>
      <c r="KFM162" s="1"/>
      <c r="KFN162" s="1"/>
      <c r="KFO162" s="1"/>
      <c r="KFP162" s="1"/>
      <c r="KFQ162" s="1"/>
      <c r="KFR162" s="1"/>
      <c r="KFS162" s="1"/>
      <c r="KFT162" s="1"/>
      <c r="KFU162" s="1"/>
      <c r="KFV162" s="1"/>
      <c r="KFW162" s="1"/>
      <c r="KFX162" s="1"/>
      <c r="KFY162" s="1"/>
      <c r="KFZ162" s="1"/>
      <c r="KGA162" s="1"/>
      <c r="KGB162" s="1"/>
      <c r="KGC162" s="1"/>
      <c r="KGD162" s="1"/>
      <c r="KGE162" s="1"/>
      <c r="KGF162" s="1"/>
      <c r="KGG162" s="1"/>
      <c r="KGH162" s="1"/>
      <c r="KGI162" s="1"/>
      <c r="KGJ162" s="1"/>
      <c r="KGK162" s="1"/>
      <c r="KGL162" s="1"/>
      <c r="KGM162" s="1"/>
      <c r="KGN162" s="1"/>
      <c r="KGO162" s="1"/>
      <c r="KGP162" s="1"/>
      <c r="KGQ162" s="1"/>
      <c r="KGR162" s="1"/>
      <c r="KGS162" s="1"/>
      <c r="KGT162" s="1"/>
      <c r="KGU162" s="1"/>
      <c r="KGV162" s="1"/>
      <c r="KGW162" s="1"/>
      <c r="KGX162" s="1"/>
      <c r="KGY162" s="1"/>
      <c r="KGZ162" s="1"/>
      <c r="KHA162" s="1"/>
      <c r="KHB162" s="1"/>
      <c r="KHC162" s="1"/>
      <c r="KHD162" s="1"/>
      <c r="KHE162" s="1"/>
      <c r="KHF162" s="1"/>
      <c r="KHG162" s="1"/>
      <c r="KHH162" s="1"/>
      <c r="KHI162" s="1"/>
      <c r="KHJ162" s="1"/>
      <c r="KHK162" s="1"/>
      <c r="KHL162" s="1"/>
      <c r="KHM162" s="1"/>
      <c r="KHN162" s="1"/>
      <c r="KHO162" s="1"/>
      <c r="KHP162" s="1"/>
      <c r="KHQ162" s="1"/>
      <c r="KHR162" s="1"/>
      <c r="KHS162" s="1"/>
      <c r="KHT162" s="1"/>
      <c r="KHU162" s="1"/>
      <c r="KHV162" s="1"/>
      <c r="KHW162" s="1"/>
      <c r="KHX162" s="1"/>
      <c r="KHY162" s="1"/>
      <c r="KHZ162" s="1"/>
      <c r="KIA162" s="1"/>
      <c r="KIB162" s="1"/>
      <c r="KIC162" s="1"/>
      <c r="KID162" s="1"/>
      <c r="KIE162" s="1"/>
      <c r="KIF162" s="1"/>
      <c r="KIG162" s="1"/>
      <c r="KIH162" s="1"/>
      <c r="KII162" s="1"/>
      <c r="KIJ162" s="1"/>
      <c r="KIK162" s="1"/>
      <c r="KIL162" s="1"/>
      <c r="KIM162" s="1"/>
      <c r="KIN162" s="1"/>
      <c r="KIO162" s="1"/>
      <c r="KIP162" s="1"/>
      <c r="KIQ162" s="1"/>
      <c r="KIR162" s="1"/>
      <c r="KIS162" s="1"/>
      <c r="KIT162" s="1"/>
      <c r="KIU162" s="1"/>
      <c r="KIV162" s="1"/>
      <c r="KIW162" s="1"/>
      <c r="KIX162" s="1"/>
      <c r="KIY162" s="1"/>
      <c r="KIZ162" s="1"/>
      <c r="KJA162" s="1"/>
      <c r="KJB162" s="1"/>
      <c r="KJC162" s="1"/>
      <c r="KJD162" s="1"/>
      <c r="KJE162" s="1"/>
      <c r="KJF162" s="1"/>
      <c r="KJG162" s="1"/>
      <c r="KJH162" s="1"/>
      <c r="KJI162" s="1"/>
      <c r="KJJ162" s="1"/>
      <c r="KJK162" s="1"/>
      <c r="KJL162" s="1"/>
      <c r="KJM162" s="1"/>
      <c r="KJN162" s="1"/>
      <c r="KJO162" s="1"/>
      <c r="KJP162" s="1"/>
      <c r="KJQ162" s="1"/>
      <c r="KJR162" s="1"/>
      <c r="KJS162" s="1"/>
      <c r="KJT162" s="1"/>
      <c r="KJU162" s="1"/>
      <c r="KJV162" s="1"/>
      <c r="KJW162" s="1"/>
      <c r="KJX162" s="1"/>
      <c r="KJY162" s="1"/>
      <c r="KJZ162" s="1"/>
      <c r="KKA162" s="1"/>
      <c r="KKB162" s="1"/>
      <c r="KKC162" s="1"/>
      <c r="KKD162" s="1"/>
      <c r="KKE162" s="1"/>
      <c r="KKF162" s="1"/>
      <c r="KKG162" s="1"/>
      <c r="KKH162" s="1"/>
      <c r="KKI162" s="1"/>
      <c r="KKJ162" s="1"/>
      <c r="KKK162" s="1"/>
      <c r="KKL162" s="1"/>
      <c r="KKM162" s="1"/>
      <c r="KKN162" s="1"/>
      <c r="KKO162" s="1"/>
      <c r="KKP162" s="1"/>
      <c r="KKQ162" s="1"/>
      <c r="KKR162" s="1"/>
      <c r="KKS162" s="1"/>
      <c r="KKT162" s="1"/>
      <c r="KKU162" s="1"/>
      <c r="KKV162" s="1"/>
      <c r="KKW162" s="1"/>
      <c r="KKX162" s="1"/>
      <c r="KKY162" s="1"/>
      <c r="KKZ162" s="1"/>
      <c r="KLA162" s="1"/>
      <c r="KLB162" s="1"/>
      <c r="KLC162" s="1"/>
      <c r="KLD162" s="1"/>
      <c r="KLE162" s="1"/>
      <c r="KLF162" s="1"/>
      <c r="KLG162" s="1"/>
      <c r="KLH162" s="1"/>
      <c r="KLI162" s="1"/>
      <c r="KLJ162" s="1"/>
      <c r="KLK162" s="1"/>
      <c r="KLL162" s="1"/>
      <c r="KLM162" s="1"/>
      <c r="KLN162" s="1"/>
      <c r="KLO162" s="1"/>
      <c r="KLP162" s="1"/>
      <c r="KLQ162" s="1"/>
      <c r="KLR162" s="1"/>
      <c r="KLS162" s="1"/>
      <c r="KLT162" s="1"/>
      <c r="KLU162" s="1"/>
      <c r="KLV162" s="1"/>
      <c r="KLW162" s="1"/>
      <c r="KLX162" s="1"/>
      <c r="KLY162" s="1"/>
      <c r="KLZ162" s="1"/>
      <c r="KMA162" s="1"/>
      <c r="KMB162" s="1"/>
      <c r="KMC162" s="1"/>
      <c r="KMD162" s="1"/>
      <c r="KME162" s="1"/>
      <c r="KMF162" s="1"/>
      <c r="KMG162" s="1"/>
      <c r="KMH162" s="1"/>
      <c r="KMI162" s="1"/>
      <c r="KMJ162" s="1"/>
      <c r="KMK162" s="1"/>
      <c r="KML162" s="1"/>
      <c r="KMM162" s="1"/>
      <c r="KMN162" s="1"/>
      <c r="KMO162" s="1"/>
      <c r="KMP162" s="1"/>
      <c r="KMQ162" s="1"/>
      <c r="KMR162" s="1"/>
      <c r="KMS162" s="1"/>
      <c r="KMT162" s="1"/>
      <c r="KMU162" s="1"/>
      <c r="KMV162" s="1"/>
      <c r="KMW162" s="1"/>
      <c r="KMX162" s="1"/>
      <c r="KMY162" s="1"/>
      <c r="KMZ162" s="1"/>
      <c r="KNA162" s="1"/>
      <c r="KNB162" s="1"/>
      <c r="KNC162" s="1"/>
      <c r="KND162" s="1"/>
      <c r="KNE162" s="1"/>
      <c r="KNF162" s="1"/>
      <c r="KNG162" s="1"/>
      <c r="KNH162" s="1"/>
      <c r="KNI162" s="1"/>
      <c r="KNJ162" s="1"/>
      <c r="KNK162" s="1"/>
      <c r="KNL162" s="1"/>
      <c r="KNM162" s="1"/>
      <c r="KNN162" s="1"/>
      <c r="KNO162" s="1"/>
      <c r="KNP162" s="1"/>
      <c r="KNQ162" s="1"/>
      <c r="KNR162" s="1"/>
      <c r="KNS162" s="1"/>
      <c r="KNT162" s="1"/>
      <c r="KNU162" s="1"/>
      <c r="KNV162" s="1"/>
      <c r="KNW162" s="1"/>
      <c r="KNX162" s="1"/>
      <c r="KNY162" s="1"/>
      <c r="KNZ162" s="1"/>
      <c r="KOA162" s="1"/>
      <c r="KOB162" s="1"/>
      <c r="KOC162" s="1"/>
      <c r="KOD162" s="1"/>
      <c r="KOE162" s="1"/>
      <c r="KOF162" s="1"/>
      <c r="KOG162" s="1"/>
      <c r="KOH162" s="1"/>
      <c r="KOI162" s="1"/>
      <c r="KOJ162" s="1"/>
      <c r="KOK162" s="1"/>
      <c r="KOL162" s="1"/>
      <c r="KOM162" s="1"/>
      <c r="KON162" s="1"/>
      <c r="KOO162" s="1"/>
      <c r="KOP162" s="1"/>
      <c r="KOQ162" s="1"/>
      <c r="KOR162" s="1"/>
      <c r="KOS162" s="1"/>
      <c r="KOT162" s="1"/>
      <c r="KOU162" s="1"/>
      <c r="KOV162" s="1"/>
      <c r="KOW162" s="1"/>
      <c r="KOX162" s="1"/>
      <c r="KOY162" s="1"/>
      <c r="KOZ162" s="1"/>
      <c r="KPA162" s="1"/>
      <c r="KPB162" s="1"/>
      <c r="KPC162" s="1"/>
      <c r="KPD162" s="1"/>
      <c r="KPE162" s="1"/>
      <c r="KPF162" s="1"/>
      <c r="KPG162" s="1"/>
      <c r="KPH162" s="1"/>
      <c r="KPI162" s="1"/>
      <c r="KPJ162" s="1"/>
      <c r="KPK162" s="1"/>
      <c r="KPL162" s="1"/>
      <c r="KPM162" s="1"/>
      <c r="KPN162" s="1"/>
      <c r="KPO162" s="1"/>
      <c r="KPP162" s="1"/>
      <c r="KPQ162" s="1"/>
      <c r="KPR162" s="1"/>
      <c r="KPS162" s="1"/>
      <c r="KPT162" s="1"/>
      <c r="KPU162" s="1"/>
      <c r="KPV162" s="1"/>
      <c r="KPW162" s="1"/>
      <c r="KPX162" s="1"/>
      <c r="KPY162" s="1"/>
      <c r="KPZ162" s="1"/>
      <c r="KQA162" s="1"/>
      <c r="KQB162" s="1"/>
      <c r="KQC162" s="1"/>
      <c r="KQD162" s="1"/>
      <c r="KQE162" s="1"/>
      <c r="KQF162" s="1"/>
      <c r="KQG162" s="1"/>
      <c r="KQH162" s="1"/>
      <c r="KQI162" s="1"/>
      <c r="KQJ162" s="1"/>
      <c r="KQK162" s="1"/>
      <c r="KQL162" s="1"/>
      <c r="KQM162" s="1"/>
      <c r="KQN162" s="1"/>
      <c r="KQO162" s="1"/>
      <c r="KQP162" s="1"/>
      <c r="KQQ162" s="1"/>
      <c r="KQR162" s="1"/>
      <c r="KQS162" s="1"/>
      <c r="KQT162" s="1"/>
      <c r="KQU162" s="1"/>
      <c r="KQV162" s="1"/>
      <c r="KQW162" s="1"/>
      <c r="KQX162" s="1"/>
      <c r="KQY162" s="1"/>
      <c r="KQZ162" s="1"/>
      <c r="KRA162" s="1"/>
      <c r="KRB162" s="1"/>
      <c r="KRC162" s="1"/>
      <c r="KRD162" s="1"/>
      <c r="KRE162" s="1"/>
      <c r="KRF162" s="1"/>
      <c r="KRG162" s="1"/>
      <c r="KRH162" s="1"/>
      <c r="KRI162" s="1"/>
      <c r="KRJ162" s="1"/>
      <c r="KRK162" s="1"/>
      <c r="KRL162" s="1"/>
      <c r="KRM162" s="1"/>
      <c r="KRN162" s="1"/>
      <c r="KRO162" s="1"/>
      <c r="KRP162" s="1"/>
      <c r="KRQ162" s="1"/>
      <c r="KRR162" s="1"/>
      <c r="KRS162" s="1"/>
      <c r="KRT162" s="1"/>
      <c r="KRU162" s="1"/>
      <c r="KRV162" s="1"/>
      <c r="KRW162" s="1"/>
      <c r="KRX162" s="1"/>
      <c r="KRY162" s="1"/>
      <c r="KRZ162" s="1"/>
      <c r="KSA162" s="1"/>
      <c r="KSB162" s="1"/>
      <c r="KSC162" s="1"/>
      <c r="KSD162" s="1"/>
      <c r="KSE162" s="1"/>
      <c r="KSF162" s="1"/>
      <c r="KSG162" s="1"/>
      <c r="KSH162" s="1"/>
      <c r="KSI162" s="1"/>
      <c r="KSJ162" s="1"/>
      <c r="KSK162" s="1"/>
      <c r="KSL162" s="1"/>
      <c r="KSM162" s="1"/>
      <c r="KSN162" s="1"/>
      <c r="KSO162" s="1"/>
      <c r="KSP162" s="1"/>
      <c r="KSQ162" s="1"/>
      <c r="KSR162" s="1"/>
      <c r="KSS162" s="1"/>
      <c r="KST162" s="1"/>
      <c r="KSU162" s="1"/>
      <c r="KSV162" s="1"/>
      <c r="KSW162" s="1"/>
      <c r="KSX162" s="1"/>
      <c r="KSY162" s="1"/>
      <c r="KSZ162" s="1"/>
      <c r="KTA162" s="1"/>
      <c r="KTB162" s="1"/>
      <c r="KTC162" s="1"/>
      <c r="KTD162" s="1"/>
      <c r="KTE162" s="1"/>
      <c r="KTF162" s="1"/>
      <c r="KTG162" s="1"/>
      <c r="KTH162" s="1"/>
      <c r="KTI162" s="1"/>
      <c r="KTJ162" s="1"/>
      <c r="KTK162" s="1"/>
      <c r="KTL162" s="1"/>
      <c r="KTM162" s="1"/>
      <c r="KTN162" s="1"/>
      <c r="KTO162" s="1"/>
      <c r="KTP162" s="1"/>
      <c r="KTQ162" s="1"/>
      <c r="KTR162" s="1"/>
      <c r="KTS162" s="1"/>
      <c r="KTT162" s="1"/>
      <c r="KTU162" s="1"/>
      <c r="KTV162" s="1"/>
      <c r="KTW162" s="1"/>
      <c r="KTX162" s="1"/>
      <c r="KTY162" s="1"/>
      <c r="KTZ162" s="1"/>
      <c r="KUA162" s="1"/>
      <c r="KUB162" s="1"/>
      <c r="KUC162" s="1"/>
      <c r="KUD162" s="1"/>
      <c r="KUE162" s="1"/>
      <c r="KUF162" s="1"/>
      <c r="KUG162" s="1"/>
      <c r="KUH162" s="1"/>
      <c r="KUI162" s="1"/>
      <c r="KUJ162" s="1"/>
      <c r="KUK162" s="1"/>
      <c r="KUL162" s="1"/>
      <c r="KUM162" s="1"/>
      <c r="KUN162" s="1"/>
      <c r="KUO162" s="1"/>
      <c r="KUP162" s="1"/>
      <c r="KUQ162" s="1"/>
      <c r="KUR162" s="1"/>
      <c r="KUS162" s="1"/>
      <c r="KUT162" s="1"/>
      <c r="KUU162" s="1"/>
      <c r="KUV162" s="1"/>
      <c r="KUW162" s="1"/>
      <c r="KUX162" s="1"/>
      <c r="KUY162" s="1"/>
      <c r="KUZ162" s="1"/>
      <c r="KVA162" s="1"/>
      <c r="KVB162" s="1"/>
      <c r="KVC162" s="1"/>
      <c r="KVD162" s="1"/>
      <c r="KVE162" s="1"/>
      <c r="KVF162" s="1"/>
      <c r="KVG162" s="1"/>
      <c r="KVH162" s="1"/>
      <c r="KVI162" s="1"/>
      <c r="KVJ162" s="1"/>
      <c r="KVK162" s="1"/>
      <c r="KVL162" s="1"/>
      <c r="KVM162" s="1"/>
      <c r="KVN162" s="1"/>
      <c r="KVO162" s="1"/>
      <c r="KVP162" s="1"/>
      <c r="KVQ162" s="1"/>
      <c r="KVR162" s="1"/>
      <c r="KVS162" s="1"/>
      <c r="KVT162" s="1"/>
      <c r="KVU162" s="1"/>
      <c r="KVV162" s="1"/>
      <c r="KVW162" s="1"/>
      <c r="KVX162" s="1"/>
      <c r="KVY162" s="1"/>
      <c r="KVZ162" s="1"/>
      <c r="KWA162" s="1"/>
      <c r="KWB162" s="1"/>
      <c r="KWC162" s="1"/>
      <c r="KWD162" s="1"/>
      <c r="KWE162" s="1"/>
      <c r="KWF162" s="1"/>
      <c r="KWG162" s="1"/>
      <c r="KWH162" s="1"/>
      <c r="KWI162" s="1"/>
      <c r="KWJ162" s="1"/>
      <c r="KWK162" s="1"/>
      <c r="KWL162" s="1"/>
      <c r="KWM162" s="1"/>
      <c r="KWN162" s="1"/>
      <c r="KWO162" s="1"/>
      <c r="KWP162" s="1"/>
      <c r="KWQ162" s="1"/>
      <c r="KWR162" s="1"/>
      <c r="KWS162" s="1"/>
      <c r="KWT162" s="1"/>
      <c r="KWU162" s="1"/>
      <c r="KWV162" s="1"/>
      <c r="KWW162" s="1"/>
      <c r="KWX162" s="1"/>
      <c r="KWY162" s="1"/>
      <c r="KWZ162" s="1"/>
      <c r="KXA162" s="1"/>
      <c r="KXB162" s="1"/>
      <c r="KXC162" s="1"/>
      <c r="KXD162" s="1"/>
      <c r="KXE162" s="1"/>
      <c r="KXF162" s="1"/>
      <c r="KXG162" s="1"/>
      <c r="KXH162" s="1"/>
      <c r="KXI162" s="1"/>
      <c r="KXJ162" s="1"/>
      <c r="KXK162" s="1"/>
      <c r="KXL162" s="1"/>
      <c r="KXM162" s="1"/>
      <c r="KXN162" s="1"/>
      <c r="KXO162" s="1"/>
      <c r="KXP162" s="1"/>
      <c r="KXQ162" s="1"/>
      <c r="KXR162" s="1"/>
      <c r="KXS162" s="1"/>
      <c r="KXT162" s="1"/>
      <c r="KXU162" s="1"/>
      <c r="KXV162" s="1"/>
      <c r="KXW162" s="1"/>
      <c r="KXX162" s="1"/>
      <c r="KXY162" s="1"/>
      <c r="KXZ162" s="1"/>
      <c r="KYA162" s="1"/>
      <c r="KYB162" s="1"/>
      <c r="KYC162" s="1"/>
      <c r="KYD162" s="1"/>
      <c r="KYE162" s="1"/>
      <c r="KYF162" s="1"/>
      <c r="KYG162" s="1"/>
      <c r="KYH162" s="1"/>
      <c r="KYI162" s="1"/>
      <c r="KYJ162" s="1"/>
      <c r="KYK162" s="1"/>
      <c r="KYL162" s="1"/>
      <c r="KYM162" s="1"/>
      <c r="KYN162" s="1"/>
      <c r="KYO162" s="1"/>
      <c r="KYP162" s="1"/>
      <c r="KYQ162" s="1"/>
      <c r="KYR162" s="1"/>
      <c r="KYS162" s="1"/>
      <c r="KYT162" s="1"/>
      <c r="KYU162" s="1"/>
      <c r="KYV162" s="1"/>
      <c r="KYW162" s="1"/>
      <c r="KYX162" s="1"/>
      <c r="KYY162" s="1"/>
      <c r="KYZ162" s="1"/>
      <c r="KZA162" s="1"/>
      <c r="KZB162" s="1"/>
      <c r="KZC162" s="1"/>
      <c r="KZD162" s="1"/>
      <c r="KZE162" s="1"/>
      <c r="KZF162" s="1"/>
      <c r="KZG162" s="1"/>
      <c r="KZH162" s="1"/>
      <c r="KZI162" s="1"/>
      <c r="KZJ162" s="1"/>
      <c r="KZK162" s="1"/>
      <c r="KZL162" s="1"/>
      <c r="KZM162" s="1"/>
      <c r="KZN162" s="1"/>
      <c r="KZO162" s="1"/>
      <c r="KZP162" s="1"/>
      <c r="KZQ162" s="1"/>
      <c r="KZR162" s="1"/>
      <c r="KZS162" s="1"/>
      <c r="KZT162" s="1"/>
      <c r="KZU162" s="1"/>
      <c r="KZV162" s="1"/>
      <c r="KZW162" s="1"/>
      <c r="KZX162" s="1"/>
      <c r="KZY162" s="1"/>
      <c r="KZZ162" s="1"/>
      <c r="LAA162" s="1"/>
      <c r="LAB162" s="1"/>
      <c r="LAC162" s="1"/>
      <c r="LAD162" s="1"/>
      <c r="LAE162" s="1"/>
      <c r="LAF162" s="1"/>
      <c r="LAG162" s="1"/>
      <c r="LAH162" s="1"/>
      <c r="LAI162" s="1"/>
      <c r="LAJ162" s="1"/>
      <c r="LAK162" s="1"/>
      <c r="LAL162" s="1"/>
      <c r="LAM162" s="1"/>
      <c r="LAN162" s="1"/>
      <c r="LAO162" s="1"/>
      <c r="LAP162" s="1"/>
      <c r="LAQ162" s="1"/>
      <c r="LAR162" s="1"/>
      <c r="LAS162" s="1"/>
      <c r="LAT162" s="1"/>
      <c r="LAU162" s="1"/>
      <c r="LAV162" s="1"/>
      <c r="LAW162" s="1"/>
      <c r="LAX162" s="1"/>
      <c r="LAY162" s="1"/>
      <c r="LAZ162" s="1"/>
      <c r="LBA162" s="1"/>
      <c r="LBB162" s="1"/>
      <c r="LBC162" s="1"/>
      <c r="LBD162" s="1"/>
      <c r="LBE162" s="1"/>
      <c r="LBF162" s="1"/>
      <c r="LBG162" s="1"/>
      <c r="LBH162" s="1"/>
      <c r="LBI162" s="1"/>
      <c r="LBJ162" s="1"/>
      <c r="LBK162" s="1"/>
      <c r="LBL162" s="1"/>
      <c r="LBM162" s="1"/>
      <c r="LBN162" s="1"/>
      <c r="LBO162" s="1"/>
      <c r="LBP162" s="1"/>
      <c r="LBQ162" s="1"/>
      <c r="LBR162" s="1"/>
      <c r="LBS162" s="1"/>
      <c r="LBT162" s="1"/>
      <c r="LBU162" s="1"/>
      <c r="LBV162" s="1"/>
      <c r="LBW162" s="1"/>
      <c r="LBX162" s="1"/>
      <c r="LBY162" s="1"/>
      <c r="LBZ162" s="1"/>
      <c r="LCA162" s="1"/>
      <c r="LCB162" s="1"/>
      <c r="LCC162" s="1"/>
      <c r="LCD162" s="1"/>
      <c r="LCE162" s="1"/>
      <c r="LCF162" s="1"/>
      <c r="LCG162" s="1"/>
      <c r="LCH162" s="1"/>
      <c r="LCI162" s="1"/>
      <c r="LCJ162" s="1"/>
      <c r="LCK162" s="1"/>
      <c r="LCL162" s="1"/>
      <c r="LCM162" s="1"/>
      <c r="LCN162" s="1"/>
      <c r="LCO162" s="1"/>
      <c r="LCP162" s="1"/>
      <c r="LCQ162" s="1"/>
      <c r="LCR162" s="1"/>
      <c r="LCS162" s="1"/>
      <c r="LCT162" s="1"/>
      <c r="LCU162" s="1"/>
      <c r="LCV162" s="1"/>
      <c r="LCW162" s="1"/>
      <c r="LCX162" s="1"/>
      <c r="LCY162" s="1"/>
      <c r="LCZ162" s="1"/>
      <c r="LDA162" s="1"/>
      <c r="LDB162" s="1"/>
      <c r="LDC162" s="1"/>
      <c r="LDD162" s="1"/>
      <c r="LDE162" s="1"/>
      <c r="LDF162" s="1"/>
      <c r="LDG162" s="1"/>
      <c r="LDH162" s="1"/>
      <c r="LDI162" s="1"/>
      <c r="LDJ162" s="1"/>
      <c r="LDK162" s="1"/>
      <c r="LDL162" s="1"/>
      <c r="LDM162" s="1"/>
      <c r="LDN162" s="1"/>
      <c r="LDO162" s="1"/>
      <c r="LDP162" s="1"/>
      <c r="LDQ162" s="1"/>
      <c r="LDR162" s="1"/>
      <c r="LDS162" s="1"/>
      <c r="LDT162" s="1"/>
      <c r="LDU162" s="1"/>
      <c r="LDV162" s="1"/>
      <c r="LDW162" s="1"/>
      <c r="LDX162" s="1"/>
      <c r="LDY162" s="1"/>
      <c r="LDZ162" s="1"/>
      <c r="LEA162" s="1"/>
      <c r="LEB162" s="1"/>
      <c r="LEC162" s="1"/>
      <c r="LED162" s="1"/>
      <c r="LEE162" s="1"/>
      <c r="LEF162" s="1"/>
      <c r="LEG162" s="1"/>
      <c r="LEH162" s="1"/>
      <c r="LEI162" s="1"/>
      <c r="LEJ162" s="1"/>
      <c r="LEK162" s="1"/>
      <c r="LEL162" s="1"/>
      <c r="LEM162" s="1"/>
      <c r="LEN162" s="1"/>
      <c r="LEO162" s="1"/>
      <c r="LEP162" s="1"/>
      <c r="LEQ162" s="1"/>
      <c r="LER162" s="1"/>
      <c r="LES162" s="1"/>
      <c r="LET162" s="1"/>
      <c r="LEU162" s="1"/>
      <c r="LEV162" s="1"/>
      <c r="LEW162" s="1"/>
      <c r="LEX162" s="1"/>
      <c r="LEY162" s="1"/>
      <c r="LEZ162" s="1"/>
      <c r="LFA162" s="1"/>
      <c r="LFB162" s="1"/>
      <c r="LFC162" s="1"/>
      <c r="LFD162" s="1"/>
      <c r="LFE162" s="1"/>
      <c r="LFF162" s="1"/>
      <c r="LFG162" s="1"/>
      <c r="LFH162" s="1"/>
      <c r="LFI162" s="1"/>
      <c r="LFJ162" s="1"/>
      <c r="LFK162" s="1"/>
      <c r="LFL162" s="1"/>
      <c r="LFM162" s="1"/>
      <c r="LFN162" s="1"/>
      <c r="LFO162" s="1"/>
      <c r="LFP162" s="1"/>
      <c r="LFQ162" s="1"/>
      <c r="LFR162" s="1"/>
      <c r="LFS162" s="1"/>
      <c r="LFT162" s="1"/>
      <c r="LFU162" s="1"/>
      <c r="LFV162" s="1"/>
      <c r="LFW162" s="1"/>
      <c r="LFX162" s="1"/>
      <c r="LFY162" s="1"/>
      <c r="LFZ162" s="1"/>
      <c r="LGA162" s="1"/>
      <c r="LGB162" s="1"/>
      <c r="LGC162" s="1"/>
      <c r="LGD162" s="1"/>
      <c r="LGE162" s="1"/>
      <c r="LGF162" s="1"/>
      <c r="LGG162" s="1"/>
      <c r="LGH162" s="1"/>
      <c r="LGI162" s="1"/>
      <c r="LGJ162" s="1"/>
      <c r="LGK162" s="1"/>
      <c r="LGL162" s="1"/>
      <c r="LGM162" s="1"/>
      <c r="LGN162" s="1"/>
      <c r="LGO162" s="1"/>
      <c r="LGP162" s="1"/>
      <c r="LGQ162" s="1"/>
      <c r="LGR162" s="1"/>
      <c r="LGS162" s="1"/>
      <c r="LGT162" s="1"/>
      <c r="LGU162" s="1"/>
      <c r="LGV162" s="1"/>
      <c r="LGW162" s="1"/>
      <c r="LGX162" s="1"/>
      <c r="LGY162" s="1"/>
      <c r="LGZ162" s="1"/>
      <c r="LHA162" s="1"/>
      <c r="LHB162" s="1"/>
      <c r="LHC162" s="1"/>
      <c r="LHD162" s="1"/>
      <c r="LHE162" s="1"/>
      <c r="LHF162" s="1"/>
      <c r="LHG162" s="1"/>
      <c r="LHH162" s="1"/>
      <c r="LHI162" s="1"/>
      <c r="LHJ162" s="1"/>
      <c r="LHK162" s="1"/>
      <c r="LHL162" s="1"/>
      <c r="LHM162" s="1"/>
      <c r="LHN162" s="1"/>
      <c r="LHO162" s="1"/>
      <c r="LHP162" s="1"/>
      <c r="LHQ162" s="1"/>
      <c r="LHR162" s="1"/>
      <c r="LHS162" s="1"/>
      <c r="LHT162" s="1"/>
      <c r="LHU162" s="1"/>
      <c r="LHV162" s="1"/>
      <c r="LHW162" s="1"/>
      <c r="LHX162" s="1"/>
      <c r="LHY162" s="1"/>
      <c r="LHZ162" s="1"/>
      <c r="LIA162" s="1"/>
      <c r="LIB162" s="1"/>
      <c r="LIC162" s="1"/>
      <c r="LID162" s="1"/>
      <c r="LIE162" s="1"/>
      <c r="LIF162" s="1"/>
      <c r="LIG162" s="1"/>
      <c r="LIH162" s="1"/>
      <c r="LII162" s="1"/>
      <c r="LIJ162" s="1"/>
      <c r="LIK162" s="1"/>
      <c r="LIL162" s="1"/>
      <c r="LIM162" s="1"/>
      <c r="LIN162" s="1"/>
      <c r="LIO162" s="1"/>
      <c r="LIP162" s="1"/>
      <c r="LIQ162" s="1"/>
      <c r="LIR162" s="1"/>
      <c r="LIS162" s="1"/>
      <c r="LIT162" s="1"/>
      <c r="LIU162" s="1"/>
      <c r="LIV162" s="1"/>
      <c r="LIW162" s="1"/>
      <c r="LIX162" s="1"/>
      <c r="LIY162" s="1"/>
      <c r="LIZ162" s="1"/>
      <c r="LJA162" s="1"/>
      <c r="LJB162" s="1"/>
      <c r="LJC162" s="1"/>
      <c r="LJD162" s="1"/>
      <c r="LJE162" s="1"/>
      <c r="LJF162" s="1"/>
      <c r="LJG162" s="1"/>
      <c r="LJH162" s="1"/>
      <c r="LJI162" s="1"/>
      <c r="LJJ162" s="1"/>
      <c r="LJK162" s="1"/>
      <c r="LJL162" s="1"/>
      <c r="LJM162" s="1"/>
      <c r="LJN162" s="1"/>
      <c r="LJO162" s="1"/>
      <c r="LJP162" s="1"/>
      <c r="LJQ162" s="1"/>
      <c r="LJR162" s="1"/>
      <c r="LJS162" s="1"/>
      <c r="LJT162" s="1"/>
      <c r="LJU162" s="1"/>
      <c r="LJV162" s="1"/>
      <c r="LJW162" s="1"/>
      <c r="LJX162" s="1"/>
      <c r="LJY162" s="1"/>
      <c r="LJZ162" s="1"/>
      <c r="LKA162" s="1"/>
      <c r="LKB162" s="1"/>
      <c r="LKC162" s="1"/>
      <c r="LKD162" s="1"/>
      <c r="LKE162" s="1"/>
      <c r="LKF162" s="1"/>
      <c r="LKG162" s="1"/>
      <c r="LKH162" s="1"/>
      <c r="LKI162" s="1"/>
      <c r="LKJ162" s="1"/>
      <c r="LKK162" s="1"/>
      <c r="LKL162" s="1"/>
      <c r="LKM162" s="1"/>
      <c r="LKN162" s="1"/>
      <c r="LKO162" s="1"/>
      <c r="LKP162" s="1"/>
      <c r="LKQ162" s="1"/>
      <c r="LKR162" s="1"/>
      <c r="LKS162" s="1"/>
      <c r="LKT162" s="1"/>
      <c r="LKU162" s="1"/>
      <c r="LKV162" s="1"/>
      <c r="LKW162" s="1"/>
      <c r="LKX162" s="1"/>
      <c r="LKY162" s="1"/>
      <c r="LKZ162" s="1"/>
      <c r="LLA162" s="1"/>
      <c r="LLB162" s="1"/>
      <c r="LLC162" s="1"/>
      <c r="LLD162" s="1"/>
      <c r="LLE162" s="1"/>
      <c r="LLF162" s="1"/>
      <c r="LLG162" s="1"/>
      <c r="LLH162" s="1"/>
      <c r="LLI162" s="1"/>
      <c r="LLJ162" s="1"/>
      <c r="LLK162" s="1"/>
      <c r="LLL162" s="1"/>
      <c r="LLM162" s="1"/>
      <c r="LLN162" s="1"/>
      <c r="LLO162" s="1"/>
      <c r="LLP162" s="1"/>
      <c r="LLQ162" s="1"/>
      <c r="LLR162" s="1"/>
      <c r="LLS162" s="1"/>
      <c r="LLT162" s="1"/>
      <c r="LLU162" s="1"/>
      <c r="LLV162" s="1"/>
      <c r="LLW162" s="1"/>
      <c r="LLX162" s="1"/>
      <c r="LLY162" s="1"/>
      <c r="LLZ162" s="1"/>
      <c r="LMA162" s="1"/>
      <c r="LMB162" s="1"/>
      <c r="LMC162" s="1"/>
      <c r="LMD162" s="1"/>
      <c r="LME162" s="1"/>
      <c r="LMF162" s="1"/>
      <c r="LMG162" s="1"/>
      <c r="LMH162" s="1"/>
      <c r="LMI162" s="1"/>
      <c r="LMJ162" s="1"/>
      <c r="LMK162" s="1"/>
      <c r="LML162" s="1"/>
      <c r="LMM162" s="1"/>
      <c r="LMN162" s="1"/>
      <c r="LMO162" s="1"/>
      <c r="LMP162" s="1"/>
      <c r="LMQ162" s="1"/>
      <c r="LMR162" s="1"/>
      <c r="LMS162" s="1"/>
      <c r="LMT162" s="1"/>
      <c r="LMU162" s="1"/>
      <c r="LMV162" s="1"/>
      <c r="LMW162" s="1"/>
      <c r="LMX162" s="1"/>
      <c r="LMY162" s="1"/>
      <c r="LMZ162" s="1"/>
      <c r="LNA162" s="1"/>
      <c r="LNB162" s="1"/>
      <c r="LNC162" s="1"/>
      <c r="LND162" s="1"/>
      <c r="LNE162" s="1"/>
      <c r="LNF162" s="1"/>
      <c r="LNG162" s="1"/>
      <c r="LNH162" s="1"/>
      <c r="LNI162" s="1"/>
      <c r="LNJ162" s="1"/>
      <c r="LNK162" s="1"/>
      <c r="LNL162" s="1"/>
      <c r="LNM162" s="1"/>
      <c r="LNN162" s="1"/>
      <c r="LNO162" s="1"/>
      <c r="LNP162" s="1"/>
      <c r="LNQ162" s="1"/>
      <c r="LNR162" s="1"/>
      <c r="LNS162" s="1"/>
      <c r="LNT162" s="1"/>
      <c r="LNU162" s="1"/>
      <c r="LNV162" s="1"/>
      <c r="LNW162" s="1"/>
      <c r="LNX162" s="1"/>
      <c r="LNY162" s="1"/>
      <c r="LNZ162" s="1"/>
      <c r="LOA162" s="1"/>
      <c r="LOB162" s="1"/>
      <c r="LOC162" s="1"/>
      <c r="LOD162" s="1"/>
      <c r="LOE162" s="1"/>
      <c r="LOF162" s="1"/>
      <c r="LOG162" s="1"/>
      <c r="LOH162" s="1"/>
      <c r="LOI162" s="1"/>
      <c r="LOJ162" s="1"/>
      <c r="LOK162" s="1"/>
      <c r="LOL162" s="1"/>
      <c r="LOM162" s="1"/>
      <c r="LON162" s="1"/>
      <c r="LOO162" s="1"/>
      <c r="LOP162" s="1"/>
      <c r="LOQ162" s="1"/>
      <c r="LOR162" s="1"/>
      <c r="LOS162" s="1"/>
      <c r="LOT162" s="1"/>
      <c r="LOU162" s="1"/>
      <c r="LOV162" s="1"/>
      <c r="LOW162" s="1"/>
      <c r="LOX162" s="1"/>
      <c r="LOY162" s="1"/>
      <c r="LOZ162" s="1"/>
      <c r="LPA162" s="1"/>
      <c r="LPB162" s="1"/>
      <c r="LPC162" s="1"/>
      <c r="LPD162" s="1"/>
      <c r="LPE162" s="1"/>
      <c r="LPF162" s="1"/>
      <c r="LPG162" s="1"/>
      <c r="LPH162" s="1"/>
      <c r="LPI162" s="1"/>
      <c r="LPJ162" s="1"/>
      <c r="LPK162" s="1"/>
      <c r="LPL162" s="1"/>
      <c r="LPM162" s="1"/>
      <c r="LPN162" s="1"/>
      <c r="LPO162" s="1"/>
      <c r="LPP162" s="1"/>
      <c r="LPQ162" s="1"/>
      <c r="LPR162" s="1"/>
      <c r="LPS162" s="1"/>
      <c r="LPT162" s="1"/>
      <c r="LPU162" s="1"/>
      <c r="LPV162" s="1"/>
      <c r="LPW162" s="1"/>
      <c r="LPX162" s="1"/>
      <c r="LPY162" s="1"/>
      <c r="LPZ162" s="1"/>
      <c r="LQA162" s="1"/>
      <c r="LQB162" s="1"/>
      <c r="LQC162" s="1"/>
      <c r="LQD162" s="1"/>
      <c r="LQE162" s="1"/>
      <c r="LQF162" s="1"/>
      <c r="LQG162" s="1"/>
      <c r="LQH162" s="1"/>
      <c r="LQI162" s="1"/>
      <c r="LQJ162" s="1"/>
      <c r="LQK162" s="1"/>
      <c r="LQL162" s="1"/>
      <c r="LQM162" s="1"/>
      <c r="LQN162" s="1"/>
      <c r="LQO162" s="1"/>
      <c r="LQP162" s="1"/>
      <c r="LQQ162" s="1"/>
      <c r="LQR162" s="1"/>
      <c r="LQS162" s="1"/>
      <c r="LQT162" s="1"/>
      <c r="LQU162" s="1"/>
      <c r="LQV162" s="1"/>
      <c r="LQW162" s="1"/>
      <c r="LQX162" s="1"/>
      <c r="LQY162" s="1"/>
      <c r="LQZ162" s="1"/>
      <c r="LRA162" s="1"/>
      <c r="LRB162" s="1"/>
      <c r="LRC162" s="1"/>
      <c r="LRD162" s="1"/>
      <c r="LRE162" s="1"/>
      <c r="LRF162" s="1"/>
      <c r="LRG162" s="1"/>
      <c r="LRH162" s="1"/>
      <c r="LRI162" s="1"/>
      <c r="LRJ162" s="1"/>
      <c r="LRK162" s="1"/>
      <c r="LRL162" s="1"/>
      <c r="LRM162" s="1"/>
      <c r="LRN162" s="1"/>
      <c r="LRO162" s="1"/>
      <c r="LRP162" s="1"/>
      <c r="LRQ162" s="1"/>
      <c r="LRR162" s="1"/>
      <c r="LRS162" s="1"/>
      <c r="LRT162" s="1"/>
      <c r="LRU162" s="1"/>
      <c r="LRV162" s="1"/>
      <c r="LRW162" s="1"/>
      <c r="LRX162" s="1"/>
      <c r="LRY162" s="1"/>
      <c r="LRZ162" s="1"/>
      <c r="LSA162" s="1"/>
      <c r="LSB162" s="1"/>
      <c r="LSC162" s="1"/>
      <c r="LSD162" s="1"/>
      <c r="LSE162" s="1"/>
      <c r="LSF162" s="1"/>
      <c r="LSG162" s="1"/>
      <c r="LSH162" s="1"/>
      <c r="LSI162" s="1"/>
      <c r="LSJ162" s="1"/>
      <c r="LSK162" s="1"/>
      <c r="LSL162" s="1"/>
      <c r="LSM162" s="1"/>
      <c r="LSN162" s="1"/>
      <c r="LSO162" s="1"/>
      <c r="LSP162" s="1"/>
      <c r="LSQ162" s="1"/>
      <c r="LSR162" s="1"/>
      <c r="LSS162" s="1"/>
      <c r="LST162" s="1"/>
      <c r="LSU162" s="1"/>
      <c r="LSV162" s="1"/>
      <c r="LSW162" s="1"/>
      <c r="LSX162" s="1"/>
      <c r="LSY162" s="1"/>
      <c r="LSZ162" s="1"/>
      <c r="LTA162" s="1"/>
      <c r="LTB162" s="1"/>
      <c r="LTC162" s="1"/>
      <c r="LTD162" s="1"/>
      <c r="LTE162" s="1"/>
      <c r="LTF162" s="1"/>
      <c r="LTG162" s="1"/>
      <c r="LTH162" s="1"/>
      <c r="LTI162" s="1"/>
      <c r="LTJ162" s="1"/>
      <c r="LTK162" s="1"/>
      <c r="LTL162" s="1"/>
      <c r="LTM162" s="1"/>
      <c r="LTN162" s="1"/>
      <c r="LTO162" s="1"/>
      <c r="LTP162" s="1"/>
      <c r="LTQ162" s="1"/>
      <c r="LTR162" s="1"/>
      <c r="LTS162" s="1"/>
      <c r="LTT162" s="1"/>
      <c r="LTU162" s="1"/>
      <c r="LTV162" s="1"/>
      <c r="LTW162" s="1"/>
      <c r="LTX162" s="1"/>
      <c r="LTY162" s="1"/>
      <c r="LTZ162" s="1"/>
      <c r="LUA162" s="1"/>
      <c r="LUB162" s="1"/>
      <c r="LUC162" s="1"/>
      <c r="LUD162" s="1"/>
      <c r="LUE162" s="1"/>
      <c r="LUF162" s="1"/>
      <c r="LUG162" s="1"/>
      <c r="LUH162" s="1"/>
      <c r="LUI162" s="1"/>
      <c r="LUJ162" s="1"/>
      <c r="LUK162" s="1"/>
      <c r="LUL162" s="1"/>
      <c r="LUM162" s="1"/>
      <c r="LUN162" s="1"/>
      <c r="LUO162" s="1"/>
      <c r="LUP162" s="1"/>
      <c r="LUQ162" s="1"/>
      <c r="LUR162" s="1"/>
      <c r="LUS162" s="1"/>
      <c r="LUT162" s="1"/>
      <c r="LUU162" s="1"/>
      <c r="LUV162" s="1"/>
      <c r="LUW162" s="1"/>
      <c r="LUX162" s="1"/>
      <c r="LUY162" s="1"/>
      <c r="LUZ162" s="1"/>
      <c r="LVA162" s="1"/>
      <c r="LVB162" s="1"/>
      <c r="LVC162" s="1"/>
      <c r="LVD162" s="1"/>
      <c r="LVE162" s="1"/>
      <c r="LVF162" s="1"/>
      <c r="LVG162" s="1"/>
      <c r="LVH162" s="1"/>
      <c r="LVI162" s="1"/>
      <c r="LVJ162" s="1"/>
      <c r="LVK162" s="1"/>
      <c r="LVL162" s="1"/>
      <c r="LVM162" s="1"/>
      <c r="LVN162" s="1"/>
      <c r="LVO162" s="1"/>
      <c r="LVP162" s="1"/>
      <c r="LVQ162" s="1"/>
      <c r="LVR162" s="1"/>
      <c r="LVS162" s="1"/>
      <c r="LVT162" s="1"/>
      <c r="LVU162" s="1"/>
      <c r="LVV162" s="1"/>
      <c r="LVW162" s="1"/>
      <c r="LVX162" s="1"/>
      <c r="LVY162" s="1"/>
      <c r="LVZ162" s="1"/>
      <c r="LWA162" s="1"/>
      <c r="LWB162" s="1"/>
      <c r="LWC162" s="1"/>
      <c r="LWD162" s="1"/>
      <c r="LWE162" s="1"/>
      <c r="LWF162" s="1"/>
      <c r="LWG162" s="1"/>
      <c r="LWH162" s="1"/>
      <c r="LWI162" s="1"/>
      <c r="LWJ162" s="1"/>
      <c r="LWK162" s="1"/>
      <c r="LWL162" s="1"/>
      <c r="LWM162" s="1"/>
      <c r="LWN162" s="1"/>
      <c r="LWO162" s="1"/>
      <c r="LWP162" s="1"/>
      <c r="LWQ162" s="1"/>
      <c r="LWR162" s="1"/>
      <c r="LWS162" s="1"/>
      <c r="LWT162" s="1"/>
      <c r="LWU162" s="1"/>
      <c r="LWV162" s="1"/>
      <c r="LWW162" s="1"/>
      <c r="LWX162" s="1"/>
      <c r="LWY162" s="1"/>
      <c r="LWZ162" s="1"/>
      <c r="LXA162" s="1"/>
      <c r="LXB162" s="1"/>
      <c r="LXC162" s="1"/>
      <c r="LXD162" s="1"/>
      <c r="LXE162" s="1"/>
      <c r="LXF162" s="1"/>
      <c r="LXG162" s="1"/>
      <c r="LXH162" s="1"/>
      <c r="LXI162" s="1"/>
      <c r="LXJ162" s="1"/>
      <c r="LXK162" s="1"/>
      <c r="LXL162" s="1"/>
      <c r="LXM162" s="1"/>
      <c r="LXN162" s="1"/>
      <c r="LXO162" s="1"/>
      <c r="LXP162" s="1"/>
      <c r="LXQ162" s="1"/>
      <c r="LXR162" s="1"/>
      <c r="LXS162" s="1"/>
      <c r="LXT162" s="1"/>
      <c r="LXU162" s="1"/>
      <c r="LXV162" s="1"/>
      <c r="LXW162" s="1"/>
      <c r="LXX162" s="1"/>
      <c r="LXY162" s="1"/>
      <c r="LXZ162" s="1"/>
      <c r="LYA162" s="1"/>
      <c r="LYB162" s="1"/>
      <c r="LYC162" s="1"/>
      <c r="LYD162" s="1"/>
      <c r="LYE162" s="1"/>
      <c r="LYF162" s="1"/>
      <c r="LYG162" s="1"/>
      <c r="LYH162" s="1"/>
      <c r="LYI162" s="1"/>
      <c r="LYJ162" s="1"/>
      <c r="LYK162" s="1"/>
      <c r="LYL162" s="1"/>
      <c r="LYM162" s="1"/>
      <c r="LYN162" s="1"/>
      <c r="LYO162" s="1"/>
      <c r="LYP162" s="1"/>
      <c r="LYQ162" s="1"/>
      <c r="LYR162" s="1"/>
      <c r="LYS162" s="1"/>
      <c r="LYT162" s="1"/>
      <c r="LYU162" s="1"/>
      <c r="LYV162" s="1"/>
      <c r="LYW162" s="1"/>
      <c r="LYX162" s="1"/>
      <c r="LYY162" s="1"/>
      <c r="LYZ162" s="1"/>
      <c r="LZA162" s="1"/>
      <c r="LZB162" s="1"/>
      <c r="LZC162" s="1"/>
      <c r="LZD162" s="1"/>
      <c r="LZE162" s="1"/>
      <c r="LZF162" s="1"/>
      <c r="LZG162" s="1"/>
      <c r="LZH162" s="1"/>
      <c r="LZI162" s="1"/>
      <c r="LZJ162" s="1"/>
      <c r="LZK162" s="1"/>
      <c r="LZL162" s="1"/>
      <c r="LZM162" s="1"/>
      <c r="LZN162" s="1"/>
      <c r="LZO162" s="1"/>
      <c r="LZP162" s="1"/>
      <c r="LZQ162" s="1"/>
      <c r="LZR162" s="1"/>
      <c r="LZS162" s="1"/>
      <c r="LZT162" s="1"/>
      <c r="LZU162" s="1"/>
      <c r="LZV162" s="1"/>
      <c r="LZW162" s="1"/>
      <c r="LZX162" s="1"/>
      <c r="LZY162" s="1"/>
      <c r="LZZ162" s="1"/>
      <c r="MAA162" s="1"/>
      <c r="MAB162" s="1"/>
      <c r="MAC162" s="1"/>
      <c r="MAD162" s="1"/>
      <c r="MAE162" s="1"/>
      <c r="MAF162" s="1"/>
      <c r="MAG162" s="1"/>
      <c r="MAH162" s="1"/>
      <c r="MAI162" s="1"/>
      <c r="MAJ162" s="1"/>
      <c r="MAK162" s="1"/>
      <c r="MAL162" s="1"/>
      <c r="MAM162" s="1"/>
      <c r="MAN162" s="1"/>
      <c r="MAO162" s="1"/>
      <c r="MAP162" s="1"/>
      <c r="MAQ162" s="1"/>
      <c r="MAR162" s="1"/>
      <c r="MAS162" s="1"/>
      <c r="MAT162" s="1"/>
      <c r="MAU162" s="1"/>
      <c r="MAV162" s="1"/>
      <c r="MAW162" s="1"/>
      <c r="MAX162" s="1"/>
      <c r="MAY162" s="1"/>
      <c r="MAZ162" s="1"/>
      <c r="MBA162" s="1"/>
      <c r="MBB162" s="1"/>
      <c r="MBC162" s="1"/>
      <c r="MBD162" s="1"/>
      <c r="MBE162" s="1"/>
      <c r="MBF162" s="1"/>
      <c r="MBG162" s="1"/>
      <c r="MBH162" s="1"/>
      <c r="MBI162" s="1"/>
      <c r="MBJ162" s="1"/>
      <c r="MBK162" s="1"/>
      <c r="MBL162" s="1"/>
      <c r="MBM162" s="1"/>
      <c r="MBN162" s="1"/>
      <c r="MBO162" s="1"/>
      <c r="MBP162" s="1"/>
      <c r="MBQ162" s="1"/>
      <c r="MBR162" s="1"/>
      <c r="MBS162" s="1"/>
      <c r="MBT162" s="1"/>
      <c r="MBU162" s="1"/>
      <c r="MBV162" s="1"/>
      <c r="MBW162" s="1"/>
      <c r="MBX162" s="1"/>
      <c r="MBY162" s="1"/>
      <c r="MBZ162" s="1"/>
      <c r="MCA162" s="1"/>
      <c r="MCB162" s="1"/>
      <c r="MCC162" s="1"/>
      <c r="MCD162" s="1"/>
      <c r="MCE162" s="1"/>
      <c r="MCF162" s="1"/>
      <c r="MCG162" s="1"/>
      <c r="MCH162" s="1"/>
      <c r="MCI162" s="1"/>
      <c r="MCJ162" s="1"/>
      <c r="MCK162" s="1"/>
      <c r="MCL162" s="1"/>
      <c r="MCM162" s="1"/>
      <c r="MCN162" s="1"/>
      <c r="MCO162" s="1"/>
      <c r="MCP162" s="1"/>
      <c r="MCQ162" s="1"/>
      <c r="MCR162" s="1"/>
      <c r="MCS162" s="1"/>
      <c r="MCT162" s="1"/>
      <c r="MCU162" s="1"/>
      <c r="MCV162" s="1"/>
      <c r="MCW162" s="1"/>
      <c r="MCX162" s="1"/>
      <c r="MCY162" s="1"/>
      <c r="MCZ162" s="1"/>
      <c r="MDA162" s="1"/>
      <c r="MDB162" s="1"/>
      <c r="MDC162" s="1"/>
      <c r="MDD162" s="1"/>
      <c r="MDE162" s="1"/>
      <c r="MDF162" s="1"/>
      <c r="MDG162" s="1"/>
      <c r="MDH162" s="1"/>
      <c r="MDI162" s="1"/>
      <c r="MDJ162" s="1"/>
      <c r="MDK162" s="1"/>
      <c r="MDL162" s="1"/>
      <c r="MDM162" s="1"/>
      <c r="MDN162" s="1"/>
      <c r="MDO162" s="1"/>
      <c r="MDP162" s="1"/>
      <c r="MDQ162" s="1"/>
      <c r="MDR162" s="1"/>
      <c r="MDS162" s="1"/>
      <c r="MDT162" s="1"/>
      <c r="MDU162" s="1"/>
      <c r="MDV162" s="1"/>
      <c r="MDW162" s="1"/>
      <c r="MDX162" s="1"/>
      <c r="MDY162" s="1"/>
      <c r="MDZ162" s="1"/>
      <c r="MEA162" s="1"/>
      <c r="MEB162" s="1"/>
      <c r="MEC162" s="1"/>
      <c r="MED162" s="1"/>
      <c r="MEE162" s="1"/>
      <c r="MEF162" s="1"/>
      <c r="MEG162" s="1"/>
      <c r="MEH162" s="1"/>
      <c r="MEI162" s="1"/>
      <c r="MEJ162" s="1"/>
      <c r="MEK162" s="1"/>
      <c r="MEL162" s="1"/>
      <c r="MEM162" s="1"/>
      <c r="MEN162" s="1"/>
      <c r="MEO162" s="1"/>
      <c r="MEP162" s="1"/>
      <c r="MEQ162" s="1"/>
      <c r="MER162" s="1"/>
      <c r="MES162" s="1"/>
      <c r="MET162" s="1"/>
      <c r="MEU162" s="1"/>
      <c r="MEV162" s="1"/>
      <c r="MEW162" s="1"/>
      <c r="MEX162" s="1"/>
      <c r="MEY162" s="1"/>
      <c r="MEZ162" s="1"/>
      <c r="MFA162" s="1"/>
      <c r="MFB162" s="1"/>
      <c r="MFC162" s="1"/>
      <c r="MFD162" s="1"/>
      <c r="MFE162" s="1"/>
      <c r="MFF162" s="1"/>
      <c r="MFG162" s="1"/>
      <c r="MFH162" s="1"/>
      <c r="MFI162" s="1"/>
      <c r="MFJ162" s="1"/>
      <c r="MFK162" s="1"/>
      <c r="MFL162" s="1"/>
      <c r="MFM162" s="1"/>
      <c r="MFN162" s="1"/>
      <c r="MFO162" s="1"/>
      <c r="MFP162" s="1"/>
      <c r="MFQ162" s="1"/>
      <c r="MFR162" s="1"/>
      <c r="MFS162" s="1"/>
      <c r="MFT162" s="1"/>
      <c r="MFU162" s="1"/>
      <c r="MFV162" s="1"/>
      <c r="MFW162" s="1"/>
      <c r="MFX162" s="1"/>
      <c r="MFY162" s="1"/>
      <c r="MFZ162" s="1"/>
      <c r="MGA162" s="1"/>
      <c r="MGB162" s="1"/>
      <c r="MGC162" s="1"/>
      <c r="MGD162" s="1"/>
      <c r="MGE162" s="1"/>
      <c r="MGF162" s="1"/>
      <c r="MGG162" s="1"/>
      <c r="MGH162" s="1"/>
      <c r="MGI162" s="1"/>
      <c r="MGJ162" s="1"/>
      <c r="MGK162" s="1"/>
      <c r="MGL162" s="1"/>
      <c r="MGM162" s="1"/>
      <c r="MGN162" s="1"/>
      <c r="MGO162" s="1"/>
      <c r="MGP162" s="1"/>
      <c r="MGQ162" s="1"/>
      <c r="MGR162" s="1"/>
      <c r="MGS162" s="1"/>
      <c r="MGT162" s="1"/>
      <c r="MGU162" s="1"/>
      <c r="MGV162" s="1"/>
      <c r="MGW162" s="1"/>
      <c r="MGX162" s="1"/>
      <c r="MGY162" s="1"/>
      <c r="MGZ162" s="1"/>
      <c r="MHA162" s="1"/>
      <c r="MHB162" s="1"/>
      <c r="MHC162" s="1"/>
      <c r="MHD162" s="1"/>
      <c r="MHE162" s="1"/>
      <c r="MHF162" s="1"/>
      <c r="MHG162" s="1"/>
      <c r="MHH162" s="1"/>
      <c r="MHI162" s="1"/>
      <c r="MHJ162" s="1"/>
      <c r="MHK162" s="1"/>
      <c r="MHL162" s="1"/>
      <c r="MHM162" s="1"/>
      <c r="MHN162" s="1"/>
      <c r="MHO162" s="1"/>
      <c r="MHP162" s="1"/>
      <c r="MHQ162" s="1"/>
      <c r="MHR162" s="1"/>
      <c r="MHS162" s="1"/>
      <c r="MHT162" s="1"/>
      <c r="MHU162" s="1"/>
      <c r="MHV162" s="1"/>
      <c r="MHW162" s="1"/>
      <c r="MHX162" s="1"/>
      <c r="MHY162" s="1"/>
      <c r="MHZ162" s="1"/>
      <c r="MIA162" s="1"/>
      <c r="MIB162" s="1"/>
      <c r="MIC162" s="1"/>
      <c r="MID162" s="1"/>
      <c r="MIE162" s="1"/>
      <c r="MIF162" s="1"/>
      <c r="MIG162" s="1"/>
      <c r="MIH162" s="1"/>
      <c r="MII162" s="1"/>
      <c r="MIJ162" s="1"/>
      <c r="MIK162" s="1"/>
      <c r="MIL162" s="1"/>
      <c r="MIM162" s="1"/>
      <c r="MIN162" s="1"/>
      <c r="MIO162" s="1"/>
      <c r="MIP162" s="1"/>
      <c r="MIQ162" s="1"/>
      <c r="MIR162" s="1"/>
      <c r="MIS162" s="1"/>
      <c r="MIT162" s="1"/>
      <c r="MIU162" s="1"/>
      <c r="MIV162" s="1"/>
      <c r="MIW162" s="1"/>
      <c r="MIX162" s="1"/>
      <c r="MIY162" s="1"/>
      <c r="MIZ162" s="1"/>
      <c r="MJA162" s="1"/>
      <c r="MJB162" s="1"/>
      <c r="MJC162" s="1"/>
      <c r="MJD162" s="1"/>
      <c r="MJE162" s="1"/>
      <c r="MJF162" s="1"/>
      <c r="MJG162" s="1"/>
      <c r="MJH162" s="1"/>
      <c r="MJI162" s="1"/>
      <c r="MJJ162" s="1"/>
      <c r="MJK162" s="1"/>
      <c r="MJL162" s="1"/>
      <c r="MJM162" s="1"/>
      <c r="MJN162" s="1"/>
      <c r="MJO162" s="1"/>
      <c r="MJP162" s="1"/>
      <c r="MJQ162" s="1"/>
      <c r="MJR162" s="1"/>
      <c r="MJS162" s="1"/>
      <c r="MJT162" s="1"/>
      <c r="MJU162" s="1"/>
      <c r="MJV162" s="1"/>
      <c r="MJW162" s="1"/>
      <c r="MJX162" s="1"/>
      <c r="MJY162" s="1"/>
      <c r="MJZ162" s="1"/>
      <c r="MKA162" s="1"/>
      <c r="MKB162" s="1"/>
      <c r="MKC162" s="1"/>
      <c r="MKD162" s="1"/>
      <c r="MKE162" s="1"/>
      <c r="MKF162" s="1"/>
      <c r="MKG162" s="1"/>
      <c r="MKH162" s="1"/>
      <c r="MKI162" s="1"/>
      <c r="MKJ162" s="1"/>
      <c r="MKK162" s="1"/>
      <c r="MKL162" s="1"/>
      <c r="MKM162" s="1"/>
      <c r="MKN162" s="1"/>
      <c r="MKO162" s="1"/>
      <c r="MKP162" s="1"/>
      <c r="MKQ162" s="1"/>
      <c r="MKR162" s="1"/>
      <c r="MKS162" s="1"/>
      <c r="MKT162" s="1"/>
      <c r="MKU162" s="1"/>
      <c r="MKV162" s="1"/>
      <c r="MKW162" s="1"/>
      <c r="MKX162" s="1"/>
      <c r="MKY162" s="1"/>
      <c r="MKZ162" s="1"/>
      <c r="MLA162" s="1"/>
      <c r="MLB162" s="1"/>
      <c r="MLC162" s="1"/>
      <c r="MLD162" s="1"/>
      <c r="MLE162" s="1"/>
      <c r="MLF162" s="1"/>
      <c r="MLG162" s="1"/>
      <c r="MLH162" s="1"/>
      <c r="MLI162" s="1"/>
      <c r="MLJ162" s="1"/>
      <c r="MLK162" s="1"/>
      <c r="MLL162" s="1"/>
      <c r="MLM162" s="1"/>
      <c r="MLN162" s="1"/>
      <c r="MLO162" s="1"/>
      <c r="MLP162" s="1"/>
      <c r="MLQ162" s="1"/>
      <c r="MLR162" s="1"/>
      <c r="MLS162" s="1"/>
      <c r="MLT162" s="1"/>
      <c r="MLU162" s="1"/>
      <c r="MLV162" s="1"/>
      <c r="MLW162" s="1"/>
      <c r="MLX162" s="1"/>
      <c r="MLY162" s="1"/>
      <c r="MLZ162" s="1"/>
      <c r="MMA162" s="1"/>
      <c r="MMB162" s="1"/>
      <c r="MMC162" s="1"/>
      <c r="MMD162" s="1"/>
      <c r="MME162" s="1"/>
      <c r="MMF162" s="1"/>
      <c r="MMG162" s="1"/>
      <c r="MMH162" s="1"/>
      <c r="MMI162" s="1"/>
      <c r="MMJ162" s="1"/>
      <c r="MMK162" s="1"/>
      <c r="MML162" s="1"/>
      <c r="MMM162" s="1"/>
      <c r="MMN162" s="1"/>
      <c r="MMO162" s="1"/>
      <c r="MMP162" s="1"/>
      <c r="MMQ162" s="1"/>
      <c r="MMR162" s="1"/>
      <c r="MMS162" s="1"/>
      <c r="MMT162" s="1"/>
      <c r="MMU162" s="1"/>
      <c r="MMV162" s="1"/>
      <c r="MMW162" s="1"/>
      <c r="MMX162" s="1"/>
      <c r="MMY162" s="1"/>
      <c r="MMZ162" s="1"/>
      <c r="MNA162" s="1"/>
      <c r="MNB162" s="1"/>
      <c r="MNC162" s="1"/>
      <c r="MND162" s="1"/>
      <c r="MNE162" s="1"/>
      <c r="MNF162" s="1"/>
      <c r="MNG162" s="1"/>
      <c r="MNH162" s="1"/>
      <c r="MNI162" s="1"/>
      <c r="MNJ162" s="1"/>
      <c r="MNK162" s="1"/>
      <c r="MNL162" s="1"/>
      <c r="MNM162" s="1"/>
      <c r="MNN162" s="1"/>
      <c r="MNO162" s="1"/>
      <c r="MNP162" s="1"/>
      <c r="MNQ162" s="1"/>
      <c r="MNR162" s="1"/>
      <c r="MNS162" s="1"/>
      <c r="MNT162" s="1"/>
      <c r="MNU162" s="1"/>
      <c r="MNV162" s="1"/>
      <c r="MNW162" s="1"/>
      <c r="MNX162" s="1"/>
      <c r="MNY162" s="1"/>
      <c r="MNZ162" s="1"/>
      <c r="MOA162" s="1"/>
      <c r="MOB162" s="1"/>
      <c r="MOC162" s="1"/>
      <c r="MOD162" s="1"/>
      <c r="MOE162" s="1"/>
      <c r="MOF162" s="1"/>
      <c r="MOG162" s="1"/>
      <c r="MOH162" s="1"/>
      <c r="MOI162" s="1"/>
      <c r="MOJ162" s="1"/>
      <c r="MOK162" s="1"/>
      <c r="MOL162" s="1"/>
      <c r="MOM162" s="1"/>
      <c r="MON162" s="1"/>
      <c r="MOO162" s="1"/>
      <c r="MOP162" s="1"/>
      <c r="MOQ162" s="1"/>
      <c r="MOR162" s="1"/>
      <c r="MOS162" s="1"/>
      <c r="MOT162" s="1"/>
      <c r="MOU162" s="1"/>
      <c r="MOV162" s="1"/>
      <c r="MOW162" s="1"/>
      <c r="MOX162" s="1"/>
      <c r="MOY162" s="1"/>
      <c r="MOZ162" s="1"/>
      <c r="MPA162" s="1"/>
      <c r="MPB162" s="1"/>
      <c r="MPC162" s="1"/>
      <c r="MPD162" s="1"/>
      <c r="MPE162" s="1"/>
      <c r="MPF162" s="1"/>
      <c r="MPG162" s="1"/>
      <c r="MPH162" s="1"/>
      <c r="MPI162" s="1"/>
      <c r="MPJ162" s="1"/>
      <c r="MPK162" s="1"/>
      <c r="MPL162" s="1"/>
      <c r="MPM162" s="1"/>
      <c r="MPN162" s="1"/>
      <c r="MPO162" s="1"/>
      <c r="MPP162" s="1"/>
      <c r="MPQ162" s="1"/>
      <c r="MPR162" s="1"/>
      <c r="MPS162" s="1"/>
      <c r="MPT162" s="1"/>
      <c r="MPU162" s="1"/>
      <c r="MPV162" s="1"/>
      <c r="MPW162" s="1"/>
      <c r="MPX162" s="1"/>
      <c r="MPY162" s="1"/>
      <c r="MPZ162" s="1"/>
      <c r="MQA162" s="1"/>
      <c r="MQB162" s="1"/>
      <c r="MQC162" s="1"/>
      <c r="MQD162" s="1"/>
      <c r="MQE162" s="1"/>
      <c r="MQF162" s="1"/>
      <c r="MQG162" s="1"/>
      <c r="MQH162" s="1"/>
      <c r="MQI162" s="1"/>
      <c r="MQJ162" s="1"/>
      <c r="MQK162" s="1"/>
      <c r="MQL162" s="1"/>
      <c r="MQM162" s="1"/>
      <c r="MQN162" s="1"/>
      <c r="MQO162" s="1"/>
      <c r="MQP162" s="1"/>
      <c r="MQQ162" s="1"/>
      <c r="MQR162" s="1"/>
      <c r="MQS162" s="1"/>
      <c r="MQT162" s="1"/>
      <c r="MQU162" s="1"/>
      <c r="MQV162" s="1"/>
      <c r="MQW162" s="1"/>
      <c r="MQX162" s="1"/>
      <c r="MQY162" s="1"/>
      <c r="MQZ162" s="1"/>
      <c r="MRA162" s="1"/>
      <c r="MRB162" s="1"/>
      <c r="MRC162" s="1"/>
      <c r="MRD162" s="1"/>
      <c r="MRE162" s="1"/>
      <c r="MRF162" s="1"/>
      <c r="MRG162" s="1"/>
      <c r="MRH162" s="1"/>
      <c r="MRI162" s="1"/>
      <c r="MRJ162" s="1"/>
      <c r="MRK162" s="1"/>
      <c r="MRL162" s="1"/>
      <c r="MRM162" s="1"/>
      <c r="MRN162" s="1"/>
      <c r="MRO162" s="1"/>
      <c r="MRP162" s="1"/>
      <c r="MRQ162" s="1"/>
      <c r="MRR162" s="1"/>
      <c r="MRS162" s="1"/>
      <c r="MRT162" s="1"/>
      <c r="MRU162" s="1"/>
      <c r="MRV162" s="1"/>
      <c r="MRW162" s="1"/>
      <c r="MRX162" s="1"/>
      <c r="MRY162" s="1"/>
      <c r="MRZ162" s="1"/>
      <c r="MSA162" s="1"/>
      <c r="MSB162" s="1"/>
      <c r="MSC162" s="1"/>
      <c r="MSD162" s="1"/>
      <c r="MSE162" s="1"/>
      <c r="MSF162" s="1"/>
      <c r="MSG162" s="1"/>
      <c r="MSH162" s="1"/>
      <c r="MSI162" s="1"/>
      <c r="MSJ162" s="1"/>
      <c r="MSK162" s="1"/>
      <c r="MSL162" s="1"/>
      <c r="MSM162" s="1"/>
      <c r="MSN162" s="1"/>
      <c r="MSO162" s="1"/>
      <c r="MSP162" s="1"/>
      <c r="MSQ162" s="1"/>
      <c r="MSR162" s="1"/>
      <c r="MSS162" s="1"/>
      <c r="MST162" s="1"/>
      <c r="MSU162" s="1"/>
      <c r="MSV162" s="1"/>
      <c r="MSW162" s="1"/>
      <c r="MSX162" s="1"/>
      <c r="MSY162" s="1"/>
      <c r="MSZ162" s="1"/>
      <c r="MTA162" s="1"/>
      <c r="MTB162" s="1"/>
      <c r="MTC162" s="1"/>
      <c r="MTD162" s="1"/>
      <c r="MTE162" s="1"/>
      <c r="MTF162" s="1"/>
      <c r="MTG162" s="1"/>
      <c r="MTH162" s="1"/>
      <c r="MTI162" s="1"/>
      <c r="MTJ162" s="1"/>
      <c r="MTK162" s="1"/>
      <c r="MTL162" s="1"/>
      <c r="MTM162" s="1"/>
      <c r="MTN162" s="1"/>
      <c r="MTO162" s="1"/>
      <c r="MTP162" s="1"/>
      <c r="MTQ162" s="1"/>
      <c r="MTR162" s="1"/>
      <c r="MTS162" s="1"/>
      <c r="MTT162" s="1"/>
      <c r="MTU162" s="1"/>
      <c r="MTV162" s="1"/>
      <c r="MTW162" s="1"/>
      <c r="MTX162" s="1"/>
      <c r="MTY162" s="1"/>
      <c r="MTZ162" s="1"/>
      <c r="MUA162" s="1"/>
      <c r="MUB162" s="1"/>
      <c r="MUC162" s="1"/>
      <c r="MUD162" s="1"/>
      <c r="MUE162" s="1"/>
      <c r="MUF162" s="1"/>
      <c r="MUG162" s="1"/>
      <c r="MUH162" s="1"/>
      <c r="MUI162" s="1"/>
      <c r="MUJ162" s="1"/>
      <c r="MUK162" s="1"/>
      <c r="MUL162" s="1"/>
      <c r="MUM162" s="1"/>
      <c r="MUN162" s="1"/>
      <c r="MUO162" s="1"/>
      <c r="MUP162" s="1"/>
      <c r="MUQ162" s="1"/>
      <c r="MUR162" s="1"/>
      <c r="MUS162" s="1"/>
      <c r="MUT162" s="1"/>
      <c r="MUU162" s="1"/>
      <c r="MUV162" s="1"/>
      <c r="MUW162" s="1"/>
      <c r="MUX162" s="1"/>
      <c r="MUY162" s="1"/>
      <c r="MUZ162" s="1"/>
      <c r="MVA162" s="1"/>
      <c r="MVB162" s="1"/>
      <c r="MVC162" s="1"/>
      <c r="MVD162" s="1"/>
      <c r="MVE162" s="1"/>
      <c r="MVF162" s="1"/>
      <c r="MVG162" s="1"/>
      <c r="MVH162" s="1"/>
      <c r="MVI162" s="1"/>
      <c r="MVJ162" s="1"/>
      <c r="MVK162" s="1"/>
      <c r="MVL162" s="1"/>
      <c r="MVM162" s="1"/>
      <c r="MVN162" s="1"/>
      <c r="MVO162" s="1"/>
      <c r="MVP162" s="1"/>
      <c r="MVQ162" s="1"/>
      <c r="MVR162" s="1"/>
      <c r="MVS162" s="1"/>
      <c r="MVT162" s="1"/>
      <c r="MVU162" s="1"/>
      <c r="MVV162" s="1"/>
      <c r="MVW162" s="1"/>
      <c r="MVX162" s="1"/>
      <c r="MVY162" s="1"/>
      <c r="MVZ162" s="1"/>
      <c r="MWA162" s="1"/>
      <c r="MWB162" s="1"/>
      <c r="MWC162" s="1"/>
      <c r="MWD162" s="1"/>
      <c r="MWE162" s="1"/>
      <c r="MWF162" s="1"/>
      <c r="MWG162" s="1"/>
      <c r="MWH162" s="1"/>
      <c r="MWI162" s="1"/>
      <c r="MWJ162" s="1"/>
      <c r="MWK162" s="1"/>
      <c r="MWL162" s="1"/>
      <c r="MWM162" s="1"/>
      <c r="MWN162" s="1"/>
      <c r="MWO162" s="1"/>
      <c r="MWP162" s="1"/>
      <c r="MWQ162" s="1"/>
      <c r="MWR162" s="1"/>
      <c r="MWS162" s="1"/>
      <c r="MWT162" s="1"/>
      <c r="MWU162" s="1"/>
      <c r="MWV162" s="1"/>
      <c r="MWW162" s="1"/>
      <c r="MWX162" s="1"/>
      <c r="MWY162" s="1"/>
      <c r="MWZ162" s="1"/>
      <c r="MXA162" s="1"/>
      <c r="MXB162" s="1"/>
      <c r="MXC162" s="1"/>
      <c r="MXD162" s="1"/>
      <c r="MXE162" s="1"/>
      <c r="MXF162" s="1"/>
      <c r="MXG162" s="1"/>
      <c r="MXH162" s="1"/>
      <c r="MXI162" s="1"/>
      <c r="MXJ162" s="1"/>
      <c r="MXK162" s="1"/>
      <c r="MXL162" s="1"/>
      <c r="MXM162" s="1"/>
      <c r="MXN162" s="1"/>
      <c r="MXO162" s="1"/>
      <c r="MXP162" s="1"/>
      <c r="MXQ162" s="1"/>
      <c r="MXR162" s="1"/>
      <c r="MXS162" s="1"/>
      <c r="MXT162" s="1"/>
      <c r="MXU162" s="1"/>
      <c r="MXV162" s="1"/>
      <c r="MXW162" s="1"/>
      <c r="MXX162" s="1"/>
      <c r="MXY162" s="1"/>
      <c r="MXZ162" s="1"/>
      <c r="MYA162" s="1"/>
      <c r="MYB162" s="1"/>
      <c r="MYC162" s="1"/>
      <c r="MYD162" s="1"/>
      <c r="MYE162" s="1"/>
      <c r="MYF162" s="1"/>
      <c r="MYG162" s="1"/>
      <c r="MYH162" s="1"/>
      <c r="MYI162" s="1"/>
      <c r="MYJ162" s="1"/>
      <c r="MYK162" s="1"/>
      <c r="MYL162" s="1"/>
      <c r="MYM162" s="1"/>
      <c r="MYN162" s="1"/>
      <c r="MYO162" s="1"/>
      <c r="MYP162" s="1"/>
      <c r="MYQ162" s="1"/>
      <c r="MYR162" s="1"/>
      <c r="MYS162" s="1"/>
      <c r="MYT162" s="1"/>
      <c r="MYU162" s="1"/>
      <c r="MYV162" s="1"/>
      <c r="MYW162" s="1"/>
      <c r="MYX162" s="1"/>
      <c r="MYY162" s="1"/>
      <c r="MYZ162" s="1"/>
      <c r="MZA162" s="1"/>
      <c r="MZB162" s="1"/>
      <c r="MZC162" s="1"/>
      <c r="MZD162" s="1"/>
      <c r="MZE162" s="1"/>
      <c r="MZF162" s="1"/>
      <c r="MZG162" s="1"/>
      <c r="MZH162" s="1"/>
      <c r="MZI162" s="1"/>
      <c r="MZJ162" s="1"/>
      <c r="MZK162" s="1"/>
      <c r="MZL162" s="1"/>
      <c r="MZM162" s="1"/>
      <c r="MZN162" s="1"/>
      <c r="MZO162" s="1"/>
      <c r="MZP162" s="1"/>
      <c r="MZQ162" s="1"/>
      <c r="MZR162" s="1"/>
      <c r="MZS162" s="1"/>
      <c r="MZT162" s="1"/>
      <c r="MZU162" s="1"/>
      <c r="MZV162" s="1"/>
      <c r="MZW162" s="1"/>
      <c r="MZX162" s="1"/>
      <c r="MZY162" s="1"/>
      <c r="MZZ162" s="1"/>
      <c r="NAA162" s="1"/>
      <c r="NAB162" s="1"/>
      <c r="NAC162" s="1"/>
      <c r="NAD162" s="1"/>
      <c r="NAE162" s="1"/>
      <c r="NAF162" s="1"/>
      <c r="NAG162" s="1"/>
      <c r="NAH162" s="1"/>
      <c r="NAI162" s="1"/>
      <c r="NAJ162" s="1"/>
      <c r="NAK162" s="1"/>
      <c r="NAL162" s="1"/>
      <c r="NAM162" s="1"/>
      <c r="NAN162" s="1"/>
      <c r="NAO162" s="1"/>
      <c r="NAP162" s="1"/>
      <c r="NAQ162" s="1"/>
      <c r="NAR162" s="1"/>
      <c r="NAS162" s="1"/>
      <c r="NAT162" s="1"/>
      <c r="NAU162" s="1"/>
      <c r="NAV162" s="1"/>
      <c r="NAW162" s="1"/>
      <c r="NAX162" s="1"/>
      <c r="NAY162" s="1"/>
      <c r="NAZ162" s="1"/>
      <c r="NBA162" s="1"/>
      <c r="NBB162" s="1"/>
      <c r="NBC162" s="1"/>
      <c r="NBD162" s="1"/>
      <c r="NBE162" s="1"/>
      <c r="NBF162" s="1"/>
      <c r="NBG162" s="1"/>
      <c r="NBH162" s="1"/>
      <c r="NBI162" s="1"/>
      <c r="NBJ162" s="1"/>
      <c r="NBK162" s="1"/>
      <c r="NBL162" s="1"/>
      <c r="NBM162" s="1"/>
      <c r="NBN162" s="1"/>
      <c r="NBO162" s="1"/>
      <c r="NBP162" s="1"/>
      <c r="NBQ162" s="1"/>
      <c r="NBR162" s="1"/>
      <c r="NBS162" s="1"/>
      <c r="NBT162" s="1"/>
      <c r="NBU162" s="1"/>
      <c r="NBV162" s="1"/>
      <c r="NBW162" s="1"/>
      <c r="NBX162" s="1"/>
      <c r="NBY162" s="1"/>
      <c r="NBZ162" s="1"/>
      <c r="NCA162" s="1"/>
      <c r="NCB162" s="1"/>
      <c r="NCC162" s="1"/>
      <c r="NCD162" s="1"/>
      <c r="NCE162" s="1"/>
      <c r="NCF162" s="1"/>
      <c r="NCG162" s="1"/>
      <c r="NCH162" s="1"/>
      <c r="NCI162" s="1"/>
      <c r="NCJ162" s="1"/>
      <c r="NCK162" s="1"/>
      <c r="NCL162" s="1"/>
      <c r="NCM162" s="1"/>
      <c r="NCN162" s="1"/>
      <c r="NCO162" s="1"/>
      <c r="NCP162" s="1"/>
      <c r="NCQ162" s="1"/>
      <c r="NCR162" s="1"/>
      <c r="NCS162" s="1"/>
      <c r="NCT162" s="1"/>
      <c r="NCU162" s="1"/>
      <c r="NCV162" s="1"/>
      <c r="NCW162" s="1"/>
      <c r="NCX162" s="1"/>
      <c r="NCY162" s="1"/>
      <c r="NCZ162" s="1"/>
      <c r="NDA162" s="1"/>
      <c r="NDB162" s="1"/>
      <c r="NDC162" s="1"/>
      <c r="NDD162" s="1"/>
      <c r="NDE162" s="1"/>
      <c r="NDF162" s="1"/>
      <c r="NDG162" s="1"/>
      <c r="NDH162" s="1"/>
      <c r="NDI162" s="1"/>
      <c r="NDJ162" s="1"/>
      <c r="NDK162" s="1"/>
      <c r="NDL162" s="1"/>
      <c r="NDM162" s="1"/>
      <c r="NDN162" s="1"/>
      <c r="NDO162" s="1"/>
      <c r="NDP162" s="1"/>
      <c r="NDQ162" s="1"/>
      <c r="NDR162" s="1"/>
      <c r="NDS162" s="1"/>
      <c r="NDT162" s="1"/>
      <c r="NDU162" s="1"/>
      <c r="NDV162" s="1"/>
      <c r="NDW162" s="1"/>
      <c r="NDX162" s="1"/>
      <c r="NDY162" s="1"/>
      <c r="NDZ162" s="1"/>
      <c r="NEA162" s="1"/>
      <c r="NEB162" s="1"/>
      <c r="NEC162" s="1"/>
      <c r="NED162" s="1"/>
      <c r="NEE162" s="1"/>
      <c r="NEF162" s="1"/>
      <c r="NEG162" s="1"/>
      <c r="NEH162" s="1"/>
      <c r="NEI162" s="1"/>
      <c r="NEJ162" s="1"/>
      <c r="NEK162" s="1"/>
      <c r="NEL162" s="1"/>
      <c r="NEM162" s="1"/>
      <c r="NEN162" s="1"/>
      <c r="NEO162" s="1"/>
      <c r="NEP162" s="1"/>
      <c r="NEQ162" s="1"/>
      <c r="NER162" s="1"/>
      <c r="NES162" s="1"/>
      <c r="NET162" s="1"/>
      <c r="NEU162" s="1"/>
      <c r="NEV162" s="1"/>
      <c r="NEW162" s="1"/>
      <c r="NEX162" s="1"/>
      <c r="NEY162" s="1"/>
      <c r="NEZ162" s="1"/>
      <c r="NFA162" s="1"/>
      <c r="NFB162" s="1"/>
      <c r="NFC162" s="1"/>
      <c r="NFD162" s="1"/>
      <c r="NFE162" s="1"/>
      <c r="NFF162" s="1"/>
      <c r="NFG162" s="1"/>
      <c r="NFH162" s="1"/>
      <c r="NFI162" s="1"/>
      <c r="NFJ162" s="1"/>
      <c r="NFK162" s="1"/>
      <c r="NFL162" s="1"/>
      <c r="NFM162" s="1"/>
      <c r="NFN162" s="1"/>
      <c r="NFO162" s="1"/>
      <c r="NFP162" s="1"/>
      <c r="NFQ162" s="1"/>
      <c r="NFR162" s="1"/>
      <c r="NFS162" s="1"/>
      <c r="NFT162" s="1"/>
      <c r="NFU162" s="1"/>
      <c r="NFV162" s="1"/>
      <c r="NFW162" s="1"/>
      <c r="NFX162" s="1"/>
      <c r="NFY162" s="1"/>
      <c r="NFZ162" s="1"/>
      <c r="NGA162" s="1"/>
      <c r="NGB162" s="1"/>
      <c r="NGC162" s="1"/>
      <c r="NGD162" s="1"/>
      <c r="NGE162" s="1"/>
      <c r="NGF162" s="1"/>
      <c r="NGG162" s="1"/>
      <c r="NGH162" s="1"/>
      <c r="NGI162" s="1"/>
      <c r="NGJ162" s="1"/>
      <c r="NGK162" s="1"/>
      <c r="NGL162" s="1"/>
      <c r="NGM162" s="1"/>
      <c r="NGN162" s="1"/>
      <c r="NGO162" s="1"/>
      <c r="NGP162" s="1"/>
      <c r="NGQ162" s="1"/>
      <c r="NGR162" s="1"/>
      <c r="NGS162" s="1"/>
      <c r="NGT162" s="1"/>
      <c r="NGU162" s="1"/>
      <c r="NGV162" s="1"/>
      <c r="NGW162" s="1"/>
      <c r="NGX162" s="1"/>
      <c r="NGY162" s="1"/>
      <c r="NGZ162" s="1"/>
      <c r="NHA162" s="1"/>
      <c r="NHB162" s="1"/>
      <c r="NHC162" s="1"/>
      <c r="NHD162" s="1"/>
      <c r="NHE162" s="1"/>
      <c r="NHF162" s="1"/>
      <c r="NHG162" s="1"/>
      <c r="NHH162" s="1"/>
      <c r="NHI162" s="1"/>
      <c r="NHJ162" s="1"/>
      <c r="NHK162" s="1"/>
      <c r="NHL162" s="1"/>
      <c r="NHM162" s="1"/>
      <c r="NHN162" s="1"/>
      <c r="NHO162" s="1"/>
      <c r="NHP162" s="1"/>
      <c r="NHQ162" s="1"/>
      <c r="NHR162" s="1"/>
      <c r="NHS162" s="1"/>
      <c r="NHT162" s="1"/>
      <c r="NHU162" s="1"/>
      <c r="NHV162" s="1"/>
      <c r="NHW162" s="1"/>
      <c r="NHX162" s="1"/>
      <c r="NHY162" s="1"/>
      <c r="NHZ162" s="1"/>
      <c r="NIA162" s="1"/>
      <c r="NIB162" s="1"/>
      <c r="NIC162" s="1"/>
      <c r="NID162" s="1"/>
      <c r="NIE162" s="1"/>
      <c r="NIF162" s="1"/>
      <c r="NIG162" s="1"/>
      <c r="NIH162" s="1"/>
      <c r="NII162" s="1"/>
      <c r="NIJ162" s="1"/>
      <c r="NIK162" s="1"/>
      <c r="NIL162" s="1"/>
      <c r="NIM162" s="1"/>
      <c r="NIN162" s="1"/>
      <c r="NIO162" s="1"/>
      <c r="NIP162" s="1"/>
      <c r="NIQ162" s="1"/>
      <c r="NIR162" s="1"/>
      <c r="NIS162" s="1"/>
      <c r="NIT162" s="1"/>
      <c r="NIU162" s="1"/>
      <c r="NIV162" s="1"/>
      <c r="NIW162" s="1"/>
      <c r="NIX162" s="1"/>
      <c r="NIY162" s="1"/>
      <c r="NIZ162" s="1"/>
      <c r="NJA162" s="1"/>
      <c r="NJB162" s="1"/>
      <c r="NJC162" s="1"/>
      <c r="NJD162" s="1"/>
      <c r="NJE162" s="1"/>
      <c r="NJF162" s="1"/>
      <c r="NJG162" s="1"/>
      <c r="NJH162" s="1"/>
      <c r="NJI162" s="1"/>
      <c r="NJJ162" s="1"/>
      <c r="NJK162" s="1"/>
      <c r="NJL162" s="1"/>
      <c r="NJM162" s="1"/>
      <c r="NJN162" s="1"/>
      <c r="NJO162" s="1"/>
      <c r="NJP162" s="1"/>
      <c r="NJQ162" s="1"/>
      <c r="NJR162" s="1"/>
      <c r="NJS162" s="1"/>
      <c r="NJT162" s="1"/>
      <c r="NJU162" s="1"/>
      <c r="NJV162" s="1"/>
      <c r="NJW162" s="1"/>
      <c r="NJX162" s="1"/>
      <c r="NJY162" s="1"/>
      <c r="NJZ162" s="1"/>
      <c r="NKA162" s="1"/>
      <c r="NKB162" s="1"/>
      <c r="NKC162" s="1"/>
      <c r="NKD162" s="1"/>
      <c r="NKE162" s="1"/>
      <c r="NKF162" s="1"/>
      <c r="NKG162" s="1"/>
      <c r="NKH162" s="1"/>
      <c r="NKI162" s="1"/>
      <c r="NKJ162" s="1"/>
      <c r="NKK162" s="1"/>
      <c r="NKL162" s="1"/>
      <c r="NKM162" s="1"/>
      <c r="NKN162" s="1"/>
      <c r="NKO162" s="1"/>
      <c r="NKP162" s="1"/>
      <c r="NKQ162" s="1"/>
      <c r="NKR162" s="1"/>
      <c r="NKS162" s="1"/>
      <c r="NKT162" s="1"/>
      <c r="NKU162" s="1"/>
      <c r="NKV162" s="1"/>
      <c r="NKW162" s="1"/>
      <c r="NKX162" s="1"/>
      <c r="NKY162" s="1"/>
      <c r="NKZ162" s="1"/>
      <c r="NLA162" s="1"/>
      <c r="NLB162" s="1"/>
      <c r="NLC162" s="1"/>
      <c r="NLD162" s="1"/>
      <c r="NLE162" s="1"/>
      <c r="NLF162" s="1"/>
      <c r="NLG162" s="1"/>
      <c r="NLH162" s="1"/>
      <c r="NLI162" s="1"/>
      <c r="NLJ162" s="1"/>
      <c r="NLK162" s="1"/>
      <c r="NLL162" s="1"/>
      <c r="NLM162" s="1"/>
      <c r="NLN162" s="1"/>
      <c r="NLO162" s="1"/>
      <c r="NLP162" s="1"/>
      <c r="NLQ162" s="1"/>
      <c r="NLR162" s="1"/>
      <c r="NLS162" s="1"/>
      <c r="NLT162" s="1"/>
      <c r="NLU162" s="1"/>
      <c r="NLV162" s="1"/>
      <c r="NLW162" s="1"/>
      <c r="NLX162" s="1"/>
      <c r="NLY162" s="1"/>
      <c r="NLZ162" s="1"/>
      <c r="NMA162" s="1"/>
      <c r="NMB162" s="1"/>
      <c r="NMC162" s="1"/>
      <c r="NMD162" s="1"/>
      <c r="NME162" s="1"/>
      <c r="NMF162" s="1"/>
      <c r="NMG162" s="1"/>
      <c r="NMH162" s="1"/>
      <c r="NMI162" s="1"/>
      <c r="NMJ162" s="1"/>
      <c r="NMK162" s="1"/>
      <c r="NML162" s="1"/>
      <c r="NMM162" s="1"/>
      <c r="NMN162" s="1"/>
      <c r="NMO162" s="1"/>
      <c r="NMP162" s="1"/>
      <c r="NMQ162" s="1"/>
      <c r="NMR162" s="1"/>
      <c r="NMS162" s="1"/>
      <c r="NMT162" s="1"/>
      <c r="NMU162" s="1"/>
      <c r="NMV162" s="1"/>
      <c r="NMW162" s="1"/>
      <c r="NMX162" s="1"/>
      <c r="NMY162" s="1"/>
      <c r="NMZ162" s="1"/>
      <c r="NNA162" s="1"/>
      <c r="NNB162" s="1"/>
      <c r="NNC162" s="1"/>
      <c r="NND162" s="1"/>
      <c r="NNE162" s="1"/>
      <c r="NNF162" s="1"/>
      <c r="NNG162" s="1"/>
      <c r="NNH162" s="1"/>
      <c r="NNI162" s="1"/>
      <c r="NNJ162" s="1"/>
      <c r="NNK162" s="1"/>
      <c r="NNL162" s="1"/>
      <c r="NNM162" s="1"/>
      <c r="NNN162" s="1"/>
      <c r="NNO162" s="1"/>
      <c r="NNP162" s="1"/>
      <c r="NNQ162" s="1"/>
      <c r="NNR162" s="1"/>
      <c r="NNS162" s="1"/>
      <c r="NNT162" s="1"/>
      <c r="NNU162" s="1"/>
      <c r="NNV162" s="1"/>
      <c r="NNW162" s="1"/>
      <c r="NNX162" s="1"/>
      <c r="NNY162" s="1"/>
      <c r="NNZ162" s="1"/>
      <c r="NOA162" s="1"/>
      <c r="NOB162" s="1"/>
      <c r="NOC162" s="1"/>
      <c r="NOD162" s="1"/>
      <c r="NOE162" s="1"/>
      <c r="NOF162" s="1"/>
      <c r="NOG162" s="1"/>
      <c r="NOH162" s="1"/>
      <c r="NOI162" s="1"/>
      <c r="NOJ162" s="1"/>
      <c r="NOK162" s="1"/>
      <c r="NOL162" s="1"/>
      <c r="NOM162" s="1"/>
      <c r="NON162" s="1"/>
      <c r="NOO162" s="1"/>
      <c r="NOP162" s="1"/>
      <c r="NOQ162" s="1"/>
      <c r="NOR162" s="1"/>
      <c r="NOS162" s="1"/>
      <c r="NOT162" s="1"/>
      <c r="NOU162" s="1"/>
      <c r="NOV162" s="1"/>
      <c r="NOW162" s="1"/>
      <c r="NOX162" s="1"/>
      <c r="NOY162" s="1"/>
      <c r="NOZ162" s="1"/>
      <c r="NPA162" s="1"/>
      <c r="NPB162" s="1"/>
      <c r="NPC162" s="1"/>
      <c r="NPD162" s="1"/>
      <c r="NPE162" s="1"/>
      <c r="NPF162" s="1"/>
      <c r="NPG162" s="1"/>
      <c r="NPH162" s="1"/>
      <c r="NPI162" s="1"/>
      <c r="NPJ162" s="1"/>
      <c r="NPK162" s="1"/>
      <c r="NPL162" s="1"/>
      <c r="NPM162" s="1"/>
      <c r="NPN162" s="1"/>
      <c r="NPO162" s="1"/>
      <c r="NPP162" s="1"/>
      <c r="NPQ162" s="1"/>
      <c r="NPR162" s="1"/>
      <c r="NPS162" s="1"/>
      <c r="NPT162" s="1"/>
      <c r="NPU162" s="1"/>
      <c r="NPV162" s="1"/>
      <c r="NPW162" s="1"/>
      <c r="NPX162" s="1"/>
      <c r="NPY162" s="1"/>
      <c r="NPZ162" s="1"/>
      <c r="NQA162" s="1"/>
      <c r="NQB162" s="1"/>
      <c r="NQC162" s="1"/>
      <c r="NQD162" s="1"/>
      <c r="NQE162" s="1"/>
      <c r="NQF162" s="1"/>
      <c r="NQG162" s="1"/>
      <c r="NQH162" s="1"/>
      <c r="NQI162" s="1"/>
      <c r="NQJ162" s="1"/>
      <c r="NQK162" s="1"/>
      <c r="NQL162" s="1"/>
      <c r="NQM162" s="1"/>
      <c r="NQN162" s="1"/>
      <c r="NQO162" s="1"/>
      <c r="NQP162" s="1"/>
      <c r="NQQ162" s="1"/>
      <c r="NQR162" s="1"/>
      <c r="NQS162" s="1"/>
      <c r="NQT162" s="1"/>
      <c r="NQU162" s="1"/>
      <c r="NQV162" s="1"/>
      <c r="NQW162" s="1"/>
      <c r="NQX162" s="1"/>
      <c r="NQY162" s="1"/>
      <c r="NQZ162" s="1"/>
      <c r="NRA162" s="1"/>
      <c r="NRB162" s="1"/>
      <c r="NRC162" s="1"/>
      <c r="NRD162" s="1"/>
      <c r="NRE162" s="1"/>
      <c r="NRF162" s="1"/>
      <c r="NRG162" s="1"/>
      <c r="NRH162" s="1"/>
      <c r="NRI162" s="1"/>
      <c r="NRJ162" s="1"/>
      <c r="NRK162" s="1"/>
      <c r="NRL162" s="1"/>
      <c r="NRM162" s="1"/>
      <c r="NRN162" s="1"/>
      <c r="NRO162" s="1"/>
      <c r="NRP162" s="1"/>
      <c r="NRQ162" s="1"/>
      <c r="NRR162" s="1"/>
      <c r="NRS162" s="1"/>
      <c r="NRT162" s="1"/>
      <c r="NRU162" s="1"/>
      <c r="NRV162" s="1"/>
      <c r="NRW162" s="1"/>
      <c r="NRX162" s="1"/>
      <c r="NRY162" s="1"/>
      <c r="NRZ162" s="1"/>
      <c r="NSA162" s="1"/>
      <c r="NSB162" s="1"/>
      <c r="NSC162" s="1"/>
      <c r="NSD162" s="1"/>
      <c r="NSE162" s="1"/>
      <c r="NSF162" s="1"/>
      <c r="NSG162" s="1"/>
      <c r="NSH162" s="1"/>
      <c r="NSI162" s="1"/>
      <c r="NSJ162" s="1"/>
      <c r="NSK162" s="1"/>
      <c r="NSL162" s="1"/>
      <c r="NSM162" s="1"/>
      <c r="NSN162" s="1"/>
      <c r="NSO162" s="1"/>
      <c r="NSP162" s="1"/>
      <c r="NSQ162" s="1"/>
      <c r="NSR162" s="1"/>
      <c r="NSS162" s="1"/>
      <c r="NST162" s="1"/>
      <c r="NSU162" s="1"/>
      <c r="NSV162" s="1"/>
      <c r="NSW162" s="1"/>
      <c r="NSX162" s="1"/>
      <c r="NSY162" s="1"/>
      <c r="NSZ162" s="1"/>
      <c r="NTA162" s="1"/>
      <c r="NTB162" s="1"/>
      <c r="NTC162" s="1"/>
      <c r="NTD162" s="1"/>
      <c r="NTE162" s="1"/>
      <c r="NTF162" s="1"/>
      <c r="NTG162" s="1"/>
      <c r="NTH162" s="1"/>
      <c r="NTI162" s="1"/>
      <c r="NTJ162" s="1"/>
      <c r="NTK162" s="1"/>
      <c r="NTL162" s="1"/>
      <c r="NTM162" s="1"/>
      <c r="NTN162" s="1"/>
      <c r="NTO162" s="1"/>
      <c r="NTP162" s="1"/>
      <c r="NTQ162" s="1"/>
      <c r="NTR162" s="1"/>
      <c r="NTS162" s="1"/>
      <c r="NTT162" s="1"/>
      <c r="NTU162" s="1"/>
      <c r="NTV162" s="1"/>
      <c r="NTW162" s="1"/>
      <c r="NTX162" s="1"/>
      <c r="NTY162" s="1"/>
      <c r="NTZ162" s="1"/>
      <c r="NUA162" s="1"/>
      <c r="NUB162" s="1"/>
      <c r="NUC162" s="1"/>
      <c r="NUD162" s="1"/>
      <c r="NUE162" s="1"/>
      <c r="NUF162" s="1"/>
      <c r="NUG162" s="1"/>
      <c r="NUH162" s="1"/>
      <c r="NUI162" s="1"/>
      <c r="NUJ162" s="1"/>
      <c r="NUK162" s="1"/>
      <c r="NUL162" s="1"/>
      <c r="NUM162" s="1"/>
      <c r="NUN162" s="1"/>
      <c r="NUO162" s="1"/>
      <c r="NUP162" s="1"/>
      <c r="NUQ162" s="1"/>
      <c r="NUR162" s="1"/>
      <c r="NUS162" s="1"/>
      <c r="NUT162" s="1"/>
      <c r="NUU162" s="1"/>
      <c r="NUV162" s="1"/>
      <c r="NUW162" s="1"/>
      <c r="NUX162" s="1"/>
      <c r="NUY162" s="1"/>
      <c r="NUZ162" s="1"/>
      <c r="NVA162" s="1"/>
      <c r="NVB162" s="1"/>
      <c r="NVC162" s="1"/>
      <c r="NVD162" s="1"/>
      <c r="NVE162" s="1"/>
      <c r="NVF162" s="1"/>
      <c r="NVG162" s="1"/>
      <c r="NVH162" s="1"/>
      <c r="NVI162" s="1"/>
      <c r="NVJ162" s="1"/>
      <c r="NVK162" s="1"/>
      <c r="NVL162" s="1"/>
      <c r="NVM162" s="1"/>
      <c r="NVN162" s="1"/>
      <c r="NVO162" s="1"/>
      <c r="NVP162" s="1"/>
      <c r="NVQ162" s="1"/>
      <c r="NVR162" s="1"/>
      <c r="NVS162" s="1"/>
      <c r="NVT162" s="1"/>
      <c r="NVU162" s="1"/>
      <c r="NVV162" s="1"/>
      <c r="NVW162" s="1"/>
      <c r="NVX162" s="1"/>
      <c r="NVY162" s="1"/>
      <c r="NVZ162" s="1"/>
      <c r="NWA162" s="1"/>
      <c r="NWB162" s="1"/>
      <c r="NWC162" s="1"/>
      <c r="NWD162" s="1"/>
      <c r="NWE162" s="1"/>
      <c r="NWF162" s="1"/>
      <c r="NWG162" s="1"/>
      <c r="NWH162" s="1"/>
      <c r="NWI162" s="1"/>
      <c r="NWJ162" s="1"/>
      <c r="NWK162" s="1"/>
      <c r="NWL162" s="1"/>
      <c r="NWM162" s="1"/>
      <c r="NWN162" s="1"/>
      <c r="NWO162" s="1"/>
      <c r="NWP162" s="1"/>
      <c r="NWQ162" s="1"/>
      <c r="NWR162" s="1"/>
      <c r="NWS162" s="1"/>
      <c r="NWT162" s="1"/>
      <c r="NWU162" s="1"/>
      <c r="NWV162" s="1"/>
      <c r="NWW162" s="1"/>
      <c r="NWX162" s="1"/>
      <c r="NWY162" s="1"/>
      <c r="NWZ162" s="1"/>
      <c r="NXA162" s="1"/>
      <c r="NXB162" s="1"/>
      <c r="NXC162" s="1"/>
      <c r="NXD162" s="1"/>
      <c r="NXE162" s="1"/>
      <c r="NXF162" s="1"/>
      <c r="NXG162" s="1"/>
      <c r="NXH162" s="1"/>
      <c r="NXI162" s="1"/>
      <c r="NXJ162" s="1"/>
      <c r="NXK162" s="1"/>
      <c r="NXL162" s="1"/>
      <c r="NXM162" s="1"/>
      <c r="NXN162" s="1"/>
      <c r="NXO162" s="1"/>
      <c r="NXP162" s="1"/>
      <c r="NXQ162" s="1"/>
      <c r="NXR162" s="1"/>
      <c r="NXS162" s="1"/>
      <c r="NXT162" s="1"/>
      <c r="NXU162" s="1"/>
      <c r="NXV162" s="1"/>
      <c r="NXW162" s="1"/>
      <c r="NXX162" s="1"/>
      <c r="NXY162" s="1"/>
      <c r="NXZ162" s="1"/>
      <c r="NYA162" s="1"/>
      <c r="NYB162" s="1"/>
      <c r="NYC162" s="1"/>
      <c r="NYD162" s="1"/>
      <c r="NYE162" s="1"/>
      <c r="NYF162" s="1"/>
      <c r="NYG162" s="1"/>
      <c r="NYH162" s="1"/>
      <c r="NYI162" s="1"/>
      <c r="NYJ162" s="1"/>
      <c r="NYK162" s="1"/>
      <c r="NYL162" s="1"/>
      <c r="NYM162" s="1"/>
      <c r="NYN162" s="1"/>
      <c r="NYO162" s="1"/>
      <c r="NYP162" s="1"/>
      <c r="NYQ162" s="1"/>
      <c r="NYR162" s="1"/>
      <c r="NYS162" s="1"/>
      <c r="NYT162" s="1"/>
      <c r="NYU162" s="1"/>
      <c r="NYV162" s="1"/>
      <c r="NYW162" s="1"/>
      <c r="NYX162" s="1"/>
      <c r="NYY162" s="1"/>
      <c r="NYZ162" s="1"/>
      <c r="NZA162" s="1"/>
      <c r="NZB162" s="1"/>
      <c r="NZC162" s="1"/>
      <c r="NZD162" s="1"/>
      <c r="NZE162" s="1"/>
      <c r="NZF162" s="1"/>
      <c r="NZG162" s="1"/>
      <c r="NZH162" s="1"/>
      <c r="NZI162" s="1"/>
      <c r="NZJ162" s="1"/>
      <c r="NZK162" s="1"/>
      <c r="NZL162" s="1"/>
      <c r="NZM162" s="1"/>
      <c r="NZN162" s="1"/>
      <c r="NZO162" s="1"/>
      <c r="NZP162" s="1"/>
      <c r="NZQ162" s="1"/>
      <c r="NZR162" s="1"/>
      <c r="NZS162" s="1"/>
      <c r="NZT162" s="1"/>
      <c r="NZU162" s="1"/>
      <c r="NZV162" s="1"/>
      <c r="NZW162" s="1"/>
      <c r="NZX162" s="1"/>
      <c r="NZY162" s="1"/>
      <c r="NZZ162" s="1"/>
      <c r="OAA162" s="1"/>
      <c r="OAB162" s="1"/>
      <c r="OAC162" s="1"/>
      <c r="OAD162" s="1"/>
      <c r="OAE162" s="1"/>
      <c r="OAF162" s="1"/>
      <c r="OAG162" s="1"/>
      <c r="OAH162" s="1"/>
      <c r="OAI162" s="1"/>
      <c r="OAJ162" s="1"/>
      <c r="OAK162" s="1"/>
      <c r="OAL162" s="1"/>
      <c r="OAM162" s="1"/>
      <c r="OAN162" s="1"/>
      <c r="OAO162" s="1"/>
      <c r="OAP162" s="1"/>
      <c r="OAQ162" s="1"/>
      <c r="OAR162" s="1"/>
      <c r="OAS162" s="1"/>
      <c r="OAT162" s="1"/>
      <c r="OAU162" s="1"/>
      <c r="OAV162" s="1"/>
      <c r="OAW162" s="1"/>
      <c r="OAX162" s="1"/>
      <c r="OAY162" s="1"/>
      <c r="OAZ162" s="1"/>
      <c r="OBA162" s="1"/>
      <c r="OBB162" s="1"/>
      <c r="OBC162" s="1"/>
      <c r="OBD162" s="1"/>
      <c r="OBE162" s="1"/>
      <c r="OBF162" s="1"/>
      <c r="OBG162" s="1"/>
      <c r="OBH162" s="1"/>
      <c r="OBI162" s="1"/>
      <c r="OBJ162" s="1"/>
      <c r="OBK162" s="1"/>
      <c r="OBL162" s="1"/>
      <c r="OBM162" s="1"/>
      <c r="OBN162" s="1"/>
      <c r="OBO162" s="1"/>
      <c r="OBP162" s="1"/>
      <c r="OBQ162" s="1"/>
      <c r="OBR162" s="1"/>
      <c r="OBS162" s="1"/>
      <c r="OBT162" s="1"/>
      <c r="OBU162" s="1"/>
      <c r="OBV162" s="1"/>
      <c r="OBW162" s="1"/>
      <c r="OBX162" s="1"/>
      <c r="OBY162" s="1"/>
      <c r="OBZ162" s="1"/>
      <c r="OCA162" s="1"/>
      <c r="OCB162" s="1"/>
      <c r="OCC162" s="1"/>
      <c r="OCD162" s="1"/>
      <c r="OCE162" s="1"/>
      <c r="OCF162" s="1"/>
      <c r="OCG162" s="1"/>
      <c r="OCH162" s="1"/>
      <c r="OCI162" s="1"/>
      <c r="OCJ162" s="1"/>
      <c r="OCK162" s="1"/>
      <c r="OCL162" s="1"/>
      <c r="OCM162" s="1"/>
      <c r="OCN162" s="1"/>
      <c r="OCO162" s="1"/>
      <c r="OCP162" s="1"/>
      <c r="OCQ162" s="1"/>
      <c r="OCR162" s="1"/>
      <c r="OCS162" s="1"/>
      <c r="OCT162" s="1"/>
      <c r="OCU162" s="1"/>
      <c r="OCV162" s="1"/>
      <c r="OCW162" s="1"/>
      <c r="OCX162" s="1"/>
      <c r="OCY162" s="1"/>
      <c r="OCZ162" s="1"/>
      <c r="ODA162" s="1"/>
      <c r="ODB162" s="1"/>
      <c r="ODC162" s="1"/>
      <c r="ODD162" s="1"/>
      <c r="ODE162" s="1"/>
      <c r="ODF162" s="1"/>
      <c r="ODG162" s="1"/>
      <c r="ODH162" s="1"/>
      <c r="ODI162" s="1"/>
      <c r="ODJ162" s="1"/>
      <c r="ODK162" s="1"/>
      <c r="ODL162" s="1"/>
      <c r="ODM162" s="1"/>
      <c r="ODN162" s="1"/>
      <c r="ODO162" s="1"/>
      <c r="ODP162" s="1"/>
      <c r="ODQ162" s="1"/>
      <c r="ODR162" s="1"/>
      <c r="ODS162" s="1"/>
      <c r="ODT162" s="1"/>
      <c r="ODU162" s="1"/>
      <c r="ODV162" s="1"/>
      <c r="ODW162" s="1"/>
      <c r="ODX162" s="1"/>
      <c r="ODY162" s="1"/>
      <c r="ODZ162" s="1"/>
      <c r="OEA162" s="1"/>
      <c r="OEB162" s="1"/>
      <c r="OEC162" s="1"/>
      <c r="OED162" s="1"/>
      <c r="OEE162" s="1"/>
      <c r="OEF162" s="1"/>
      <c r="OEG162" s="1"/>
      <c r="OEH162" s="1"/>
      <c r="OEI162" s="1"/>
      <c r="OEJ162" s="1"/>
      <c r="OEK162" s="1"/>
      <c r="OEL162" s="1"/>
      <c r="OEM162" s="1"/>
      <c r="OEN162" s="1"/>
      <c r="OEO162" s="1"/>
      <c r="OEP162" s="1"/>
      <c r="OEQ162" s="1"/>
      <c r="OER162" s="1"/>
      <c r="OES162" s="1"/>
      <c r="OET162" s="1"/>
      <c r="OEU162" s="1"/>
      <c r="OEV162" s="1"/>
      <c r="OEW162" s="1"/>
      <c r="OEX162" s="1"/>
      <c r="OEY162" s="1"/>
      <c r="OEZ162" s="1"/>
      <c r="OFA162" s="1"/>
      <c r="OFB162" s="1"/>
      <c r="OFC162" s="1"/>
      <c r="OFD162" s="1"/>
      <c r="OFE162" s="1"/>
      <c r="OFF162" s="1"/>
      <c r="OFG162" s="1"/>
      <c r="OFH162" s="1"/>
      <c r="OFI162" s="1"/>
      <c r="OFJ162" s="1"/>
      <c r="OFK162" s="1"/>
      <c r="OFL162" s="1"/>
      <c r="OFM162" s="1"/>
      <c r="OFN162" s="1"/>
      <c r="OFO162" s="1"/>
      <c r="OFP162" s="1"/>
      <c r="OFQ162" s="1"/>
      <c r="OFR162" s="1"/>
      <c r="OFS162" s="1"/>
      <c r="OFT162" s="1"/>
      <c r="OFU162" s="1"/>
      <c r="OFV162" s="1"/>
      <c r="OFW162" s="1"/>
      <c r="OFX162" s="1"/>
      <c r="OFY162" s="1"/>
      <c r="OFZ162" s="1"/>
      <c r="OGA162" s="1"/>
      <c r="OGB162" s="1"/>
      <c r="OGC162" s="1"/>
      <c r="OGD162" s="1"/>
      <c r="OGE162" s="1"/>
      <c r="OGF162" s="1"/>
      <c r="OGG162" s="1"/>
      <c r="OGH162" s="1"/>
      <c r="OGI162" s="1"/>
      <c r="OGJ162" s="1"/>
      <c r="OGK162" s="1"/>
      <c r="OGL162" s="1"/>
      <c r="OGM162" s="1"/>
      <c r="OGN162" s="1"/>
      <c r="OGO162" s="1"/>
      <c r="OGP162" s="1"/>
      <c r="OGQ162" s="1"/>
      <c r="OGR162" s="1"/>
      <c r="OGS162" s="1"/>
      <c r="OGT162" s="1"/>
      <c r="OGU162" s="1"/>
      <c r="OGV162" s="1"/>
      <c r="OGW162" s="1"/>
      <c r="OGX162" s="1"/>
      <c r="OGY162" s="1"/>
      <c r="OGZ162" s="1"/>
      <c r="OHA162" s="1"/>
      <c r="OHB162" s="1"/>
      <c r="OHC162" s="1"/>
      <c r="OHD162" s="1"/>
      <c r="OHE162" s="1"/>
      <c r="OHF162" s="1"/>
      <c r="OHG162" s="1"/>
      <c r="OHH162" s="1"/>
      <c r="OHI162" s="1"/>
      <c r="OHJ162" s="1"/>
      <c r="OHK162" s="1"/>
      <c r="OHL162" s="1"/>
      <c r="OHM162" s="1"/>
      <c r="OHN162" s="1"/>
      <c r="OHO162" s="1"/>
      <c r="OHP162" s="1"/>
      <c r="OHQ162" s="1"/>
      <c r="OHR162" s="1"/>
      <c r="OHS162" s="1"/>
      <c r="OHT162" s="1"/>
      <c r="OHU162" s="1"/>
      <c r="OHV162" s="1"/>
      <c r="OHW162" s="1"/>
      <c r="OHX162" s="1"/>
      <c r="OHY162" s="1"/>
      <c r="OHZ162" s="1"/>
      <c r="OIA162" s="1"/>
      <c r="OIB162" s="1"/>
      <c r="OIC162" s="1"/>
      <c r="OID162" s="1"/>
      <c r="OIE162" s="1"/>
      <c r="OIF162" s="1"/>
      <c r="OIG162" s="1"/>
      <c r="OIH162" s="1"/>
      <c r="OII162" s="1"/>
      <c r="OIJ162" s="1"/>
      <c r="OIK162" s="1"/>
      <c r="OIL162" s="1"/>
      <c r="OIM162" s="1"/>
      <c r="OIN162" s="1"/>
      <c r="OIO162" s="1"/>
      <c r="OIP162" s="1"/>
      <c r="OIQ162" s="1"/>
      <c r="OIR162" s="1"/>
      <c r="OIS162" s="1"/>
      <c r="OIT162" s="1"/>
      <c r="OIU162" s="1"/>
      <c r="OIV162" s="1"/>
      <c r="OIW162" s="1"/>
      <c r="OIX162" s="1"/>
      <c r="OIY162" s="1"/>
      <c r="OIZ162" s="1"/>
      <c r="OJA162" s="1"/>
      <c r="OJB162" s="1"/>
      <c r="OJC162" s="1"/>
      <c r="OJD162" s="1"/>
      <c r="OJE162" s="1"/>
      <c r="OJF162" s="1"/>
      <c r="OJG162" s="1"/>
      <c r="OJH162" s="1"/>
      <c r="OJI162" s="1"/>
      <c r="OJJ162" s="1"/>
      <c r="OJK162" s="1"/>
      <c r="OJL162" s="1"/>
      <c r="OJM162" s="1"/>
      <c r="OJN162" s="1"/>
      <c r="OJO162" s="1"/>
      <c r="OJP162" s="1"/>
      <c r="OJQ162" s="1"/>
      <c r="OJR162" s="1"/>
      <c r="OJS162" s="1"/>
      <c r="OJT162" s="1"/>
      <c r="OJU162" s="1"/>
      <c r="OJV162" s="1"/>
      <c r="OJW162" s="1"/>
      <c r="OJX162" s="1"/>
      <c r="OJY162" s="1"/>
      <c r="OJZ162" s="1"/>
      <c r="OKA162" s="1"/>
      <c r="OKB162" s="1"/>
      <c r="OKC162" s="1"/>
      <c r="OKD162" s="1"/>
      <c r="OKE162" s="1"/>
      <c r="OKF162" s="1"/>
      <c r="OKG162" s="1"/>
      <c r="OKH162" s="1"/>
      <c r="OKI162" s="1"/>
      <c r="OKJ162" s="1"/>
      <c r="OKK162" s="1"/>
      <c r="OKL162" s="1"/>
      <c r="OKM162" s="1"/>
      <c r="OKN162" s="1"/>
      <c r="OKO162" s="1"/>
      <c r="OKP162" s="1"/>
      <c r="OKQ162" s="1"/>
      <c r="OKR162" s="1"/>
      <c r="OKS162" s="1"/>
      <c r="OKT162" s="1"/>
      <c r="OKU162" s="1"/>
      <c r="OKV162" s="1"/>
      <c r="OKW162" s="1"/>
      <c r="OKX162" s="1"/>
      <c r="OKY162" s="1"/>
      <c r="OKZ162" s="1"/>
      <c r="OLA162" s="1"/>
      <c r="OLB162" s="1"/>
      <c r="OLC162" s="1"/>
      <c r="OLD162" s="1"/>
      <c r="OLE162" s="1"/>
      <c r="OLF162" s="1"/>
      <c r="OLG162" s="1"/>
      <c r="OLH162" s="1"/>
      <c r="OLI162" s="1"/>
      <c r="OLJ162" s="1"/>
      <c r="OLK162" s="1"/>
      <c r="OLL162" s="1"/>
      <c r="OLM162" s="1"/>
      <c r="OLN162" s="1"/>
      <c r="OLO162" s="1"/>
      <c r="OLP162" s="1"/>
      <c r="OLQ162" s="1"/>
      <c r="OLR162" s="1"/>
      <c r="OLS162" s="1"/>
      <c r="OLT162" s="1"/>
      <c r="OLU162" s="1"/>
      <c r="OLV162" s="1"/>
      <c r="OLW162" s="1"/>
      <c r="OLX162" s="1"/>
      <c r="OLY162" s="1"/>
      <c r="OLZ162" s="1"/>
      <c r="OMA162" s="1"/>
      <c r="OMB162" s="1"/>
      <c r="OMC162" s="1"/>
      <c r="OMD162" s="1"/>
      <c r="OME162" s="1"/>
      <c r="OMF162" s="1"/>
      <c r="OMG162" s="1"/>
      <c r="OMH162" s="1"/>
      <c r="OMI162" s="1"/>
      <c r="OMJ162" s="1"/>
      <c r="OMK162" s="1"/>
      <c r="OML162" s="1"/>
      <c r="OMM162" s="1"/>
      <c r="OMN162" s="1"/>
      <c r="OMO162" s="1"/>
      <c r="OMP162" s="1"/>
      <c r="OMQ162" s="1"/>
      <c r="OMR162" s="1"/>
      <c r="OMS162" s="1"/>
      <c r="OMT162" s="1"/>
      <c r="OMU162" s="1"/>
      <c r="OMV162" s="1"/>
      <c r="OMW162" s="1"/>
      <c r="OMX162" s="1"/>
      <c r="OMY162" s="1"/>
      <c r="OMZ162" s="1"/>
      <c r="ONA162" s="1"/>
      <c r="ONB162" s="1"/>
      <c r="ONC162" s="1"/>
      <c r="OND162" s="1"/>
      <c r="ONE162" s="1"/>
      <c r="ONF162" s="1"/>
      <c r="ONG162" s="1"/>
      <c r="ONH162" s="1"/>
      <c r="ONI162" s="1"/>
      <c r="ONJ162" s="1"/>
      <c r="ONK162" s="1"/>
      <c r="ONL162" s="1"/>
      <c r="ONM162" s="1"/>
      <c r="ONN162" s="1"/>
      <c r="ONO162" s="1"/>
      <c r="ONP162" s="1"/>
      <c r="ONQ162" s="1"/>
      <c r="ONR162" s="1"/>
      <c r="ONS162" s="1"/>
      <c r="ONT162" s="1"/>
      <c r="ONU162" s="1"/>
      <c r="ONV162" s="1"/>
      <c r="ONW162" s="1"/>
      <c r="ONX162" s="1"/>
      <c r="ONY162" s="1"/>
      <c r="ONZ162" s="1"/>
      <c r="OOA162" s="1"/>
      <c r="OOB162" s="1"/>
      <c r="OOC162" s="1"/>
      <c r="OOD162" s="1"/>
      <c r="OOE162" s="1"/>
      <c r="OOF162" s="1"/>
      <c r="OOG162" s="1"/>
      <c r="OOH162" s="1"/>
      <c r="OOI162" s="1"/>
      <c r="OOJ162" s="1"/>
      <c r="OOK162" s="1"/>
      <c r="OOL162" s="1"/>
      <c r="OOM162" s="1"/>
      <c r="OON162" s="1"/>
      <c r="OOO162" s="1"/>
      <c r="OOP162" s="1"/>
      <c r="OOQ162" s="1"/>
      <c r="OOR162" s="1"/>
      <c r="OOS162" s="1"/>
      <c r="OOT162" s="1"/>
      <c r="OOU162" s="1"/>
      <c r="OOV162" s="1"/>
      <c r="OOW162" s="1"/>
      <c r="OOX162" s="1"/>
      <c r="OOY162" s="1"/>
      <c r="OOZ162" s="1"/>
      <c r="OPA162" s="1"/>
      <c r="OPB162" s="1"/>
      <c r="OPC162" s="1"/>
      <c r="OPD162" s="1"/>
      <c r="OPE162" s="1"/>
      <c r="OPF162" s="1"/>
      <c r="OPG162" s="1"/>
      <c r="OPH162" s="1"/>
      <c r="OPI162" s="1"/>
      <c r="OPJ162" s="1"/>
      <c r="OPK162" s="1"/>
      <c r="OPL162" s="1"/>
      <c r="OPM162" s="1"/>
      <c r="OPN162" s="1"/>
      <c r="OPO162" s="1"/>
      <c r="OPP162" s="1"/>
      <c r="OPQ162" s="1"/>
      <c r="OPR162" s="1"/>
      <c r="OPS162" s="1"/>
      <c r="OPT162" s="1"/>
      <c r="OPU162" s="1"/>
      <c r="OPV162" s="1"/>
      <c r="OPW162" s="1"/>
      <c r="OPX162" s="1"/>
      <c r="OPY162" s="1"/>
      <c r="OPZ162" s="1"/>
      <c r="OQA162" s="1"/>
      <c r="OQB162" s="1"/>
      <c r="OQC162" s="1"/>
      <c r="OQD162" s="1"/>
      <c r="OQE162" s="1"/>
      <c r="OQF162" s="1"/>
      <c r="OQG162" s="1"/>
      <c r="OQH162" s="1"/>
      <c r="OQI162" s="1"/>
      <c r="OQJ162" s="1"/>
      <c r="OQK162" s="1"/>
      <c r="OQL162" s="1"/>
      <c r="OQM162" s="1"/>
      <c r="OQN162" s="1"/>
      <c r="OQO162" s="1"/>
      <c r="OQP162" s="1"/>
      <c r="OQQ162" s="1"/>
      <c r="OQR162" s="1"/>
      <c r="OQS162" s="1"/>
      <c r="OQT162" s="1"/>
      <c r="OQU162" s="1"/>
      <c r="OQV162" s="1"/>
      <c r="OQW162" s="1"/>
      <c r="OQX162" s="1"/>
      <c r="OQY162" s="1"/>
      <c r="OQZ162" s="1"/>
      <c r="ORA162" s="1"/>
      <c r="ORB162" s="1"/>
      <c r="ORC162" s="1"/>
      <c r="ORD162" s="1"/>
      <c r="ORE162" s="1"/>
      <c r="ORF162" s="1"/>
      <c r="ORG162" s="1"/>
      <c r="ORH162" s="1"/>
      <c r="ORI162" s="1"/>
      <c r="ORJ162" s="1"/>
      <c r="ORK162" s="1"/>
      <c r="ORL162" s="1"/>
      <c r="ORM162" s="1"/>
      <c r="ORN162" s="1"/>
      <c r="ORO162" s="1"/>
      <c r="ORP162" s="1"/>
      <c r="ORQ162" s="1"/>
      <c r="ORR162" s="1"/>
      <c r="ORS162" s="1"/>
      <c r="ORT162" s="1"/>
      <c r="ORU162" s="1"/>
      <c r="ORV162" s="1"/>
      <c r="ORW162" s="1"/>
      <c r="ORX162" s="1"/>
      <c r="ORY162" s="1"/>
      <c r="ORZ162" s="1"/>
      <c r="OSA162" s="1"/>
      <c r="OSB162" s="1"/>
      <c r="OSC162" s="1"/>
      <c r="OSD162" s="1"/>
      <c r="OSE162" s="1"/>
      <c r="OSF162" s="1"/>
      <c r="OSG162" s="1"/>
      <c r="OSH162" s="1"/>
      <c r="OSI162" s="1"/>
      <c r="OSJ162" s="1"/>
      <c r="OSK162" s="1"/>
      <c r="OSL162" s="1"/>
      <c r="OSM162" s="1"/>
      <c r="OSN162" s="1"/>
      <c r="OSO162" s="1"/>
      <c r="OSP162" s="1"/>
      <c r="OSQ162" s="1"/>
      <c r="OSR162" s="1"/>
      <c r="OSS162" s="1"/>
      <c r="OST162" s="1"/>
      <c r="OSU162" s="1"/>
      <c r="OSV162" s="1"/>
      <c r="OSW162" s="1"/>
      <c r="OSX162" s="1"/>
      <c r="OSY162" s="1"/>
      <c r="OSZ162" s="1"/>
      <c r="OTA162" s="1"/>
      <c r="OTB162" s="1"/>
      <c r="OTC162" s="1"/>
      <c r="OTD162" s="1"/>
      <c r="OTE162" s="1"/>
      <c r="OTF162" s="1"/>
      <c r="OTG162" s="1"/>
      <c r="OTH162" s="1"/>
      <c r="OTI162" s="1"/>
      <c r="OTJ162" s="1"/>
      <c r="OTK162" s="1"/>
      <c r="OTL162" s="1"/>
      <c r="OTM162" s="1"/>
      <c r="OTN162" s="1"/>
      <c r="OTO162" s="1"/>
      <c r="OTP162" s="1"/>
      <c r="OTQ162" s="1"/>
      <c r="OTR162" s="1"/>
      <c r="OTS162" s="1"/>
      <c r="OTT162" s="1"/>
      <c r="OTU162" s="1"/>
      <c r="OTV162" s="1"/>
      <c r="OTW162" s="1"/>
      <c r="OTX162" s="1"/>
      <c r="OTY162" s="1"/>
      <c r="OTZ162" s="1"/>
      <c r="OUA162" s="1"/>
      <c r="OUB162" s="1"/>
      <c r="OUC162" s="1"/>
      <c r="OUD162" s="1"/>
      <c r="OUE162" s="1"/>
      <c r="OUF162" s="1"/>
      <c r="OUG162" s="1"/>
      <c r="OUH162" s="1"/>
      <c r="OUI162" s="1"/>
      <c r="OUJ162" s="1"/>
      <c r="OUK162" s="1"/>
      <c r="OUL162" s="1"/>
      <c r="OUM162" s="1"/>
      <c r="OUN162" s="1"/>
      <c r="OUO162" s="1"/>
      <c r="OUP162" s="1"/>
      <c r="OUQ162" s="1"/>
      <c r="OUR162" s="1"/>
      <c r="OUS162" s="1"/>
      <c r="OUT162" s="1"/>
      <c r="OUU162" s="1"/>
      <c r="OUV162" s="1"/>
      <c r="OUW162" s="1"/>
      <c r="OUX162" s="1"/>
      <c r="OUY162" s="1"/>
      <c r="OUZ162" s="1"/>
      <c r="OVA162" s="1"/>
      <c r="OVB162" s="1"/>
      <c r="OVC162" s="1"/>
      <c r="OVD162" s="1"/>
      <c r="OVE162" s="1"/>
      <c r="OVF162" s="1"/>
      <c r="OVG162" s="1"/>
      <c r="OVH162" s="1"/>
      <c r="OVI162" s="1"/>
      <c r="OVJ162" s="1"/>
      <c r="OVK162" s="1"/>
      <c r="OVL162" s="1"/>
      <c r="OVM162" s="1"/>
      <c r="OVN162" s="1"/>
      <c r="OVO162" s="1"/>
      <c r="OVP162" s="1"/>
      <c r="OVQ162" s="1"/>
      <c r="OVR162" s="1"/>
      <c r="OVS162" s="1"/>
      <c r="OVT162" s="1"/>
      <c r="OVU162" s="1"/>
      <c r="OVV162" s="1"/>
      <c r="OVW162" s="1"/>
      <c r="OVX162" s="1"/>
      <c r="OVY162" s="1"/>
      <c r="OVZ162" s="1"/>
      <c r="OWA162" s="1"/>
      <c r="OWB162" s="1"/>
      <c r="OWC162" s="1"/>
      <c r="OWD162" s="1"/>
      <c r="OWE162" s="1"/>
      <c r="OWF162" s="1"/>
      <c r="OWG162" s="1"/>
      <c r="OWH162" s="1"/>
      <c r="OWI162" s="1"/>
      <c r="OWJ162" s="1"/>
      <c r="OWK162" s="1"/>
      <c r="OWL162" s="1"/>
      <c r="OWM162" s="1"/>
      <c r="OWN162" s="1"/>
      <c r="OWO162" s="1"/>
      <c r="OWP162" s="1"/>
      <c r="OWQ162" s="1"/>
      <c r="OWR162" s="1"/>
      <c r="OWS162" s="1"/>
      <c r="OWT162" s="1"/>
      <c r="OWU162" s="1"/>
      <c r="OWV162" s="1"/>
      <c r="OWW162" s="1"/>
      <c r="OWX162" s="1"/>
      <c r="OWY162" s="1"/>
      <c r="OWZ162" s="1"/>
      <c r="OXA162" s="1"/>
      <c r="OXB162" s="1"/>
      <c r="OXC162" s="1"/>
      <c r="OXD162" s="1"/>
      <c r="OXE162" s="1"/>
      <c r="OXF162" s="1"/>
      <c r="OXG162" s="1"/>
      <c r="OXH162" s="1"/>
      <c r="OXI162" s="1"/>
      <c r="OXJ162" s="1"/>
      <c r="OXK162" s="1"/>
      <c r="OXL162" s="1"/>
      <c r="OXM162" s="1"/>
      <c r="OXN162" s="1"/>
      <c r="OXO162" s="1"/>
      <c r="OXP162" s="1"/>
      <c r="OXQ162" s="1"/>
      <c r="OXR162" s="1"/>
      <c r="OXS162" s="1"/>
      <c r="OXT162" s="1"/>
      <c r="OXU162" s="1"/>
      <c r="OXV162" s="1"/>
      <c r="OXW162" s="1"/>
      <c r="OXX162" s="1"/>
      <c r="OXY162" s="1"/>
      <c r="OXZ162" s="1"/>
      <c r="OYA162" s="1"/>
      <c r="OYB162" s="1"/>
      <c r="OYC162" s="1"/>
      <c r="OYD162" s="1"/>
      <c r="OYE162" s="1"/>
      <c r="OYF162" s="1"/>
      <c r="OYG162" s="1"/>
      <c r="OYH162" s="1"/>
      <c r="OYI162" s="1"/>
      <c r="OYJ162" s="1"/>
      <c r="OYK162" s="1"/>
      <c r="OYL162" s="1"/>
      <c r="OYM162" s="1"/>
      <c r="OYN162" s="1"/>
      <c r="OYO162" s="1"/>
      <c r="OYP162" s="1"/>
      <c r="OYQ162" s="1"/>
      <c r="OYR162" s="1"/>
      <c r="OYS162" s="1"/>
      <c r="OYT162" s="1"/>
      <c r="OYU162" s="1"/>
      <c r="OYV162" s="1"/>
      <c r="OYW162" s="1"/>
      <c r="OYX162" s="1"/>
      <c r="OYY162" s="1"/>
      <c r="OYZ162" s="1"/>
      <c r="OZA162" s="1"/>
      <c r="OZB162" s="1"/>
      <c r="OZC162" s="1"/>
      <c r="OZD162" s="1"/>
      <c r="OZE162" s="1"/>
      <c r="OZF162" s="1"/>
      <c r="OZG162" s="1"/>
      <c r="OZH162" s="1"/>
      <c r="OZI162" s="1"/>
      <c r="OZJ162" s="1"/>
      <c r="OZK162" s="1"/>
      <c r="OZL162" s="1"/>
      <c r="OZM162" s="1"/>
      <c r="OZN162" s="1"/>
      <c r="OZO162" s="1"/>
      <c r="OZP162" s="1"/>
      <c r="OZQ162" s="1"/>
      <c r="OZR162" s="1"/>
      <c r="OZS162" s="1"/>
      <c r="OZT162" s="1"/>
      <c r="OZU162" s="1"/>
      <c r="OZV162" s="1"/>
      <c r="OZW162" s="1"/>
      <c r="OZX162" s="1"/>
      <c r="OZY162" s="1"/>
      <c r="OZZ162" s="1"/>
      <c r="PAA162" s="1"/>
      <c r="PAB162" s="1"/>
      <c r="PAC162" s="1"/>
      <c r="PAD162" s="1"/>
      <c r="PAE162" s="1"/>
      <c r="PAF162" s="1"/>
      <c r="PAG162" s="1"/>
      <c r="PAH162" s="1"/>
      <c r="PAI162" s="1"/>
      <c r="PAJ162" s="1"/>
      <c r="PAK162" s="1"/>
      <c r="PAL162" s="1"/>
      <c r="PAM162" s="1"/>
      <c r="PAN162" s="1"/>
      <c r="PAO162" s="1"/>
      <c r="PAP162" s="1"/>
      <c r="PAQ162" s="1"/>
      <c r="PAR162" s="1"/>
      <c r="PAS162" s="1"/>
      <c r="PAT162" s="1"/>
      <c r="PAU162" s="1"/>
      <c r="PAV162" s="1"/>
      <c r="PAW162" s="1"/>
      <c r="PAX162" s="1"/>
      <c r="PAY162" s="1"/>
      <c r="PAZ162" s="1"/>
      <c r="PBA162" s="1"/>
      <c r="PBB162" s="1"/>
      <c r="PBC162" s="1"/>
      <c r="PBD162" s="1"/>
      <c r="PBE162" s="1"/>
      <c r="PBF162" s="1"/>
      <c r="PBG162" s="1"/>
      <c r="PBH162" s="1"/>
      <c r="PBI162" s="1"/>
      <c r="PBJ162" s="1"/>
      <c r="PBK162" s="1"/>
      <c r="PBL162" s="1"/>
      <c r="PBM162" s="1"/>
      <c r="PBN162" s="1"/>
      <c r="PBO162" s="1"/>
      <c r="PBP162" s="1"/>
      <c r="PBQ162" s="1"/>
      <c r="PBR162" s="1"/>
      <c r="PBS162" s="1"/>
      <c r="PBT162" s="1"/>
      <c r="PBU162" s="1"/>
      <c r="PBV162" s="1"/>
      <c r="PBW162" s="1"/>
      <c r="PBX162" s="1"/>
      <c r="PBY162" s="1"/>
      <c r="PBZ162" s="1"/>
      <c r="PCA162" s="1"/>
      <c r="PCB162" s="1"/>
      <c r="PCC162" s="1"/>
      <c r="PCD162" s="1"/>
      <c r="PCE162" s="1"/>
      <c r="PCF162" s="1"/>
      <c r="PCG162" s="1"/>
      <c r="PCH162" s="1"/>
      <c r="PCI162" s="1"/>
      <c r="PCJ162" s="1"/>
      <c r="PCK162" s="1"/>
      <c r="PCL162" s="1"/>
      <c r="PCM162" s="1"/>
      <c r="PCN162" s="1"/>
      <c r="PCO162" s="1"/>
      <c r="PCP162" s="1"/>
      <c r="PCQ162" s="1"/>
      <c r="PCR162" s="1"/>
      <c r="PCS162" s="1"/>
      <c r="PCT162" s="1"/>
      <c r="PCU162" s="1"/>
      <c r="PCV162" s="1"/>
      <c r="PCW162" s="1"/>
      <c r="PCX162" s="1"/>
      <c r="PCY162" s="1"/>
      <c r="PCZ162" s="1"/>
      <c r="PDA162" s="1"/>
      <c r="PDB162" s="1"/>
      <c r="PDC162" s="1"/>
      <c r="PDD162" s="1"/>
      <c r="PDE162" s="1"/>
      <c r="PDF162" s="1"/>
      <c r="PDG162" s="1"/>
      <c r="PDH162" s="1"/>
      <c r="PDI162" s="1"/>
      <c r="PDJ162" s="1"/>
      <c r="PDK162" s="1"/>
      <c r="PDL162" s="1"/>
      <c r="PDM162" s="1"/>
      <c r="PDN162" s="1"/>
      <c r="PDO162" s="1"/>
      <c r="PDP162" s="1"/>
      <c r="PDQ162" s="1"/>
      <c r="PDR162" s="1"/>
      <c r="PDS162" s="1"/>
      <c r="PDT162" s="1"/>
      <c r="PDU162" s="1"/>
      <c r="PDV162" s="1"/>
      <c r="PDW162" s="1"/>
      <c r="PDX162" s="1"/>
      <c r="PDY162" s="1"/>
      <c r="PDZ162" s="1"/>
      <c r="PEA162" s="1"/>
      <c r="PEB162" s="1"/>
      <c r="PEC162" s="1"/>
      <c r="PED162" s="1"/>
      <c r="PEE162" s="1"/>
      <c r="PEF162" s="1"/>
      <c r="PEG162" s="1"/>
      <c r="PEH162" s="1"/>
      <c r="PEI162" s="1"/>
      <c r="PEJ162" s="1"/>
      <c r="PEK162" s="1"/>
      <c r="PEL162" s="1"/>
      <c r="PEM162" s="1"/>
      <c r="PEN162" s="1"/>
      <c r="PEO162" s="1"/>
      <c r="PEP162" s="1"/>
      <c r="PEQ162" s="1"/>
      <c r="PER162" s="1"/>
      <c r="PES162" s="1"/>
      <c r="PET162" s="1"/>
      <c r="PEU162" s="1"/>
      <c r="PEV162" s="1"/>
      <c r="PEW162" s="1"/>
      <c r="PEX162" s="1"/>
      <c r="PEY162" s="1"/>
      <c r="PEZ162" s="1"/>
      <c r="PFA162" s="1"/>
      <c r="PFB162" s="1"/>
      <c r="PFC162" s="1"/>
      <c r="PFD162" s="1"/>
      <c r="PFE162" s="1"/>
      <c r="PFF162" s="1"/>
      <c r="PFG162" s="1"/>
      <c r="PFH162" s="1"/>
      <c r="PFI162" s="1"/>
      <c r="PFJ162" s="1"/>
      <c r="PFK162" s="1"/>
      <c r="PFL162" s="1"/>
      <c r="PFM162" s="1"/>
      <c r="PFN162" s="1"/>
      <c r="PFO162" s="1"/>
      <c r="PFP162" s="1"/>
      <c r="PFQ162" s="1"/>
      <c r="PFR162" s="1"/>
      <c r="PFS162" s="1"/>
      <c r="PFT162" s="1"/>
      <c r="PFU162" s="1"/>
      <c r="PFV162" s="1"/>
      <c r="PFW162" s="1"/>
      <c r="PFX162" s="1"/>
      <c r="PFY162" s="1"/>
      <c r="PFZ162" s="1"/>
      <c r="PGA162" s="1"/>
      <c r="PGB162" s="1"/>
      <c r="PGC162" s="1"/>
      <c r="PGD162" s="1"/>
      <c r="PGE162" s="1"/>
      <c r="PGF162" s="1"/>
      <c r="PGG162" s="1"/>
      <c r="PGH162" s="1"/>
      <c r="PGI162" s="1"/>
      <c r="PGJ162" s="1"/>
      <c r="PGK162" s="1"/>
      <c r="PGL162" s="1"/>
      <c r="PGM162" s="1"/>
      <c r="PGN162" s="1"/>
      <c r="PGO162" s="1"/>
      <c r="PGP162" s="1"/>
      <c r="PGQ162" s="1"/>
      <c r="PGR162" s="1"/>
      <c r="PGS162" s="1"/>
      <c r="PGT162" s="1"/>
      <c r="PGU162" s="1"/>
      <c r="PGV162" s="1"/>
      <c r="PGW162" s="1"/>
      <c r="PGX162" s="1"/>
      <c r="PGY162" s="1"/>
      <c r="PGZ162" s="1"/>
      <c r="PHA162" s="1"/>
      <c r="PHB162" s="1"/>
      <c r="PHC162" s="1"/>
      <c r="PHD162" s="1"/>
      <c r="PHE162" s="1"/>
      <c r="PHF162" s="1"/>
      <c r="PHG162" s="1"/>
      <c r="PHH162" s="1"/>
      <c r="PHI162" s="1"/>
      <c r="PHJ162" s="1"/>
      <c r="PHK162" s="1"/>
      <c r="PHL162" s="1"/>
      <c r="PHM162" s="1"/>
      <c r="PHN162" s="1"/>
      <c r="PHO162" s="1"/>
      <c r="PHP162" s="1"/>
      <c r="PHQ162" s="1"/>
      <c r="PHR162" s="1"/>
      <c r="PHS162" s="1"/>
      <c r="PHT162" s="1"/>
      <c r="PHU162" s="1"/>
      <c r="PHV162" s="1"/>
      <c r="PHW162" s="1"/>
      <c r="PHX162" s="1"/>
      <c r="PHY162" s="1"/>
      <c r="PHZ162" s="1"/>
      <c r="PIA162" s="1"/>
      <c r="PIB162" s="1"/>
      <c r="PIC162" s="1"/>
      <c r="PID162" s="1"/>
      <c r="PIE162" s="1"/>
      <c r="PIF162" s="1"/>
      <c r="PIG162" s="1"/>
      <c r="PIH162" s="1"/>
      <c r="PII162" s="1"/>
      <c r="PIJ162" s="1"/>
      <c r="PIK162" s="1"/>
      <c r="PIL162" s="1"/>
      <c r="PIM162" s="1"/>
      <c r="PIN162" s="1"/>
      <c r="PIO162" s="1"/>
      <c r="PIP162" s="1"/>
      <c r="PIQ162" s="1"/>
      <c r="PIR162" s="1"/>
      <c r="PIS162" s="1"/>
      <c r="PIT162" s="1"/>
      <c r="PIU162" s="1"/>
      <c r="PIV162" s="1"/>
      <c r="PIW162" s="1"/>
      <c r="PIX162" s="1"/>
      <c r="PIY162" s="1"/>
      <c r="PIZ162" s="1"/>
      <c r="PJA162" s="1"/>
      <c r="PJB162" s="1"/>
      <c r="PJC162" s="1"/>
      <c r="PJD162" s="1"/>
      <c r="PJE162" s="1"/>
      <c r="PJF162" s="1"/>
      <c r="PJG162" s="1"/>
      <c r="PJH162" s="1"/>
      <c r="PJI162" s="1"/>
      <c r="PJJ162" s="1"/>
      <c r="PJK162" s="1"/>
      <c r="PJL162" s="1"/>
      <c r="PJM162" s="1"/>
      <c r="PJN162" s="1"/>
      <c r="PJO162" s="1"/>
      <c r="PJP162" s="1"/>
      <c r="PJQ162" s="1"/>
      <c r="PJR162" s="1"/>
      <c r="PJS162" s="1"/>
      <c r="PJT162" s="1"/>
      <c r="PJU162" s="1"/>
      <c r="PJV162" s="1"/>
      <c r="PJW162" s="1"/>
      <c r="PJX162" s="1"/>
      <c r="PJY162" s="1"/>
      <c r="PJZ162" s="1"/>
      <c r="PKA162" s="1"/>
      <c r="PKB162" s="1"/>
      <c r="PKC162" s="1"/>
      <c r="PKD162" s="1"/>
      <c r="PKE162" s="1"/>
      <c r="PKF162" s="1"/>
      <c r="PKG162" s="1"/>
      <c r="PKH162" s="1"/>
      <c r="PKI162" s="1"/>
      <c r="PKJ162" s="1"/>
      <c r="PKK162" s="1"/>
      <c r="PKL162" s="1"/>
      <c r="PKM162" s="1"/>
      <c r="PKN162" s="1"/>
      <c r="PKO162" s="1"/>
      <c r="PKP162" s="1"/>
      <c r="PKQ162" s="1"/>
      <c r="PKR162" s="1"/>
      <c r="PKS162" s="1"/>
      <c r="PKT162" s="1"/>
      <c r="PKU162" s="1"/>
      <c r="PKV162" s="1"/>
      <c r="PKW162" s="1"/>
      <c r="PKX162" s="1"/>
      <c r="PKY162" s="1"/>
      <c r="PKZ162" s="1"/>
      <c r="PLA162" s="1"/>
      <c r="PLB162" s="1"/>
      <c r="PLC162" s="1"/>
      <c r="PLD162" s="1"/>
      <c r="PLE162" s="1"/>
      <c r="PLF162" s="1"/>
      <c r="PLG162" s="1"/>
      <c r="PLH162" s="1"/>
      <c r="PLI162" s="1"/>
      <c r="PLJ162" s="1"/>
      <c r="PLK162" s="1"/>
      <c r="PLL162" s="1"/>
      <c r="PLM162" s="1"/>
      <c r="PLN162" s="1"/>
      <c r="PLO162" s="1"/>
      <c r="PLP162" s="1"/>
      <c r="PLQ162" s="1"/>
      <c r="PLR162" s="1"/>
      <c r="PLS162" s="1"/>
      <c r="PLT162" s="1"/>
      <c r="PLU162" s="1"/>
      <c r="PLV162" s="1"/>
      <c r="PLW162" s="1"/>
      <c r="PLX162" s="1"/>
      <c r="PLY162" s="1"/>
      <c r="PLZ162" s="1"/>
      <c r="PMA162" s="1"/>
      <c r="PMB162" s="1"/>
      <c r="PMC162" s="1"/>
      <c r="PMD162" s="1"/>
      <c r="PME162" s="1"/>
      <c r="PMF162" s="1"/>
      <c r="PMG162" s="1"/>
      <c r="PMH162" s="1"/>
      <c r="PMI162" s="1"/>
      <c r="PMJ162" s="1"/>
      <c r="PMK162" s="1"/>
      <c r="PML162" s="1"/>
      <c r="PMM162" s="1"/>
      <c r="PMN162" s="1"/>
      <c r="PMO162" s="1"/>
      <c r="PMP162" s="1"/>
      <c r="PMQ162" s="1"/>
      <c r="PMR162" s="1"/>
      <c r="PMS162" s="1"/>
      <c r="PMT162" s="1"/>
      <c r="PMU162" s="1"/>
      <c r="PMV162" s="1"/>
      <c r="PMW162" s="1"/>
      <c r="PMX162" s="1"/>
      <c r="PMY162" s="1"/>
      <c r="PMZ162" s="1"/>
      <c r="PNA162" s="1"/>
      <c r="PNB162" s="1"/>
      <c r="PNC162" s="1"/>
      <c r="PND162" s="1"/>
      <c r="PNE162" s="1"/>
      <c r="PNF162" s="1"/>
      <c r="PNG162" s="1"/>
      <c r="PNH162" s="1"/>
      <c r="PNI162" s="1"/>
      <c r="PNJ162" s="1"/>
      <c r="PNK162" s="1"/>
      <c r="PNL162" s="1"/>
      <c r="PNM162" s="1"/>
      <c r="PNN162" s="1"/>
      <c r="PNO162" s="1"/>
      <c r="PNP162" s="1"/>
      <c r="PNQ162" s="1"/>
      <c r="PNR162" s="1"/>
      <c r="PNS162" s="1"/>
      <c r="PNT162" s="1"/>
      <c r="PNU162" s="1"/>
      <c r="PNV162" s="1"/>
      <c r="PNW162" s="1"/>
      <c r="PNX162" s="1"/>
      <c r="PNY162" s="1"/>
      <c r="PNZ162" s="1"/>
      <c r="POA162" s="1"/>
      <c r="POB162" s="1"/>
      <c r="POC162" s="1"/>
      <c r="POD162" s="1"/>
      <c r="POE162" s="1"/>
      <c r="POF162" s="1"/>
      <c r="POG162" s="1"/>
      <c r="POH162" s="1"/>
      <c r="POI162" s="1"/>
      <c r="POJ162" s="1"/>
      <c r="POK162" s="1"/>
      <c r="POL162" s="1"/>
      <c r="POM162" s="1"/>
      <c r="PON162" s="1"/>
      <c r="POO162" s="1"/>
      <c r="POP162" s="1"/>
      <c r="POQ162" s="1"/>
      <c r="POR162" s="1"/>
      <c r="POS162" s="1"/>
      <c r="POT162" s="1"/>
      <c r="POU162" s="1"/>
      <c r="POV162" s="1"/>
      <c r="POW162" s="1"/>
      <c r="POX162" s="1"/>
      <c r="POY162" s="1"/>
      <c r="POZ162" s="1"/>
      <c r="PPA162" s="1"/>
      <c r="PPB162" s="1"/>
      <c r="PPC162" s="1"/>
      <c r="PPD162" s="1"/>
      <c r="PPE162" s="1"/>
      <c r="PPF162" s="1"/>
      <c r="PPG162" s="1"/>
      <c r="PPH162" s="1"/>
      <c r="PPI162" s="1"/>
      <c r="PPJ162" s="1"/>
      <c r="PPK162" s="1"/>
      <c r="PPL162" s="1"/>
      <c r="PPM162" s="1"/>
      <c r="PPN162" s="1"/>
      <c r="PPO162" s="1"/>
      <c r="PPP162" s="1"/>
      <c r="PPQ162" s="1"/>
      <c r="PPR162" s="1"/>
      <c r="PPS162" s="1"/>
      <c r="PPT162" s="1"/>
      <c r="PPU162" s="1"/>
      <c r="PPV162" s="1"/>
      <c r="PPW162" s="1"/>
      <c r="PPX162" s="1"/>
      <c r="PPY162" s="1"/>
      <c r="PPZ162" s="1"/>
      <c r="PQA162" s="1"/>
      <c r="PQB162" s="1"/>
      <c r="PQC162" s="1"/>
      <c r="PQD162" s="1"/>
      <c r="PQE162" s="1"/>
      <c r="PQF162" s="1"/>
      <c r="PQG162" s="1"/>
      <c r="PQH162" s="1"/>
      <c r="PQI162" s="1"/>
      <c r="PQJ162" s="1"/>
      <c r="PQK162" s="1"/>
      <c r="PQL162" s="1"/>
      <c r="PQM162" s="1"/>
      <c r="PQN162" s="1"/>
      <c r="PQO162" s="1"/>
      <c r="PQP162" s="1"/>
      <c r="PQQ162" s="1"/>
      <c r="PQR162" s="1"/>
      <c r="PQS162" s="1"/>
      <c r="PQT162" s="1"/>
      <c r="PQU162" s="1"/>
      <c r="PQV162" s="1"/>
      <c r="PQW162" s="1"/>
      <c r="PQX162" s="1"/>
      <c r="PQY162" s="1"/>
      <c r="PQZ162" s="1"/>
      <c r="PRA162" s="1"/>
      <c r="PRB162" s="1"/>
      <c r="PRC162" s="1"/>
      <c r="PRD162" s="1"/>
      <c r="PRE162" s="1"/>
      <c r="PRF162" s="1"/>
      <c r="PRG162" s="1"/>
      <c r="PRH162" s="1"/>
      <c r="PRI162" s="1"/>
      <c r="PRJ162" s="1"/>
      <c r="PRK162" s="1"/>
      <c r="PRL162" s="1"/>
      <c r="PRM162" s="1"/>
      <c r="PRN162" s="1"/>
      <c r="PRO162" s="1"/>
      <c r="PRP162" s="1"/>
      <c r="PRQ162" s="1"/>
      <c r="PRR162" s="1"/>
      <c r="PRS162" s="1"/>
      <c r="PRT162" s="1"/>
      <c r="PRU162" s="1"/>
      <c r="PRV162" s="1"/>
      <c r="PRW162" s="1"/>
      <c r="PRX162" s="1"/>
      <c r="PRY162" s="1"/>
      <c r="PRZ162" s="1"/>
      <c r="PSA162" s="1"/>
      <c r="PSB162" s="1"/>
      <c r="PSC162" s="1"/>
      <c r="PSD162" s="1"/>
      <c r="PSE162" s="1"/>
      <c r="PSF162" s="1"/>
      <c r="PSG162" s="1"/>
      <c r="PSH162" s="1"/>
      <c r="PSI162" s="1"/>
      <c r="PSJ162" s="1"/>
      <c r="PSK162" s="1"/>
      <c r="PSL162" s="1"/>
      <c r="PSM162" s="1"/>
      <c r="PSN162" s="1"/>
      <c r="PSO162" s="1"/>
      <c r="PSP162" s="1"/>
      <c r="PSQ162" s="1"/>
      <c r="PSR162" s="1"/>
      <c r="PSS162" s="1"/>
      <c r="PST162" s="1"/>
      <c r="PSU162" s="1"/>
      <c r="PSV162" s="1"/>
      <c r="PSW162" s="1"/>
      <c r="PSX162" s="1"/>
      <c r="PSY162" s="1"/>
      <c r="PSZ162" s="1"/>
      <c r="PTA162" s="1"/>
      <c r="PTB162" s="1"/>
      <c r="PTC162" s="1"/>
      <c r="PTD162" s="1"/>
      <c r="PTE162" s="1"/>
      <c r="PTF162" s="1"/>
      <c r="PTG162" s="1"/>
      <c r="PTH162" s="1"/>
      <c r="PTI162" s="1"/>
      <c r="PTJ162" s="1"/>
      <c r="PTK162" s="1"/>
      <c r="PTL162" s="1"/>
      <c r="PTM162" s="1"/>
      <c r="PTN162" s="1"/>
      <c r="PTO162" s="1"/>
      <c r="PTP162" s="1"/>
      <c r="PTQ162" s="1"/>
      <c r="PTR162" s="1"/>
      <c r="PTS162" s="1"/>
      <c r="PTT162" s="1"/>
      <c r="PTU162" s="1"/>
      <c r="PTV162" s="1"/>
      <c r="PTW162" s="1"/>
      <c r="PTX162" s="1"/>
      <c r="PTY162" s="1"/>
      <c r="PTZ162" s="1"/>
      <c r="PUA162" s="1"/>
      <c r="PUB162" s="1"/>
      <c r="PUC162" s="1"/>
      <c r="PUD162" s="1"/>
      <c r="PUE162" s="1"/>
      <c r="PUF162" s="1"/>
      <c r="PUG162" s="1"/>
      <c r="PUH162" s="1"/>
      <c r="PUI162" s="1"/>
      <c r="PUJ162" s="1"/>
      <c r="PUK162" s="1"/>
      <c r="PUL162" s="1"/>
      <c r="PUM162" s="1"/>
      <c r="PUN162" s="1"/>
      <c r="PUO162" s="1"/>
      <c r="PUP162" s="1"/>
      <c r="PUQ162" s="1"/>
      <c r="PUR162" s="1"/>
      <c r="PUS162" s="1"/>
      <c r="PUT162" s="1"/>
      <c r="PUU162" s="1"/>
      <c r="PUV162" s="1"/>
      <c r="PUW162" s="1"/>
      <c r="PUX162" s="1"/>
      <c r="PUY162" s="1"/>
      <c r="PUZ162" s="1"/>
      <c r="PVA162" s="1"/>
      <c r="PVB162" s="1"/>
      <c r="PVC162" s="1"/>
      <c r="PVD162" s="1"/>
      <c r="PVE162" s="1"/>
      <c r="PVF162" s="1"/>
      <c r="PVG162" s="1"/>
      <c r="PVH162" s="1"/>
      <c r="PVI162" s="1"/>
      <c r="PVJ162" s="1"/>
      <c r="PVK162" s="1"/>
      <c r="PVL162" s="1"/>
      <c r="PVM162" s="1"/>
      <c r="PVN162" s="1"/>
      <c r="PVO162" s="1"/>
      <c r="PVP162" s="1"/>
      <c r="PVQ162" s="1"/>
      <c r="PVR162" s="1"/>
      <c r="PVS162" s="1"/>
      <c r="PVT162" s="1"/>
      <c r="PVU162" s="1"/>
      <c r="PVV162" s="1"/>
      <c r="PVW162" s="1"/>
      <c r="PVX162" s="1"/>
      <c r="PVY162" s="1"/>
      <c r="PVZ162" s="1"/>
      <c r="PWA162" s="1"/>
      <c r="PWB162" s="1"/>
      <c r="PWC162" s="1"/>
      <c r="PWD162" s="1"/>
      <c r="PWE162" s="1"/>
      <c r="PWF162" s="1"/>
      <c r="PWG162" s="1"/>
      <c r="PWH162" s="1"/>
      <c r="PWI162" s="1"/>
      <c r="PWJ162" s="1"/>
      <c r="PWK162" s="1"/>
      <c r="PWL162" s="1"/>
      <c r="PWM162" s="1"/>
      <c r="PWN162" s="1"/>
      <c r="PWO162" s="1"/>
      <c r="PWP162" s="1"/>
      <c r="PWQ162" s="1"/>
      <c r="PWR162" s="1"/>
      <c r="PWS162" s="1"/>
      <c r="PWT162" s="1"/>
      <c r="PWU162" s="1"/>
      <c r="PWV162" s="1"/>
      <c r="PWW162" s="1"/>
      <c r="PWX162" s="1"/>
      <c r="PWY162" s="1"/>
      <c r="PWZ162" s="1"/>
      <c r="PXA162" s="1"/>
      <c r="PXB162" s="1"/>
      <c r="PXC162" s="1"/>
      <c r="PXD162" s="1"/>
      <c r="PXE162" s="1"/>
      <c r="PXF162" s="1"/>
      <c r="PXG162" s="1"/>
      <c r="PXH162" s="1"/>
      <c r="PXI162" s="1"/>
      <c r="PXJ162" s="1"/>
      <c r="PXK162" s="1"/>
      <c r="PXL162" s="1"/>
      <c r="PXM162" s="1"/>
      <c r="PXN162" s="1"/>
      <c r="PXO162" s="1"/>
      <c r="PXP162" s="1"/>
      <c r="PXQ162" s="1"/>
      <c r="PXR162" s="1"/>
      <c r="PXS162" s="1"/>
      <c r="PXT162" s="1"/>
      <c r="PXU162" s="1"/>
      <c r="PXV162" s="1"/>
      <c r="PXW162" s="1"/>
      <c r="PXX162" s="1"/>
      <c r="PXY162" s="1"/>
      <c r="PXZ162" s="1"/>
      <c r="PYA162" s="1"/>
      <c r="PYB162" s="1"/>
      <c r="PYC162" s="1"/>
      <c r="PYD162" s="1"/>
      <c r="PYE162" s="1"/>
      <c r="PYF162" s="1"/>
      <c r="PYG162" s="1"/>
      <c r="PYH162" s="1"/>
      <c r="PYI162" s="1"/>
      <c r="PYJ162" s="1"/>
      <c r="PYK162" s="1"/>
      <c r="PYL162" s="1"/>
      <c r="PYM162" s="1"/>
      <c r="PYN162" s="1"/>
      <c r="PYO162" s="1"/>
      <c r="PYP162" s="1"/>
      <c r="PYQ162" s="1"/>
      <c r="PYR162" s="1"/>
      <c r="PYS162" s="1"/>
      <c r="PYT162" s="1"/>
      <c r="PYU162" s="1"/>
      <c r="PYV162" s="1"/>
      <c r="PYW162" s="1"/>
      <c r="PYX162" s="1"/>
      <c r="PYY162" s="1"/>
      <c r="PYZ162" s="1"/>
      <c r="PZA162" s="1"/>
      <c r="PZB162" s="1"/>
      <c r="PZC162" s="1"/>
      <c r="PZD162" s="1"/>
      <c r="PZE162" s="1"/>
      <c r="PZF162" s="1"/>
      <c r="PZG162" s="1"/>
      <c r="PZH162" s="1"/>
      <c r="PZI162" s="1"/>
      <c r="PZJ162" s="1"/>
      <c r="PZK162" s="1"/>
      <c r="PZL162" s="1"/>
      <c r="PZM162" s="1"/>
      <c r="PZN162" s="1"/>
      <c r="PZO162" s="1"/>
      <c r="PZP162" s="1"/>
      <c r="PZQ162" s="1"/>
      <c r="PZR162" s="1"/>
      <c r="PZS162" s="1"/>
      <c r="PZT162" s="1"/>
      <c r="PZU162" s="1"/>
      <c r="PZV162" s="1"/>
      <c r="PZW162" s="1"/>
      <c r="PZX162" s="1"/>
      <c r="PZY162" s="1"/>
      <c r="PZZ162" s="1"/>
      <c r="QAA162" s="1"/>
      <c r="QAB162" s="1"/>
      <c r="QAC162" s="1"/>
      <c r="QAD162" s="1"/>
      <c r="QAE162" s="1"/>
      <c r="QAF162" s="1"/>
      <c r="QAG162" s="1"/>
      <c r="QAH162" s="1"/>
      <c r="QAI162" s="1"/>
      <c r="QAJ162" s="1"/>
      <c r="QAK162" s="1"/>
      <c r="QAL162" s="1"/>
      <c r="QAM162" s="1"/>
      <c r="QAN162" s="1"/>
      <c r="QAO162" s="1"/>
      <c r="QAP162" s="1"/>
      <c r="QAQ162" s="1"/>
      <c r="QAR162" s="1"/>
      <c r="QAS162" s="1"/>
      <c r="QAT162" s="1"/>
      <c r="QAU162" s="1"/>
      <c r="QAV162" s="1"/>
      <c r="QAW162" s="1"/>
      <c r="QAX162" s="1"/>
      <c r="QAY162" s="1"/>
      <c r="QAZ162" s="1"/>
      <c r="QBA162" s="1"/>
      <c r="QBB162" s="1"/>
      <c r="QBC162" s="1"/>
      <c r="QBD162" s="1"/>
      <c r="QBE162" s="1"/>
      <c r="QBF162" s="1"/>
      <c r="QBG162" s="1"/>
      <c r="QBH162" s="1"/>
      <c r="QBI162" s="1"/>
      <c r="QBJ162" s="1"/>
      <c r="QBK162" s="1"/>
      <c r="QBL162" s="1"/>
      <c r="QBM162" s="1"/>
      <c r="QBN162" s="1"/>
      <c r="QBO162" s="1"/>
      <c r="QBP162" s="1"/>
      <c r="QBQ162" s="1"/>
      <c r="QBR162" s="1"/>
      <c r="QBS162" s="1"/>
      <c r="QBT162" s="1"/>
      <c r="QBU162" s="1"/>
      <c r="QBV162" s="1"/>
      <c r="QBW162" s="1"/>
      <c r="QBX162" s="1"/>
      <c r="QBY162" s="1"/>
      <c r="QBZ162" s="1"/>
      <c r="QCA162" s="1"/>
      <c r="QCB162" s="1"/>
      <c r="QCC162" s="1"/>
      <c r="QCD162" s="1"/>
      <c r="QCE162" s="1"/>
      <c r="QCF162" s="1"/>
      <c r="QCG162" s="1"/>
      <c r="QCH162" s="1"/>
      <c r="QCI162" s="1"/>
      <c r="QCJ162" s="1"/>
      <c r="QCK162" s="1"/>
      <c r="QCL162" s="1"/>
      <c r="QCM162" s="1"/>
      <c r="QCN162" s="1"/>
      <c r="QCO162" s="1"/>
      <c r="QCP162" s="1"/>
      <c r="QCQ162" s="1"/>
      <c r="QCR162" s="1"/>
      <c r="QCS162" s="1"/>
      <c r="QCT162" s="1"/>
      <c r="QCU162" s="1"/>
      <c r="QCV162" s="1"/>
      <c r="QCW162" s="1"/>
      <c r="QCX162" s="1"/>
      <c r="QCY162" s="1"/>
      <c r="QCZ162" s="1"/>
      <c r="QDA162" s="1"/>
      <c r="QDB162" s="1"/>
      <c r="QDC162" s="1"/>
      <c r="QDD162" s="1"/>
      <c r="QDE162" s="1"/>
      <c r="QDF162" s="1"/>
      <c r="QDG162" s="1"/>
      <c r="QDH162" s="1"/>
      <c r="QDI162" s="1"/>
      <c r="QDJ162" s="1"/>
      <c r="QDK162" s="1"/>
      <c r="QDL162" s="1"/>
      <c r="QDM162" s="1"/>
      <c r="QDN162" s="1"/>
      <c r="QDO162" s="1"/>
      <c r="QDP162" s="1"/>
      <c r="QDQ162" s="1"/>
      <c r="QDR162" s="1"/>
      <c r="QDS162" s="1"/>
      <c r="QDT162" s="1"/>
      <c r="QDU162" s="1"/>
      <c r="QDV162" s="1"/>
      <c r="QDW162" s="1"/>
      <c r="QDX162" s="1"/>
      <c r="QDY162" s="1"/>
      <c r="QDZ162" s="1"/>
      <c r="QEA162" s="1"/>
      <c r="QEB162" s="1"/>
      <c r="QEC162" s="1"/>
      <c r="QED162" s="1"/>
      <c r="QEE162" s="1"/>
      <c r="QEF162" s="1"/>
      <c r="QEG162" s="1"/>
      <c r="QEH162" s="1"/>
      <c r="QEI162" s="1"/>
      <c r="QEJ162" s="1"/>
      <c r="QEK162" s="1"/>
      <c r="QEL162" s="1"/>
      <c r="QEM162" s="1"/>
      <c r="QEN162" s="1"/>
      <c r="QEO162" s="1"/>
      <c r="QEP162" s="1"/>
      <c r="QEQ162" s="1"/>
      <c r="QER162" s="1"/>
      <c r="QES162" s="1"/>
      <c r="QET162" s="1"/>
      <c r="QEU162" s="1"/>
      <c r="QEV162" s="1"/>
      <c r="QEW162" s="1"/>
      <c r="QEX162" s="1"/>
      <c r="QEY162" s="1"/>
      <c r="QEZ162" s="1"/>
      <c r="QFA162" s="1"/>
      <c r="QFB162" s="1"/>
      <c r="QFC162" s="1"/>
      <c r="QFD162" s="1"/>
      <c r="QFE162" s="1"/>
      <c r="QFF162" s="1"/>
      <c r="QFG162" s="1"/>
      <c r="QFH162" s="1"/>
      <c r="QFI162" s="1"/>
      <c r="QFJ162" s="1"/>
      <c r="QFK162" s="1"/>
      <c r="QFL162" s="1"/>
      <c r="QFM162" s="1"/>
      <c r="QFN162" s="1"/>
      <c r="QFO162" s="1"/>
      <c r="QFP162" s="1"/>
      <c r="QFQ162" s="1"/>
      <c r="QFR162" s="1"/>
      <c r="QFS162" s="1"/>
      <c r="QFT162" s="1"/>
      <c r="QFU162" s="1"/>
      <c r="QFV162" s="1"/>
      <c r="QFW162" s="1"/>
      <c r="QFX162" s="1"/>
      <c r="QFY162" s="1"/>
      <c r="QFZ162" s="1"/>
      <c r="QGA162" s="1"/>
      <c r="QGB162" s="1"/>
      <c r="QGC162" s="1"/>
      <c r="QGD162" s="1"/>
      <c r="QGE162" s="1"/>
      <c r="QGF162" s="1"/>
      <c r="QGG162" s="1"/>
      <c r="QGH162" s="1"/>
      <c r="QGI162" s="1"/>
      <c r="QGJ162" s="1"/>
      <c r="QGK162" s="1"/>
      <c r="QGL162" s="1"/>
      <c r="QGM162" s="1"/>
      <c r="QGN162" s="1"/>
      <c r="QGO162" s="1"/>
      <c r="QGP162" s="1"/>
      <c r="QGQ162" s="1"/>
      <c r="QGR162" s="1"/>
      <c r="QGS162" s="1"/>
      <c r="QGT162" s="1"/>
      <c r="QGU162" s="1"/>
      <c r="QGV162" s="1"/>
      <c r="QGW162" s="1"/>
      <c r="QGX162" s="1"/>
      <c r="QGY162" s="1"/>
      <c r="QGZ162" s="1"/>
      <c r="QHA162" s="1"/>
      <c r="QHB162" s="1"/>
      <c r="QHC162" s="1"/>
      <c r="QHD162" s="1"/>
      <c r="QHE162" s="1"/>
      <c r="QHF162" s="1"/>
      <c r="QHG162" s="1"/>
      <c r="QHH162" s="1"/>
      <c r="QHI162" s="1"/>
      <c r="QHJ162" s="1"/>
      <c r="QHK162" s="1"/>
      <c r="QHL162" s="1"/>
      <c r="QHM162" s="1"/>
      <c r="QHN162" s="1"/>
      <c r="QHO162" s="1"/>
      <c r="QHP162" s="1"/>
      <c r="QHQ162" s="1"/>
      <c r="QHR162" s="1"/>
      <c r="QHS162" s="1"/>
      <c r="QHT162" s="1"/>
      <c r="QHU162" s="1"/>
      <c r="QHV162" s="1"/>
      <c r="QHW162" s="1"/>
      <c r="QHX162" s="1"/>
      <c r="QHY162" s="1"/>
      <c r="QHZ162" s="1"/>
      <c r="QIA162" s="1"/>
      <c r="QIB162" s="1"/>
      <c r="QIC162" s="1"/>
      <c r="QID162" s="1"/>
      <c r="QIE162" s="1"/>
      <c r="QIF162" s="1"/>
      <c r="QIG162" s="1"/>
      <c r="QIH162" s="1"/>
      <c r="QII162" s="1"/>
      <c r="QIJ162" s="1"/>
      <c r="QIK162" s="1"/>
      <c r="QIL162" s="1"/>
      <c r="QIM162" s="1"/>
      <c r="QIN162" s="1"/>
      <c r="QIO162" s="1"/>
      <c r="QIP162" s="1"/>
      <c r="QIQ162" s="1"/>
      <c r="QIR162" s="1"/>
      <c r="QIS162" s="1"/>
      <c r="QIT162" s="1"/>
      <c r="QIU162" s="1"/>
      <c r="QIV162" s="1"/>
      <c r="QIW162" s="1"/>
      <c r="QIX162" s="1"/>
      <c r="QIY162" s="1"/>
      <c r="QIZ162" s="1"/>
      <c r="QJA162" s="1"/>
      <c r="QJB162" s="1"/>
      <c r="QJC162" s="1"/>
      <c r="QJD162" s="1"/>
      <c r="QJE162" s="1"/>
      <c r="QJF162" s="1"/>
      <c r="QJG162" s="1"/>
      <c r="QJH162" s="1"/>
      <c r="QJI162" s="1"/>
      <c r="QJJ162" s="1"/>
      <c r="QJK162" s="1"/>
      <c r="QJL162" s="1"/>
      <c r="QJM162" s="1"/>
      <c r="QJN162" s="1"/>
      <c r="QJO162" s="1"/>
      <c r="QJP162" s="1"/>
      <c r="QJQ162" s="1"/>
      <c r="QJR162" s="1"/>
      <c r="QJS162" s="1"/>
      <c r="QJT162" s="1"/>
      <c r="QJU162" s="1"/>
      <c r="QJV162" s="1"/>
      <c r="QJW162" s="1"/>
      <c r="QJX162" s="1"/>
      <c r="QJY162" s="1"/>
      <c r="QJZ162" s="1"/>
      <c r="QKA162" s="1"/>
      <c r="QKB162" s="1"/>
      <c r="QKC162" s="1"/>
      <c r="QKD162" s="1"/>
      <c r="QKE162" s="1"/>
      <c r="QKF162" s="1"/>
      <c r="QKG162" s="1"/>
      <c r="QKH162" s="1"/>
      <c r="QKI162" s="1"/>
      <c r="QKJ162" s="1"/>
      <c r="QKK162" s="1"/>
      <c r="QKL162" s="1"/>
      <c r="QKM162" s="1"/>
      <c r="QKN162" s="1"/>
      <c r="QKO162" s="1"/>
      <c r="QKP162" s="1"/>
      <c r="QKQ162" s="1"/>
      <c r="QKR162" s="1"/>
      <c r="QKS162" s="1"/>
      <c r="QKT162" s="1"/>
      <c r="QKU162" s="1"/>
      <c r="QKV162" s="1"/>
      <c r="QKW162" s="1"/>
      <c r="QKX162" s="1"/>
      <c r="QKY162" s="1"/>
      <c r="QKZ162" s="1"/>
      <c r="QLA162" s="1"/>
      <c r="QLB162" s="1"/>
      <c r="QLC162" s="1"/>
      <c r="QLD162" s="1"/>
      <c r="QLE162" s="1"/>
      <c r="QLF162" s="1"/>
      <c r="QLG162" s="1"/>
      <c r="QLH162" s="1"/>
      <c r="QLI162" s="1"/>
      <c r="QLJ162" s="1"/>
      <c r="QLK162" s="1"/>
      <c r="QLL162" s="1"/>
      <c r="QLM162" s="1"/>
      <c r="QLN162" s="1"/>
      <c r="QLO162" s="1"/>
      <c r="QLP162" s="1"/>
      <c r="QLQ162" s="1"/>
      <c r="QLR162" s="1"/>
      <c r="QLS162" s="1"/>
      <c r="QLT162" s="1"/>
      <c r="QLU162" s="1"/>
      <c r="QLV162" s="1"/>
      <c r="QLW162" s="1"/>
      <c r="QLX162" s="1"/>
      <c r="QLY162" s="1"/>
      <c r="QLZ162" s="1"/>
      <c r="QMA162" s="1"/>
      <c r="QMB162" s="1"/>
      <c r="QMC162" s="1"/>
      <c r="QMD162" s="1"/>
      <c r="QME162" s="1"/>
      <c r="QMF162" s="1"/>
      <c r="QMG162" s="1"/>
      <c r="QMH162" s="1"/>
      <c r="QMI162" s="1"/>
      <c r="QMJ162" s="1"/>
      <c r="QMK162" s="1"/>
      <c r="QML162" s="1"/>
      <c r="QMM162" s="1"/>
      <c r="QMN162" s="1"/>
      <c r="QMO162" s="1"/>
      <c r="QMP162" s="1"/>
      <c r="QMQ162" s="1"/>
      <c r="QMR162" s="1"/>
      <c r="QMS162" s="1"/>
      <c r="QMT162" s="1"/>
      <c r="QMU162" s="1"/>
      <c r="QMV162" s="1"/>
      <c r="QMW162" s="1"/>
      <c r="QMX162" s="1"/>
      <c r="QMY162" s="1"/>
      <c r="QMZ162" s="1"/>
      <c r="QNA162" s="1"/>
      <c r="QNB162" s="1"/>
      <c r="QNC162" s="1"/>
      <c r="QND162" s="1"/>
      <c r="QNE162" s="1"/>
      <c r="QNF162" s="1"/>
      <c r="QNG162" s="1"/>
      <c r="QNH162" s="1"/>
      <c r="QNI162" s="1"/>
      <c r="QNJ162" s="1"/>
      <c r="QNK162" s="1"/>
      <c r="QNL162" s="1"/>
      <c r="QNM162" s="1"/>
      <c r="QNN162" s="1"/>
      <c r="QNO162" s="1"/>
      <c r="QNP162" s="1"/>
      <c r="QNQ162" s="1"/>
      <c r="QNR162" s="1"/>
      <c r="QNS162" s="1"/>
      <c r="QNT162" s="1"/>
      <c r="QNU162" s="1"/>
      <c r="QNV162" s="1"/>
      <c r="QNW162" s="1"/>
      <c r="QNX162" s="1"/>
      <c r="QNY162" s="1"/>
      <c r="QNZ162" s="1"/>
      <c r="QOA162" s="1"/>
      <c r="QOB162" s="1"/>
      <c r="QOC162" s="1"/>
      <c r="QOD162" s="1"/>
      <c r="QOE162" s="1"/>
      <c r="QOF162" s="1"/>
      <c r="QOG162" s="1"/>
      <c r="QOH162" s="1"/>
      <c r="QOI162" s="1"/>
      <c r="QOJ162" s="1"/>
      <c r="QOK162" s="1"/>
      <c r="QOL162" s="1"/>
      <c r="QOM162" s="1"/>
      <c r="QON162" s="1"/>
      <c r="QOO162" s="1"/>
      <c r="QOP162" s="1"/>
      <c r="QOQ162" s="1"/>
      <c r="QOR162" s="1"/>
      <c r="QOS162" s="1"/>
      <c r="QOT162" s="1"/>
      <c r="QOU162" s="1"/>
      <c r="QOV162" s="1"/>
      <c r="QOW162" s="1"/>
      <c r="QOX162" s="1"/>
      <c r="QOY162" s="1"/>
      <c r="QOZ162" s="1"/>
      <c r="QPA162" s="1"/>
      <c r="QPB162" s="1"/>
      <c r="QPC162" s="1"/>
      <c r="QPD162" s="1"/>
      <c r="QPE162" s="1"/>
      <c r="QPF162" s="1"/>
      <c r="QPG162" s="1"/>
      <c r="QPH162" s="1"/>
      <c r="QPI162" s="1"/>
      <c r="QPJ162" s="1"/>
      <c r="QPK162" s="1"/>
      <c r="QPL162" s="1"/>
      <c r="QPM162" s="1"/>
      <c r="QPN162" s="1"/>
      <c r="QPO162" s="1"/>
      <c r="QPP162" s="1"/>
      <c r="QPQ162" s="1"/>
      <c r="QPR162" s="1"/>
      <c r="QPS162" s="1"/>
      <c r="QPT162" s="1"/>
      <c r="QPU162" s="1"/>
      <c r="QPV162" s="1"/>
      <c r="QPW162" s="1"/>
      <c r="QPX162" s="1"/>
      <c r="QPY162" s="1"/>
      <c r="QPZ162" s="1"/>
      <c r="QQA162" s="1"/>
      <c r="QQB162" s="1"/>
      <c r="QQC162" s="1"/>
      <c r="QQD162" s="1"/>
      <c r="QQE162" s="1"/>
      <c r="QQF162" s="1"/>
      <c r="QQG162" s="1"/>
      <c r="QQH162" s="1"/>
      <c r="QQI162" s="1"/>
      <c r="QQJ162" s="1"/>
      <c r="QQK162" s="1"/>
      <c r="QQL162" s="1"/>
      <c r="QQM162" s="1"/>
      <c r="QQN162" s="1"/>
      <c r="QQO162" s="1"/>
      <c r="QQP162" s="1"/>
      <c r="QQQ162" s="1"/>
      <c r="QQR162" s="1"/>
      <c r="QQS162" s="1"/>
      <c r="QQT162" s="1"/>
      <c r="QQU162" s="1"/>
      <c r="QQV162" s="1"/>
      <c r="QQW162" s="1"/>
      <c r="QQX162" s="1"/>
      <c r="QQY162" s="1"/>
      <c r="QQZ162" s="1"/>
      <c r="QRA162" s="1"/>
      <c r="QRB162" s="1"/>
      <c r="QRC162" s="1"/>
      <c r="QRD162" s="1"/>
      <c r="QRE162" s="1"/>
      <c r="QRF162" s="1"/>
      <c r="QRG162" s="1"/>
      <c r="QRH162" s="1"/>
      <c r="QRI162" s="1"/>
      <c r="QRJ162" s="1"/>
      <c r="QRK162" s="1"/>
      <c r="QRL162" s="1"/>
      <c r="QRM162" s="1"/>
      <c r="QRN162" s="1"/>
      <c r="QRO162" s="1"/>
      <c r="QRP162" s="1"/>
      <c r="QRQ162" s="1"/>
      <c r="QRR162" s="1"/>
      <c r="QRS162" s="1"/>
      <c r="QRT162" s="1"/>
      <c r="QRU162" s="1"/>
      <c r="QRV162" s="1"/>
      <c r="QRW162" s="1"/>
      <c r="QRX162" s="1"/>
      <c r="QRY162" s="1"/>
      <c r="QRZ162" s="1"/>
      <c r="QSA162" s="1"/>
      <c r="QSB162" s="1"/>
      <c r="QSC162" s="1"/>
      <c r="QSD162" s="1"/>
      <c r="QSE162" s="1"/>
      <c r="QSF162" s="1"/>
      <c r="QSG162" s="1"/>
      <c r="QSH162" s="1"/>
      <c r="QSI162" s="1"/>
      <c r="QSJ162" s="1"/>
      <c r="QSK162" s="1"/>
      <c r="QSL162" s="1"/>
      <c r="QSM162" s="1"/>
      <c r="QSN162" s="1"/>
      <c r="QSO162" s="1"/>
      <c r="QSP162" s="1"/>
      <c r="QSQ162" s="1"/>
      <c r="QSR162" s="1"/>
      <c r="QSS162" s="1"/>
      <c r="QST162" s="1"/>
      <c r="QSU162" s="1"/>
      <c r="QSV162" s="1"/>
      <c r="QSW162" s="1"/>
      <c r="QSX162" s="1"/>
      <c r="QSY162" s="1"/>
      <c r="QSZ162" s="1"/>
      <c r="QTA162" s="1"/>
      <c r="QTB162" s="1"/>
      <c r="QTC162" s="1"/>
      <c r="QTD162" s="1"/>
      <c r="QTE162" s="1"/>
      <c r="QTF162" s="1"/>
      <c r="QTG162" s="1"/>
      <c r="QTH162" s="1"/>
      <c r="QTI162" s="1"/>
      <c r="QTJ162" s="1"/>
      <c r="QTK162" s="1"/>
      <c r="QTL162" s="1"/>
      <c r="QTM162" s="1"/>
      <c r="QTN162" s="1"/>
      <c r="QTO162" s="1"/>
      <c r="QTP162" s="1"/>
      <c r="QTQ162" s="1"/>
      <c r="QTR162" s="1"/>
      <c r="QTS162" s="1"/>
      <c r="QTT162" s="1"/>
      <c r="QTU162" s="1"/>
      <c r="QTV162" s="1"/>
      <c r="QTW162" s="1"/>
      <c r="QTX162" s="1"/>
      <c r="QTY162" s="1"/>
      <c r="QTZ162" s="1"/>
      <c r="QUA162" s="1"/>
      <c r="QUB162" s="1"/>
      <c r="QUC162" s="1"/>
      <c r="QUD162" s="1"/>
      <c r="QUE162" s="1"/>
      <c r="QUF162" s="1"/>
      <c r="QUG162" s="1"/>
      <c r="QUH162" s="1"/>
      <c r="QUI162" s="1"/>
      <c r="QUJ162" s="1"/>
      <c r="QUK162" s="1"/>
      <c r="QUL162" s="1"/>
      <c r="QUM162" s="1"/>
      <c r="QUN162" s="1"/>
      <c r="QUO162" s="1"/>
      <c r="QUP162" s="1"/>
      <c r="QUQ162" s="1"/>
      <c r="QUR162" s="1"/>
      <c r="QUS162" s="1"/>
      <c r="QUT162" s="1"/>
      <c r="QUU162" s="1"/>
      <c r="QUV162" s="1"/>
      <c r="QUW162" s="1"/>
      <c r="QUX162" s="1"/>
      <c r="QUY162" s="1"/>
      <c r="QUZ162" s="1"/>
      <c r="QVA162" s="1"/>
      <c r="QVB162" s="1"/>
      <c r="QVC162" s="1"/>
      <c r="QVD162" s="1"/>
      <c r="QVE162" s="1"/>
      <c r="QVF162" s="1"/>
      <c r="QVG162" s="1"/>
      <c r="QVH162" s="1"/>
      <c r="QVI162" s="1"/>
      <c r="QVJ162" s="1"/>
      <c r="QVK162" s="1"/>
      <c r="QVL162" s="1"/>
      <c r="QVM162" s="1"/>
      <c r="QVN162" s="1"/>
      <c r="QVO162" s="1"/>
      <c r="QVP162" s="1"/>
      <c r="QVQ162" s="1"/>
      <c r="QVR162" s="1"/>
      <c r="QVS162" s="1"/>
      <c r="QVT162" s="1"/>
      <c r="QVU162" s="1"/>
      <c r="QVV162" s="1"/>
      <c r="QVW162" s="1"/>
      <c r="QVX162" s="1"/>
      <c r="QVY162" s="1"/>
      <c r="QVZ162" s="1"/>
      <c r="QWA162" s="1"/>
      <c r="QWB162" s="1"/>
      <c r="QWC162" s="1"/>
      <c r="QWD162" s="1"/>
      <c r="QWE162" s="1"/>
      <c r="QWF162" s="1"/>
      <c r="QWG162" s="1"/>
      <c r="QWH162" s="1"/>
      <c r="QWI162" s="1"/>
      <c r="QWJ162" s="1"/>
      <c r="QWK162" s="1"/>
      <c r="QWL162" s="1"/>
      <c r="QWM162" s="1"/>
      <c r="QWN162" s="1"/>
      <c r="QWO162" s="1"/>
      <c r="QWP162" s="1"/>
      <c r="QWQ162" s="1"/>
      <c r="QWR162" s="1"/>
      <c r="QWS162" s="1"/>
      <c r="QWT162" s="1"/>
      <c r="QWU162" s="1"/>
      <c r="QWV162" s="1"/>
      <c r="QWW162" s="1"/>
      <c r="QWX162" s="1"/>
      <c r="QWY162" s="1"/>
      <c r="QWZ162" s="1"/>
      <c r="QXA162" s="1"/>
      <c r="QXB162" s="1"/>
      <c r="QXC162" s="1"/>
      <c r="QXD162" s="1"/>
      <c r="QXE162" s="1"/>
      <c r="QXF162" s="1"/>
      <c r="QXG162" s="1"/>
      <c r="QXH162" s="1"/>
      <c r="QXI162" s="1"/>
      <c r="QXJ162" s="1"/>
      <c r="QXK162" s="1"/>
      <c r="QXL162" s="1"/>
      <c r="QXM162" s="1"/>
      <c r="QXN162" s="1"/>
      <c r="QXO162" s="1"/>
      <c r="QXP162" s="1"/>
      <c r="QXQ162" s="1"/>
      <c r="QXR162" s="1"/>
      <c r="QXS162" s="1"/>
      <c r="QXT162" s="1"/>
      <c r="QXU162" s="1"/>
      <c r="QXV162" s="1"/>
      <c r="QXW162" s="1"/>
      <c r="QXX162" s="1"/>
      <c r="QXY162" s="1"/>
      <c r="QXZ162" s="1"/>
      <c r="QYA162" s="1"/>
      <c r="QYB162" s="1"/>
      <c r="QYC162" s="1"/>
      <c r="QYD162" s="1"/>
      <c r="QYE162" s="1"/>
      <c r="QYF162" s="1"/>
      <c r="QYG162" s="1"/>
      <c r="QYH162" s="1"/>
      <c r="QYI162" s="1"/>
      <c r="QYJ162" s="1"/>
      <c r="QYK162" s="1"/>
      <c r="QYL162" s="1"/>
      <c r="QYM162" s="1"/>
      <c r="QYN162" s="1"/>
      <c r="QYO162" s="1"/>
      <c r="QYP162" s="1"/>
      <c r="QYQ162" s="1"/>
      <c r="QYR162" s="1"/>
      <c r="QYS162" s="1"/>
      <c r="QYT162" s="1"/>
      <c r="QYU162" s="1"/>
      <c r="QYV162" s="1"/>
      <c r="QYW162" s="1"/>
      <c r="QYX162" s="1"/>
      <c r="QYY162" s="1"/>
      <c r="QYZ162" s="1"/>
      <c r="QZA162" s="1"/>
      <c r="QZB162" s="1"/>
      <c r="QZC162" s="1"/>
      <c r="QZD162" s="1"/>
      <c r="QZE162" s="1"/>
      <c r="QZF162" s="1"/>
      <c r="QZG162" s="1"/>
      <c r="QZH162" s="1"/>
      <c r="QZI162" s="1"/>
      <c r="QZJ162" s="1"/>
      <c r="QZK162" s="1"/>
      <c r="QZL162" s="1"/>
      <c r="QZM162" s="1"/>
      <c r="QZN162" s="1"/>
      <c r="QZO162" s="1"/>
      <c r="QZP162" s="1"/>
      <c r="QZQ162" s="1"/>
      <c r="QZR162" s="1"/>
      <c r="QZS162" s="1"/>
      <c r="QZT162" s="1"/>
      <c r="QZU162" s="1"/>
      <c r="QZV162" s="1"/>
      <c r="QZW162" s="1"/>
      <c r="QZX162" s="1"/>
      <c r="QZY162" s="1"/>
      <c r="QZZ162" s="1"/>
      <c r="RAA162" s="1"/>
      <c r="RAB162" s="1"/>
      <c r="RAC162" s="1"/>
      <c r="RAD162" s="1"/>
      <c r="RAE162" s="1"/>
      <c r="RAF162" s="1"/>
      <c r="RAG162" s="1"/>
      <c r="RAH162" s="1"/>
      <c r="RAI162" s="1"/>
      <c r="RAJ162" s="1"/>
      <c r="RAK162" s="1"/>
      <c r="RAL162" s="1"/>
      <c r="RAM162" s="1"/>
      <c r="RAN162" s="1"/>
      <c r="RAO162" s="1"/>
      <c r="RAP162" s="1"/>
      <c r="RAQ162" s="1"/>
      <c r="RAR162" s="1"/>
      <c r="RAS162" s="1"/>
      <c r="RAT162" s="1"/>
      <c r="RAU162" s="1"/>
      <c r="RAV162" s="1"/>
      <c r="RAW162" s="1"/>
      <c r="RAX162" s="1"/>
      <c r="RAY162" s="1"/>
      <c r="RAZ162" s="1"/>
      <c r="RBA162" s="1"/>
      <c r="RBB162" s="1"/>
      <c r="RBC162" s="1"/>
      <c r="RBD162" s="1"/>
      <c r="RBE162" s="1"/>
      <c r="RBF162" s="1"/>
      <c r="RBG162" s="1"/>
      <c r="RBH162" s="1"/>
      <c r="RBI162" s="1"/>
      <c r="RBJ162" s="1"/>
      <c r="RBK162" s="1"/>
      <c r="RBL162" s="1"/>
      <c r="RBM162" s="1"/>
      <c r="RBN162" s="1"/>
      <c r="RBO162" s="1"/>
      <c r="RBP162" s="1"/>
      <c r="RBQ162" s="1"/>
      <c r="RBR162" s="1"/>
      <c r="RBS162" s="1"/>
      <c r="RBT162" s="1"/>
      <c r="RBU162" s="1"/>
      <c r="RBV162" s="1"/>
      <c r="RBW162" s="1"/>
      <c r="RBX162" s="1"/>
      <c r="RBY162" s="1"/>
      <c r="RBZ162" s="1"/>
      <c r="RCA162" s="1"/>
      <c r="RCB162" s="1"/>
      <c r="RCC162" s="1"/>
      <c r="RCD162" s="1"/>
      <c r="RCE162" s="1"/>
      <c r="RCF162" s="1"/>
      <c r="RCG162" s="1"/>
      <c r="RCH162" s="1"/>
      <c r="RCI162" s="1"/>
      <c r="RCJ162" s="1"/>
      <c r="RCK162" s="1"/>
      <c r="RCL162" s="1"/>
      <c r="RCM162" s="1"/>
      <c r="RCN162" s="1"/>
      <c r="RCO162" s="1"/>
      <c r="RCP162" s="1"/>
      <c r="RCQ162" s="1"/>
      <c r="RCR162" s="1"/>
      <c r="RCS162" s="1"/>
      <c r="RCT162" s="1"/>
      <c r="RCU162" s="1"/>
      <c r="RCV162" s="1"/>
      <c r="RCW162" s="1"/>
      <c r="RCX162" s="1"/>
      <c r="RCY162" s="1"/>
      <c r="RCZ162" s="1"/>
      <c r="RDA162" s="1"/>
      <c r="RDB162" s="1"/>
      <c r="RDC162" s="1"/>
      <c r="RDD162" s="1"/>
      <c r="RDE162" s="1"/>
      <c r="RDF162" s="1"/>
      <c r="RDG162" s="1"/>
      <c r="RDH162" s="1"/>
      <c r="RDI162" s="1"/>
      <c r="RDJ162" s="1"/>
      <c r="RDK162" s="1"/>
      <c r="RDL162" s="1"/>
      <c r="RDM162" s="1"/>
      <c r="RDN162" s="1"/>
      <c r="RDO162" s="1"/>
      <c r="RDP162" s="1"/>
      <c r="RDQ162" s="1"/>
      <c r="RDR162" s="1"/>
      <c r="RDS162" s="1"/>
      <c r="RDT162" s="1"/>
      <c r="RDU162" s="1"/>
      <c r="RDV162" s="1"/>
      <c r="RDW162" s="1"/>
      <c r="RDX162" s="1"/>
      <c r="RDY162" s="1"/>
      <c r="RDZ162" s="1"/>
      <c r="REA162" s="1"/>
      <c r="REB162" s="1"/>
      <c r="REC162" s="1"/>
      <c r="RED162" s="1"/>
      <c r="REE162" s="1"/>
      <c r="REF162" s="1"/>
      <c r="REG162" s="1"/>
      <c r="REH162" s="1"/>
      <c r="REI162" s="1"/>
      <c r="REJ162" s="1"/>
      <c r="REK162" s="1"/>
      <c r="REL162" s="1"/>
      <c r="REM162" s="1"/>
      <c r="REN162" s="1"/>
      <c r="REO162" s="1"/>
      <c r="REP162" s="1"/>
      <c r="REQ162" s="1"/>
      <c r="RER162" s="1"/>
      <c r="RES162" s="1"/>
      <c r="RET162" s="1"/>
      <c r="REU162" s="1"/>
      <c r="REV162" s="1"/>
      <c r="REW162" s="1"/>
      <c r="REX162" s="1"/>
      <c r="REY162" s="1"/>
      <c r="REZ162" s="1"/>
      <c r="RFA162" s="1"/>
      <c r="RFB162" s="1"/>
      <c r="RFC162" s="1"/>
      <c r="RFD162" s="1"/>
      <c r="RFE162" s="1"/>
      <c r="RFF162" s="1"/>
      <c r="RFG162" s="1"/>
      <c r="RFH162" s="1"/>
      <c r="RFI162" s="1"/>
      <c r="RFJ162" s="1"/>
      <c r="RFK162" s="1"/>
      <c r="RFL162" s="1"/>
      <c r="RFM162" s="1"/>
      <c r="RFN162" s="1"/>
      <c r="RFO162" s="1"/>
      <c r="RFP162" s="1"/>
      <c r="RFQ162" s="1"/>
      <c r="RFR162" s="1"/>
      <c r="RFS162" s="1"/>
      <c r="RFT162" s="1"/>
      <c r="RFU162" s="1"/>
      <c r="RFV162" s="1"/>
      <c r="RFW162" s="1"/>
      <c r="RFX162" s="1"/>
      <c r="RFY162" s="1"/>
      <c r="RFZ162" s="1"/>
      <c r="RGA162" s="1"/>
      <c r="RGB162" s="1"/>
      <c r="RGC162" s="1"/>
      <c r="RGD162" s="1"/>
      <c r="RGE162" s="1"/>
      <c r="RGF162" s="1"/>
      <c r="RGG162" s="1"/>
      <c r="RGH162" s="1"/>
      <c r="RGI162" s="1"/>
      <c r="RGJ162" s="1"/>
      <c r="RGK162" s="1"/>
      <c r="RGL162" s="1"/>
      <c r="RGM162" s="1"/>
      <c r="RGN162" s="1"/>
      <c r="RGO162" s="1"/>
      <c r="RGP162" s="1"/>
      <c r="RGQ162" s="1"/>
      <c r="RGR162" s="1"/>
      <c r="RGS162" s="1"/>
      <c r="RGT162" s="1"/>
      <c r="RGU162" s="1"/>
      <c r="RGV162" s="1"/>
      <c r="RGW162" s="1"/>
      <c r="RGX162" s="1"/>
      <c r="RGY162" s="1"/>
      <c r="RGZ162" s="1"/>
      <c r="RHA162" s="1"/>
      <c r="RHB162" s="1"/>
      <c r="RHC162" s="1"/>
      <c r="RHD162" s="1"/>
      <c r="RHE162" s="1"/>
      <c r="RHF162" s="1"/>
      <c r="RHG162" s="1"/>
      <c r="RHH162" s="1"/>
      <c r="RHI162" s="1"/>
      <c r="RHJ162" s="1"/>
      <c r="RHK162" s="1"/>
      <c r="RHL162" s="1"/>
      <c r="RHM162" s="1"/>
      <c r="RHN162" s="1"/>
      <c r="RHO162" s="1"/>
      <c r="RHP162" s="1"/>
      <c r="RHQ162" s="1"/>
      <c r="RHR162" s="1"/>
      <c r="RHS162" s="1"/>
      <c r="RHT162" s="1"/>
      <c r="RHU162" s="1"/>
      <c r="RHV162" s="1"/>
      <c r="RHW162" s="1"/>
      <c r="RHX162" s="1"/>
      <c r="RHY162" s="1"/>
      <c r="RHZ162" s="1"/>
      <c r="RIA162" s="1"/>
      <c r="RIB162" s="1"/>
      <c r="RIC162" s="1"/>
      <c r="RID162" s="1"/>
      <c r="RIE162" s="1"/>
      <c r="RIF162" s="1"/>
      <c r="RIG162" s="1"/>
      <c r="RIH162" s="1"/>
      <c r="RII162" s="1"/>
      <c r="RIJ162" s="1"/>
      <c r="RIK162" s="1"/>
      <c r="RIL162" s="1"/>
      <c r="RIM162" s="1"/>
      <c r="RIN162" s="1"/>
      <c r="RIO162" s="1"/>
      <c r="RIP162" s="1"/>
      <c r="RIQ162" s="1"/>
      <c r="RIR162" s="1"/>
      <c r="RIS162" s="1"/>
      <c r="RIT162" s="1"/>
      <c r="RIU162" s="1"/>
      <c r="RIV162" s="1"/>
      <c r="RIW162" s="1"/>
      <c r="RIX162" s="1"/>
      <c r="RIY162" s="1"/>
      <c r="RIZ162" s="1"/>
      <c r="RJA162" s="1"/>
      <c r="RJB162" s="1"/>
      <c r="RJC162" s="1"/>
      <c r="RJD162" s="1"/>
      <c r="RJE162" s="1"/>
      <c r="RJF162" s="1"/>
      <c r="RJG162" s="1"/>
      <c r="RJH162" s="1"/>
      <c r="RJI162" s="1"/>
      <c r="RJJ162" s="1"/>
      <c r="RJK162" s="1"/>
      <c r="RJL162" s="1"/>
      <c r="RJM162" s="1"/>
      <c r="RJN162" s="1"/>
      <c r="RJO162" s="1"/>
      <c r="RJP162" s="1"/>
      <c r="RJQ162" s="1"/>
      <c r="RJR162" s="1"/>
      <c r="RJS162" s="1"/>
      <c r="RJT162" s="1"/>
      <c r="RJU162" s="1"/>
      <c r="RJV162" s="1"/>
      <c r="RJW162" s="1"/>
      <c r="RJX162" s="1"/>
      <c r="RJY162" s="1"/>
      <c r="RJZ162" s="1"/>
      <c r="RKA162" s="1"/>
      <c r="RKB162" s="1"/>
      <c r="RKC162" s="1"/>
      <c r="RKD162" s="1"/>
      <c r="RKE162" s="1"/>
      <c r="RKF162" s="1"/>
      <c r="RKG162" s="1"/>
      <c r="RKH162" s="1"/>
      <c r="RKI162" s="1"/>
      <c r="RKJ162" s="1"/>
      <c r="RKK162" s="1"/>
      <c r="RKL162" s="1"/>
      <c r="RKM162" s="1"/>
      <c r="RKN162" s="1"/>
      <c r="RKO162" s="1"/>
      <c r="RKP162" s="1"/>
      <c r="RKQ162" s="1"/>
      <c r="RKR162" s="1"/>
      <c r="RKS162" s="1"/>
      <c r="RKT162" s="1"/>
      <c r="RKU162" s="1"/>
      <c r="RKV162" s="1"/>
      <c r="RKW162" s="1"/>
      <c r="RKX162" s="1"/>
      <c r="RKY162" s="1"/>
      <c r="RKZ162" s="1"/>
      <c r="RLA162" s="1"/>
      <c r="RLB162" s="1"/>
      <c r="RLC162" s="1"/>
      <c r="RLD162" s="1"/>
      <c r="RLE162" s="1"/>
      <c r="RLF162" s="1"/>
      <c r="RLG162" s="1"/>
      <c r="RLH162" s="1"/>
      <c r="RLI162" s="1"/>
      <c r="RLJ162" s="1"/>
      <c r="RLK162" s="1"/>
      <c r="RLL162" s="1"/>
      <c r="RLM162" s="1"/>
      <c r="RLN162" s="1"/>
      <c r="RLO162" s="1"/>
      <c r="RLP162" s="1"/>
      <c r="RLQ162" s="1"/>
      <c r="RLR162" s="1"/>
      <c r="RLS162" s="1"/>
      <c r="RLT162" s="1"/>
      <c r="RLU162" s="1"/>
      <c r="RLV162" s="1"/>
      <c r="RLW162" s="1"/>
      <c r="RLX162" s="1"/>
      <c r="RLY162" s="1"/>
      <c r="RLZ162" s="1"/>
      <c r="RMA162" s="1"/>
      <c r="RMB162" s="1"/>
      <c r="RMC162" s="1"/>
      <c r="RMD162" s="1"/>
      <c r="RME162" s="1"/>
      <c r="RMF162" s="1"/>
      <c r="RMG162" s="1"/>
      <c r="RMH162" s="1"/>
      <c r="RMI162" s="1"/>
      <c r="RMJ162" s="1"/>
      <c r="RMK162" s="1"/>
      <c r="RML162" s="1"/>
      <c r="RMM162" s="1"/>
      <c r="RMN162" s="1"/>
      <c r="RMO162" s="1"/>
      <c r="RMP162" s="1"/>
      <c r="RMQ162" s="1"/>
      <c r="RMR162" s="1"/>
      <c r="RMS162" s="1"/>
      <c r="RMT162" s="1"/>
      <c r="RMU162" s="1"/>
      <c r="RMV162" s="1"/>
      <c r="RMW162" s="1"/>
      <c r="RMX162" s="1"/>
      <c r="RMY162" s="1"/>
      <c r="RMZ162" s="1"/>
      <c r="RNA162" s="1"/>
      <c r="RNB162" s="1"/>
      <c r="RNC162" s="1"/>
      <c r="RND162" s="1"/>
      <c r="RNE162" s="1"/>
      <c r="RNF162" s="1"/>
      <c r="RNG162" s="1"/>
      <c r="RNH162" s="1"/>
      <c r="RNI162" s="1"/>
      <c r="RNJ162" s="1"/>
      <c r="RNK162" s="1"/>
      <c r="RNL162" s="1"/>
      <c r="RNM162" s="1"/>
      <c r="RNN162" s="1"/>
      <c r="RNO162" s="1"/>
      <c r="RNP162" s="1"/>
      <c r="RNQ162" s="1"/>
      <c r="RNR162" s="1"/>
      <c r="RNS162" s="1"/>
      <c r="RNT162" s="1"/>
      <c r="RNU162" s="1"/>
      <c r="RNV162" s="1"/>
      <c r="RNW162" s="1"/>
      <c r="RNX162" s="1"/>
      <c r="RNY162" s="1"/>
      <c r="RNZ162" s="1"/>
      <c r="ROA162" s="1"/>
      <c r="ROB162" s="1"/>
      <c r="ROC162" s="1"/>
      <c r="ROD162" s="1"/>
      <c r="ROE162" s="1"/>
      <c r="ROF162" s="1"/>
      <c r="ROG162" s="1"/>
      <c r="ROH162" s="1"/>
      <c r="ROI162" s="1"/>
      <c r="ROJ162" s="1"/>
      <c r="ROK162" s="1"/>
      <c r="ROL162" s="1"/>
      <c r="ROM162" s="1"/>
      <c r="RON162" s="1"/>
      <c r="ROO162" s="1"/>
      <c r="ROP162" s="1"/>
      <c r="ROQ162" s="1"/>
      <c r="ROR162" s="1"/>
      <c r="ROS162" s="1"/>
      <c r="ROT162" s="1"/>
      <c r="ROU162" s="1"/>
      <c r="ROV162" s="1"/>
      <c r="ROW162" s="1"/>
      <c r="ROX162" s="1"/>
      <c r="ROY162" s="1"/>
      <c r="ROZ162" s="1"/>
      <c r="RPA162" s="1"/>
      <c r="RPB162" s="1"/>
      <c r="RPC162" s="1"/>
      <c r="RPD162" s="1"/>
      <c r="RPE162" s="1"/>
      <c r="RPF162" s="1"/>
      <c r="RPG162" s="1"/>
      <c r="RPH162" s="1"/>
      <c r="RPI162" s="1"/>
      <c r="RPJ162" s="1"/>
      <c r="RPK162" s="1"/>
      <c r="RPL162" s="1"/>
      <c r="RPM162" s="1"/>
      <c r="RPN162" s="1"/>
      <c r="RPO162" s="1"/>
      <c r="RPP162" s="1"/>
      <c r="RPQ162" s="1"/>
      <c r="RPR162" s="1"/>
      <c r="RPS162" s="1"/>
      <c r="RPT162" s="1"/>
      <c r="RPU162" s="1"/>
      <c r="RPV162" s="1"/>
      <c r="RPW162" s="1"/>
      <c r="RPX162" s="1"/>
      <c r="RPY162" s="1"/>
      <c r="RPZ162" s="1"/>
      <c r="RQA162" s="1"/>
      <c r="RQB162" s="1"/>
      <c r="RQC162" s="1"/>
      <c r="RQD162" s="1"/>
      <c r="RQE162" s="1"/>
      <c r="RQF162" s="1"/>
      <c r="RQG162" s="1"/>
      <c r="RQH162" s="1"/>
      <c r="RQI162" s="1"/>
      <c r="RQJ162" s="1"/>
      <c r="RQK162" s="1"/>
      <c r="RQL162" s="1"/>
      <c r="RQM162" s="1"/>
      <c r="RQN162" s="1"/>
      <c r="RQO162" s="1"/>
      <c r="RQP162" s="1"/>
      <c r="RQQ162" s="1"/>
      <c r="RQR162" s="1"/>
      <c r="RQS162" s="1"/>
      <c r="RQT162" s="1"/>
      <c r="RQU162" s="1"/>
      <c r="RQV162" s="1"/>
      <c r="RQW162" s="1"/>
      <c r="RQX162" s="1"/>
      <c r="RQY162" s="1"/>
      <c r="RQZ162" s="1"/>
      <c r="RRA162" s="1"/>
      <c r="RRB162" s="1"/>
      <c r="RRC162" s="1"/>
      <c r="RRD162" s="1"/>
      <c r="RRE162" s="1"/>
      <c r="RRF162" s="1"/>
      <c r="RRG162" s="1"/>
      <c r="RRH162" s="1"/>
      <c r="RRI162" s="1"/>
      <c r="RRJ162" s="1"/>
      <c r="RRK162" s="1"/>
      <c r="RRL162" s="1"/>
      <c r="RRM162" s="1"/>
      <c r="RRN162" s="1"/>
      <c r="RRO162" s="1"/>
      <c r="RRP162" s="1"/>
      <c r="RRQ162" s="1"/>
      <c r="RRR162" s="1"/>
      <c r="RRS162" s="1"/>
      <c r="RRT162" s="1"/>
      <c r="RRU162" s="1"/>
      <c r="RRV162" s="1"/>
      <c r="RRW162" s="1"/>
      <c r="RRX162" s="1"/>
      <c r="RRY162" s="1"/>
      <c r="RRZ162" s="1"/>
      <c r="RSA162" s="1"/>
      <c r="RSB162" s="1"/>
      <c r="RSC162" s="1"/>
      <c r="RSD162" s="1"/>
      <c r="RSE162" s="1"/>
      <c r="RSF162" s="1"/>
      <c r="RSG162" s="1"/>
      <c r="RSH162" s="1"/>
      <c r="RSI162" s="1"/>
      <c r="RSJ162" s="1"/>
      <c r="RSK162" s="1"/>
      <c r="RSL162" s="1"/>
      <c r="RSM162" s="1"/>
      <c r="RSN162" s="1"/>
      <c r="RSO162" s="1"/>
      <c r="RSP162" s="1"/>
      <c r="RSQ162" s="1"/>
      <c r="RSR162" s="1"/>
      <c r="RSS162" s="1"/>
      <c r="RST162" s="1"/>
      <c r="RSU162" s="1"/>
      <c r="RSV162" s="1"/>
      <c r="RSW162" s="1"/>
      <c r="RSX162" s="1"/>
      <c r="RSY162" s="1"/>
      <c r="RSZ162" s="1"/>
      <c r="RTA162" s="1"/>
      <c r="RTB162" s="1"/>
      <c r="RTC162" s="1"/>
      <c r="RTD162" s="1"/>
      <c r="RTE162" s="1"/>
      <c r="RTF162" s="1"/>
      <c r="RTG162" s="1"/>
      <c r="RTH162" s="1"/>
      <c r="RTI162" s="1"/>
      <c r="RTJ162" s="1"/>
      <c r="RTK162" s="1"/>
      <c r="RTL162" s="1"/>
      <c r="RTM162" s="1"/>
      <c r="RTN162" s="1"/>
      <c r="RTO162" s="1"/>
      <c r="RTP162" s="1"/>
      <c r="RTQ162" s="1"/>
      <c r="RTR162" s="1"/>
      <c r="RTS162" s="1"/>
      <c r="RTT162" s="1"/>
      <c r="RTU162" s="1"/>
      <c r="RTV162" s="1"/>
      <c r="RTW162" s="1"/>
      <c r="RTX162" s="1"/>
      <c r="RTY162" s="1"/>
      <c r="RTZ162" s="1"/>
      <c r="RUA162" s="1"/>
      <c r="RUB162" s="1"/>
      <c r="RUC162" s="1"/>
      <c r="RUD162" s="1"/>
      <c r="RUE162" s="1"/>
      <c r="RUF162" s="1"/>
      <c r="RUG162" s="1"/>
      <c r="RUH162" s="1"/>
      <c r="RUI162" s="1"/>
      <c r="RUJ162" s="1"/>
      <c r="RUK162" s="1"/>
      <c r="RUL162" s="1"/>
      <c r="RUM162" s="1"/>
      <c r="RUN162" s="1"/>
      <c r="RUO162" s="1"/>
      <c r="RUP162" s="1"/>
      <c r="RUQ162" s="1"/>
      <c r="RUR162" s="1"/>
      <c r="RUS162" s="1"/>
      <c r="RUT162" s="1"/>
      <c r="RUU162" s="1"/>
      <c r="RUV162" s="1"/>
      <c r="RUW162" s="1"/>
      <c r="RUX162" s="1"/>
      <c r="RUY162" s="1"/>
      <c r="RUZ162" s="1"/>
      <c r="RVA162" s="1"/>
      <c r="RVB162" s="1"/>
      <c r="RVC162" s="1"/>
      <c r="RVD162" s="1"/>
      <c r="RVE162" s="1"/>
      <c r="RVF162" s="1"/>
      <c r="RVG162" s="1"/>
      <c r="RVH162" s="1"/>
      <c r="RVI162" s="1"/>
      <c r="RVJ162" s="1"/>
      <c r="RVK162" s="1"/>
      <c r="RVL162" s="1"/>
      <c r="RVM162" s="1"/>
      <c r="RVN162" s="1"/>
      <c r="RVO162" s="1"/>
      <c r="RVP162" s="1"/>
      <c r="RVQ162" s="1"/>
      <c r="RVR162" s="1"/>
      <c r="RVS162" s="1"/>
      <c r="RVT162" s="1"/>
      <c r="RVU162" s="1"/>
      <c r="RVV162" s="1"/>
      <c r="RVW162" s="1"/>
      <c r="RVX162" s="1"/>
      <c r="RVY162" s="1"/>
      <c r="RVZ162" s="1"/>
      <c r="RWA162" s="1"/>
      <c r="RWB162" s="1"/>
      <c r="RWC162" s="1"/>
      <c r="RWD162" s="1"/>
      <c r="RWE162" s="1"/>
      <c r="RWF162" s="1"/>
      <c r="RWG162" s="1"/>
      <c r="RWH162" s="1"/>
      <c r="RWI162" s="1"/>
      <c r="RWJ162" s="1"/>
      <c r="RWK162" s="1"/>
      <c r="RWL162" s="1"/>
      <c r="RWM162" s="1"/>
      <c r="RWN162" s="1"/>
      <c r="RWO162" s="1"/>
      <c r="RWP162" s="1"/>
      <c r="RWQ162" s="1"/>
      <c r="RWR162" s="1"/>
      <c r="RWS162" s="1"/>
      <c r="RWT162" s="1"/>
      <c r="RWU162" s="1"/>
      <c r="RWV162" s="1"/>
      <c r="RWW162" s="1"/>
      <c r="RWX162" s="1"/>
      <c r="RWY162" s="1"/>
      <c r="RWZ162" s="1"/>
      <c r="RXA162" s="1"/>
      <c r="RXB162" s="1"/>
      <c r="RXC162" s="1"/>
      <c r="RXD162" s="1"/>
      <c r="RXE162" s="1"/>
      <c r="RXF162" s="1"/>
      <c r="RXG162" s="1"/>
      <c r="RXH162" s="1"/>
      <c r="RXI162" s="1"/>
      <c r="RXJ162" s="1"/>
      <c r="RXK162" s="1"/>
      <c r="RXL162" s="1"/>
      <c r="RXM162" s="1"/>
      <c r="RXN162" s="1"/>
      <c r="RXO162" s="1"/>
      <c r="RXP162" s="1"/>
      <c r="RXQ162" s="1"/>
      <c r="RXR162" s="1"/>
      <c r="RXS162" s="1"/>
      <c r="RXT162" s="1"/>
      <c r="RXU162" s="1"/>
      <c r="RXV162" s="1"/>
      <c r="RXW162" s="1"/>
      <c r="RXX162" s="1"/>
      <c r="RXY162" s="1"/>
      <c r="RXZ162" s="1"/>
      <c r="RYA162" s="1"/>
      <c r="RYB162" s="1"/>
      <c r="RYC162" s="1"/>
      <c r="RYD162" s="1"/>
      <c r="RYE162" s="1"/>
      <c r="RYF162" s="1"/>
      <c r="RYG162" s="1"/>
      <c r="RYH162" s="1"/>
      <c r="RYI162" s="1"/>
      <c r="RYJ162" s="1"/>
      <c r="RYK162" s="1"/>
      <c r="RYL162" s="1"/>
      <c r="RYM162" s="1"/>
      <c r="RYN162" s="1"/>
      <c r="RYO162" s="1"/>
      <c r="RYP162" s="1"/>
      <c r="RYQ162" s="1"/>
      <c r="RYR162" s="1"/>
      <c r="RYS162" s="1"/>
      <c r="RYT162" s="1"/>
      <c r="RYU162" s="1"/>
      <c r="RYV162" s="1"/>
      <c r="RYW162" s="1"/>
      <c r="RYX162" s="1"/>
      <c r="RYY162" s="1"/>
      <c r="RYZ162" s="1"/>
      <c r="RZA162" s="1"/>
      <c r="RZB162" s="1"/>
      <c r="RZC162" s="1"/>
      <c r="RZD162" s="1"/>
      <c r="RZE162" s="1"/>
      <c r="RZF162" s="1"/>
      <c r="RZG162" s="1"/>
      <c r="RZH162" s="1"/>
      <c r="RZI162" s="1"/>
      <c r="RZJ162" s="1"/>
      <c r="RZK162" s="1"/>
      <c r="RZL162" s="1"/>
      <c r="RZM162" s="1"/>
      <c r="RZN162" s="1"/>
      <c r="RZO162" s="1"/>
      <c r="RZP162" s="1"/>
      <c r="RZQ162" s="1"/>
      <c r="RZR162" s="1"/>
      <c r="RZS162" s="1"/>
      <c r="RZT162" s="1"/>
      <c r="RZU162" s="1"/>
      <c r="RZV162" s="1"/>
      <c r="RZW162" s="1"/>
      <c r="RZX162" s="1"/>
      <c r="RZY162" s="1"/>
      <c r="RZZ162" s="1"/>
      <c r="SAA162" s="1"/>
      <c r="SAB162" s="1"/>
      <c r="SAC162" s="1"/>
      <c r="SAD162" s="1"/>
      <c r="SAE162" s="1"/>
      <c r="SAF162" s="1"/>
      <c r="SAG162" s="1"/>
      <c r="SAH162" s="1"/>
      <c r="SAI162" s="1"/>
      <c r="SAJ162" s="1"/>
      <c r="SAK162" s="1"/>
      <c r="SAL162" s="1"/>
      <c r="SAM162" s="1"/>
      <c r="SAN162" s="1"/>
      <c r="SAO162" s="1"/>
      <c r="SAP162" s="1"/>
      <c r="SAQ162" s="1"/>
      <c r="SAR162" s="1"/>
      <c r="SAS162" s="1"/>
      <c r="SAT162" s="1"/>
      <c r="SAU162" s="1"/>
      <c r="SAV162" s="1"/>
      <c r="SAW162" s="1"/>
      <c r="SAX162" s="1"/>
      <c r="SAY162" s="1"/>
      <c r="SAZ162" s="1"/>
      <c r="SBA162" s="1"/>
      <c r="SBB162" s="1"/>
      <c r="SBC162" s="1"/>
      <c r="SBD162" s="1"/>
      <c r="SBE162" s="1"/>
      <c r="SBF162" s="1"/>
      <c r="SBG162" s="1"/>
      <c r="SBH162" s="1"/>
      <c r="SBI162" s="1"/>
      <c r="SBJ162" s="1"/>
      <c r="SBK162" s="1"/>
      <c r="SBL162" s="1"/>
      <c r="SBM162" s="1"/>
      <c r="SBN162" s="1"/>
      <c r="SBO162" s="1"/>
      <c r="SBP162" s="1"/>
      <c r="SBQ162" s="1"/>
      <c r="SBR162" s="1"/>
      <c r="SBS162" s="1"/>
      <c r="SBT162" s="1"/>
      <c r="SBU162" s="1"/>
      <c r="SBV162" s="1"/>
      <c r="SBW162" s="1"/>
      <c r="SBX162" s="1"/>
      <c r="SBY162" s="1"/>
      <c r="SBZ162" s="1"/>
      <c r="SCA162" s="1"/>
      <c r="SCB162" s="1"/>
      <c r="SCC162" s="1"/>
      <c r="SCD162" s="1"/>
      <c r="SCE162" s="1"/>
      <c r="SCF162" s="1"/>
      <c r="SCG162" s="1"/>
      <c r="SCH162" s="1"/>
      <c r="SCI162" s="1"/>
      <c r="SCJ162" s="1"/>
      <c r="SCK162" s="1"/>
      <c r="SCL162" s="1"/>
      <c r="SCM162" s="1"/>
      <c r="SCN162" s="1"/>
      <c r="SCO162" s="1"/>
      <c r="SCP162" s="1"/>
      <c r="SCQ162" s="1"/>
      <c r="SCR162" s="1"/>
      <c r="SCS162" s="1"/>
      <c r="SCT162" s="1"/>
      <c r="SCU162" s="1"/>
      <c r="SCV162" s="1"/>
      <c r="SCW162" s="1"/>
      <c r="SCX162" s="1"/>
      <c r="SCY162" s="1"/>
      <c r="SCZ162" s="1"/>
      <c r="SDA162" s="1"/>
      <c r="SDB162" s="1"/>
      <c r="SDC162" s="1"/>
      <c r="SDD162" s="1"/>
      <c r="SDE162" s="1"/>
      <c r="SDF162" s="1"/>
      <c r="SDG162" s="1"/>
      <c r="SDH162" s="1"/>
      <c r="SDI162" s="1"/>
      <c r="SDJ162" s="1"/>
      <c r="SDK162" s="1"/>
      <c r="SDL162" s="1"/>
      <c r="SDM162" s="1"/>
      <c r="SDN162" s="1"/>
      <c r="SDO162" s="1"/>
      <c r="SDP162" s="1"/>
      <c r="SDQ162" s="1"/>
      <c r="SDR162" s="1"/>
      <c r="SDS162" s="1"/>
      <c r="SDT162" s="1"/>
      <c r="SDU162" s="1"/>
      <c r="SDV162" s="1"/>
      <c r="SDW162" s="1"/>
      <c r="SDX162" s="1"/>
      <c r="SDY162" s="1"/>
      <c r="SDZ162" s="1"/>
      <c r="SEA162" s="1"/>
      <c r="SEB162" s="1"/>
      <c r="SEC162" s="1"/>
      <c r="SED162" s="1"/>
      <c r="SEE162" s="1"/>
      <c r="SEF162" s="1"/>
      <c r="SEG162" s="1"/>
      <c r="SEH162" s="1"/>
      <c r="SEI162" s="1"/>
      <c r="SEJ162" s="1"/>
      <c r="SEK162" s="1"/>
      <c r="SEL162" s="1"/>
      <c r="SEM162" s="1"/>
      <c r="SEN162" s="1"/>
      <c r="SEO162" s="1"/>
      <c r="SEP162" s="1"/>
      <c r="SEQ162" s="1"/>
      <c r="SER162" s="1"/>
      <c r="SES162" s="1"/>
      <c r="SET162" s="1"/>
      <c r="SEU162" s="1"/>
      <c r="SEV162" s="1"/>
      <c r="SEW162" s="1"/>
      <c r="SEX162" s="1"/>
      <c r="SEY162" s="1"/>
      <c r="SEZ162" s="1"/>
      <c r="SFA162" s="1"/>
      <c r="SFB162" s="1"/>
      <c r="SFC162" s="1"/>
      <c r="SFD162" s="1"/>
      <c r="SFE162" s="1"/>
      <c r="SFF162" s="1"/>
      <c r="SFG162" s="1"/>
      <c r="SFH162" s="1"/>
      <c r="SFI162" s="1"/>
      <c r="SFJ162" s="1"/>
      <c r="SFK162" s="1"/>
      <c r="SFL162" s="1"/>
      <c r="SFM162" s="1"/>
      <c r="SFN162" s="1"/>
      <c r="SFO162" s="1"/>
      <c r="SFP162" s="1"/>
      <c r="SFQ162" s="1"/>
      <c r="SFR162" s="1"/>
      <c r="SFS162" s="1"/>
      <c r="SFT162" s="1"/>
      <c r="SFU162" s="1"/>
      <c r="SFV162" s="1"/>
      <c r="SFW162" s="1"/>
      <c r="SFX162" s="1"/>
      <c r="SFY162" s="1"/>
      <c r="SFZ162" s="1"/>
      <c r="SGA162" s="1"/>
      <c r="SGB162" s="1"/>
      <c r="SGC162" s="1"/>
      <c r="SGD162" s="1"/>
      <c r="SGE162" s="1"/>
      <c r="SGF162" s="1"/>
      <c r="SGG162" s="1"/>
      <c r="SGH162" s="1"/>
      <c r="SGI162" s="1"/>
      <c r="SGJ162" s="1"/>
      <c r="SGK162" s="1"/>
      <c r="SGL162" s="1"/>
      <c r="SGM162" s="1"/>
      <c r="SGN162" s="1"/>
      <c r="SGO162" s="1"/>
      <c r="SGP162" s="1"/>
      <c r="SGQ162" s="1"/>
      <c r="SGR162" s="1"/>
      <c r="SGS162" s="1"/>
      <c r="SGT162" s="1"/>
      <c r="SGU162" s="1"/>
      <c r="SGV162" s="1"/>
      <c r="SGW162" s="1"/>
      <c r="SGX162" s="1"/>
      <c r="SGY162" s="1"/>
      <c r="SGZ162" s="1"/>
      <c r="SHA162" s="1"/>
      <c r="SHB162" s="1"/>
      <c r="SHC162" s="1"/>
      <c r="SHD162" s="1"/>
      <c r="SHE162" s="1"/>
      <c r="SHF162" s="1"/>
      <c r="SHG162" s="1"/>
      <c r="SHH162" s="1"/>
      <c r="SHI162" s="1"/>
      <c r="SHJ162" s="1"/>
      <c r="SHK162" s="1"/>
      <c r="SHL162" s="1"/>
      <c r="SHM162" s="1"/>
      <c r="SHN162" s="1"/>
      <c r="SHO162" s="1"/>
      <c r="SHP162" s="1"/>
      <c r="SHQ162" s="1"/>
      <c r="SHR162" s="1"/>
      <c r="SHS162" s="1"/>
      <c r="SHT162" s="1"/>
      <c r="SHU162" s="1"/>
      <c r="SHV162" s="1"/>
      <c r="SHW162" s="1"/>
      <c r="SHX162" s="1"/>
      <c r="SHY162" s="1"/>
      <c r="SHZ162" s="1"/>
      <c r="SIA162" s="1"/>
      <c r="SIB162" s="1"/>
      <c r="SIC162" s="1"/>
      <c r="SID162" s="1"/>
      <c r="SIE162" s="1"/>
      <c r="SIF162" s="1"/>
      <c r="SIG162" s="1"/>
      <c r="SIH162" s="1"/>
      <c r="SII162" s="1"/>
      <c r="SIJ162" s="1"/>
      <c r="SIK162" s="1"/>
      <c r="SIL162" s="1"/>
      <c r="SIM162" s="1"/>
      <c r="SIN162" s="1"/>
      <c r="SIO162" s="1"/>
      <c r="SIP162" s="1"/>
      <c r="SIQ162" s="1"/>
      <c r="SIR162" s="1"/>
      <c r="SIS162" s="1"/>
      <c r="SIT162" s="1"/>
      <c r="SIU162" s="1"/>
      <c r="SIV162" s="1"/>
      <c r="SIW162" s="1"/>
      <c r="SIX162" s="1"/>
      <c r="SIY162" s="1"/>
      <c r="SIZ162" s="1"/>
      <c r="SJA162" s="1"/>
      <c r="SJB162" s="1"/>
      <c r="SJC162" s="1"/>
      <c r="SJD162" s="1"/>
      <c r="SJE162" s="1"/>
      <c r="SJF162" s="1"/>
      <c r="SJG162" s="1"/>
      <c r="SJH162" s="1"/>
      <c r="SJI162" s="1"/>
      <c r="SJJ162" s="1"/>
      <c r="SJK162" s="1"/>
      <c r="SJL162" s="1"/>
      <c r="SJM162" s="1"/>
      <c r="SJN162" s="1"/>
      <c r="SJO162" s="1"/>
      <c r="SJP162" s="1"/>
      <c r="SJQ162" s="1"/>
      <c r="SJR162" s="1"/>
      <c r="SJS162" s="1"/>
      <c r="SJT162" s="1"/>
      <c r="SJU162" s="1"/>
      <c r="SJV162" s="1"/>
      <c r="SJW162" s="1"/>
      <c r="SJX162" s="1"/>
      <c r="SJY162" s="1"/>
      <c r="SJZ162" s="1"/>
      <c r="SKA162" s="1"/>
      <c r="SKB162" s="1"/>
      <c r="SKC162" s="1"/>
      <c r="SKD162" s="1"/>
      <c r="SKE162" s="1"/>
      <c r="SKF162" s="1"/>
      <c r="SKG162" s="1"/>
      <c r="SKH162" s="1"/>
      <c r="SKI162" s="1"/>
      <c r="SKJ162" s="1"/>
      <c r="SKK162" s="1"/>
      <c r="SKL162" s="1"/>
      <c r="SKM162" s="1"/>
      <c r="SKN162" s="1"/>
      <c r="SKO162" s="1"/>
      <c r="SKP162" s="1"/>
      <c r="SKQ162" s="1"/>
      <c r="SKR162" s="1"/>
      <c r="SKS162" s="1"/>
      <c r="SKT162" s="1"/>
      <c r="SKU162" s="1"/>
      <c r="SKV162" s="1"/>
      <c r="SKW162" s="1"/>
      <c r="SKX162" s="1"/>
      <c r="SKY162" s="1"/>
      <c r="SKZ162" s="1"/>
      <c r="SLA162" s="1"/>
      <c r="SLB162" s="1"/>
      <c r="SLC162" s="1"/>
      <c r="SLD162" s="1"/>
      <c r="SLE162" s="1"/>
      <c r="SLF162" s="1"/>
      <c r="SLG162" s="1"/>
      <c r="SLH162" s="1"/>
      <c r="SLI162" s="1"/>
      <c r="SLJ162" s="1"/>
      <c r="SLK162" s="1"/>
      <c r="SLL162" s="1"/>
      <c r="SLM162" s="1"/>
      <c r="SLN162" s="1"/>
      <c r="SLO162" s="1"/>
      <c r="SLP162" s="1"/>
      <c r="SLQ162" s="1"/>
      <c r="SLR162" s="1"/>
      <c r="SLS162" s="1"/>
      <c r="SLT162" s="1"/>
      <c r="SLU162" s="1"/>
      <c r="SLV162" s="1"/>
      <c r="SLW162" s="1"/>
      <c r="SLX162" s="1"/>
      <c r="SLY162" s="1"/>
      <c r="SLZ162" s="1"/>
      <c r="SMA162" s="1"/>
      <c r="SMB162" s="1"/>
      <c r="SMC162" s="1"/>
      <c r="SMD162" s="1"/>
      <c r="SME162" s="1"/>
      <c r="SMF162" s="1"/>
      <c r="SMG162" s="1"/>
      <c r="SMH162" s="1"/>
      <c r="SMI162" s="1"/>
      <c r="SMJ162" s="1"/>
      <c r="SMK162" s="1"/>
      <c r="SML162" s="1"/>
      <c r="SMM162" s="1"/>
      <c r="SMN162" s="1"/>
      <c r="SMO162" s="1"/>
      <c r="SMP162" s="1"/>
      <c r="SMQ162" s="1"/>
      <c r="SMR162" s="1"/>
      <c r="SMS162" s="1"/>
      <c r="SMT162" s="1"/>
      <c r="SMU162" s="1"/>
      <c r="SMV162" s="1"/>
      <c r="SMW162" s="1"/>
      <c r="SMX162" s="1"/>
      <c r="SMY162" s="1"/>
      <c r="SMZ162" s="1"/>
      <c r="SNA162" s="1"/>
      <c r="SNB162" s="1"/>
      <c r="SNC162" s="1"/>
      <c r="SND162" s="1"/>
      <c r="SNE162" s="1"/>
      <c r="SNF162" s="1"/>
      <c r="SNG162" s="1"/>
      <c r="SNH162" s="1"/>
      <c r="SNI162" s="1"/>
      <c r="SNJ162" s="1"/>
      <c r="SNK162" s="1"/>
      <c r="SNL162" s="1"/>
      <c r="SNM162" s="1"/>
      <c r="SNN162" s="1"/>
      <c r="SNO162" s="1"/>
      <c r="SNP162" s="1"/>
      <c r="SNQ162" s="1"/>
      <c r="SNR162" s="1"/>
      <c r="SNS162" s="1"/>
      <c r="SNT162" s="1"/>
      <c r="SNU162" s="1"/>
      <c r="SNV162" s="1"/>
      <c r="SNW162" s="1"/>
      <c r="SNX162" s="1"/>
      <c r="SNY162" s="1"/>
      <c r="SNZ162" s="1"/>
      <c r="SOA162" s="1"/>
      <c r="SOB162" s="1"/>
      <c r="SOC162" s="1"/>
      <c r="SOD162" s="1"/>
      <c r="SOE162" s="1"/>
      <c r="SOF162" s="1"/>
      <c r="SOG162" s="1"/>
      <c r="SOH162" s="1"/>
      <c r="SOI162" s="1"/>
      <c r="SOJ162" s="1"/>
      <c r="SOK162" s="1"/>
      <c r="SOL162" s="1"/>
      <c r="SOM162" s="1"/>
      <c r="SON162" s="1"/>
      <c r="SOO162" s="1"/>
      <c r="SOP162" s="1"/>
      <c r="SOQ162" s="1"/>
      <c r="SOR162" s="1"/>
      <c r="SOS162" s="1"/>
      <c r="SOT162" s="1"/>
      <c r="SOU162" s="1"/>
      <c r="SOV162" s="1"/>
      <c r="SOW162" s="1"/>
      <c r="SOX162" s="1"/>
      <c r="SOY162" s="1"/>
      <c r="SOZ162" s="1"/>
      <c r="SPA162" s="1"/>
      <c r="SPB162" s="1"/>
      <c r="SPC162" s="1"/>
      <c r="SPD162" s="1"/>
      <c r="SPE162" s="1"/>
      <c r="SPF162" s="1"/>
      <c r="SPG162" s="1"/>
      <c r="SPH162" s="1"/>
      <c r="SPI162" s="1"/>
      <c r="SPJ162" s="1"/>
      <c r="SPK162" s="1"/>
      <c r="SPL162" s="1"/>
      <c r="SPM162" s="1"/>
      <c r="SPN162" s="1"/>
      <c r="SPO162" s="1"/>
      <c r="SPP162" s="1"/>
      <c r="SPQ162" s="1"/>
      <c r="SPR162" s="1"/>
      <c r="SPS162" s="1"/>
      <c r="SPT162" s="1"/>
      <c r="SPU162" s="1"/>
      <c r="SPV162" s="1"/>
      <c r="SPW162" s="1"/>
      <c r="SPX162" s="1"/>
      <c r="SPY162" s="1"/>
      <c r="SPZ162" s="1"/>
      <c r="SQA162" s="1"/>
      <c r="SQB162" s="1"/>
      <c r="SQC162" s="1"/>
      <c r="SQD162" s="1"/>
      <c r="SQE162" s="1"/>
      <c r="SQF162" s="1"/>
      <c r="SQG162" s="1"/>
      <c r="SQH162" s="1"/>
      <c r="SQI162" s="1"/>
      <c r="SQJ162" s="1"/>
      <c r="SQK162" s="1"/>
      <c r="SQL162" s="1"/>
      <c r="SQM162" s="1"/>
      <c r="SQN162" s="1"/>
      <c r="SQO162" s="1"/>
      <c r="SQP162" s="1"/>
      <c r="SQQ162" s="1"/>
      <c r="SQR162" s="1"/>
      <c r="SQS162" s="1"/>
      <c r="SQT162" s="1"/>
      <c r="SQU162" s="1"/>
      <c r="SQV162" s="1"/>
      <c r="SQW162" s="1"/>
      <c r="SQX162" s="1"/>
      <c r="SQY162" s="1"/>
      <c r="SQZ162" s="1"/>
      <c r="SRA162" s="1"/>
      <c r="SRB162" s="1"/>
      <c r="SRC162" s="1"/>
      <c r="SRD162" s="1"/>
      <c r="SRE162" s="1"/>
      <c r="SRF162" s="1"/>
      <c r="SRG162" s="1"/>
      <c r="SRH162" s="1"/>
      <c r="SRI162" s="1"/>
      <c r="SRJ162" s="1"/>
      <c r="SRK162" s="1"/>
      <c r="SRL162" s="1"/>
      <c r="SRM162" s="1"/>
      <c r="SRN162" s="1"/>
      <c r="SRO162" s="1"/>
      <c r="SRP162" s="1"/>
      <c r="SRQ162" s="1"/>
      <c r="SRR162" s="1"/>
      <c r="SRS162" s="1"/>
      <c r="SRT162" s="1"/>
      <c r="SRU162" s="1"/>
      <c r="SRV162" s="1"/>
      <c r="SRW162" s="1"/>
      <c r="SRX162" s="1"/>
      <c r="SRY162" s="1"/>
      <c r="SRZ162" s="1"/>
      <c r="SSA162" s="1"/>
      <c r="SSB162" s="1"/>
      <c r="SSC162" s="1"/>
      <c r="SSD162" s="1"/>
      <c r="SSE162" s="1"/>
      <c r="SSF162" s="1"/>
      <c r="SSG162" s="1"/>
      <c r="SSH162" s="1"/>
      <c r="SSI162" s="1"/>
      <c r="SSJ162" s="1"/>
      <c r="SSK162" s="1"/>
      <c r="SSL162" s="1"/>
      <c r="SSM162" s="1"/>
      <c r="SSN162" s="1"/>
      <c r="SSO162" s="1"/>
      <c r="SSP162" s="1"/>
      <c r="SSQ162" s="1"/>
      <c r="SSR162" s="1"/>
      <c r="SSS162" s="1"/>
      <c r="SST162" s="1"/>
      <c r="SSU162" s="1"/>
      <c r="SSV162" s="1"/>
      <c r="SSW162" s="1"/>
      <c r="SSX162" s="1"/>
      <c r="SSY162" s="1"/>
      <c r="SSZ162" s="1"/>
      <c r="STA162" s="1"/>
      <c r="STB162" s="1"/>
      <c r="STC162" s="1"/>
      <c r="STD162" s="1"/>
      <c r="STE162" s="1"/>
      <c r="STF162" s="1"/>
      <c r="STG162" s="1"/>
      <c r="STH162" s="1"/>
      <c r="STI162" s="1"/>
      <c r="STJ162" s="1"/>
      <c r="STK162" s="1"/>
      <c r="STL162" s="1"/>
      <c r="STM162" s="1"/>
      <c r="STN162" s="1"/>
      <c r="STO162" s="1"/>
      <c r="STP162" s="1"/>
      <c r="STQ162" s="1"/>
      <c r="STR162" s="1"/>
      <c r="STS162" s="1"/>
      <c r="STT162" s="1"/>
      <c r="STU162" s="1"/>
      <c r="STV162" s="1"/>
      <c r="STW162" s="1"/>
      <c r="STX162" s="1"/>
      <c r="STY162" s="1"/>
      <c r="STZ162" s="1"/>
      <c r="SUA162" s="1"/>
      <c r="SUB162" s="1"/>
      <c r="SUC162" s="1"/>
      <c r="SUD162" s="1"/>
      <c r="SUE162" s="1"/>
      <c r="SUF162" s="1"/>
      <c r="SUG162" s="1"/>
      <c r="SUH162" s="1"/>
      <c r="SUI162" s="1"/>
      <c r="SUJ162" s="1"/>
      <c r="SUK162" s="1"/>
      <c r="SUL162" s="1"/>
      <c r="SUM162" s="1"/>
      <c r="SUN162" s="1"/>
      <c r="SUO162" s="1"/>
      <c r="SUP162" s="1"/>
      <c r="SUQ162" s="1"/>
      <c r="SUR162" s="1"/>
      <c r="SUS162" s="1"/>
      <c r="SUT162" s="1"/>
      <c r="SUU162" s="1"/>
      <c r="SUV162" s="1"/>
      <c r="SUW162" s="1"/>
      <c r="SUX162" s="1"/>
      <c r="SUY162" s="1"/>
      <c r="SUZ162" s="1"/>
      <c r="SVA162" s="1"/>
      <c r="SVB162" s="1"/>
      <c r="SVC162" s="1"/>
      <c r="SVD162" s="1"/>
      <c r="SVE162" s="1"/>
      <c r="SVF162" s="1"/>
      <c r="SVG162" s="1"/>
      <c r="SVH162" s="1"/>
      <c r="SVI162" s="1"/>
      <c r="SVJ162" s="1"/>
      <c r="SVK162" s="1"/>
      <c r="SVL162" s="1"/>
      <c r="SVM162" s="1"/>
      <c r="SVN162" s="1"/>
      <c r="SVO162" s="1"/>
      <c r="SVP162" s="1"/>
      <c r="SVQ162" s="1"/>
      <c r="SVR162" s="1"/>
      <c r="SVS162" s="1"/>
      <c r="SVT162" s="1"/>
      <c r="SVU162" s="1"/>
      <c r="SVV162" s="1"/>
      <c r="SVW162" s="1"/>
      <c r="SVX162" s="1"/>
      <c r="SVY162" s="1"/>
      <c r="SVZ162" s="1"/>
      <c r="SWA162" s="1"/>
      <c r="SWB162" s="1"/>
      <c r="SWC162" s="1"/>
      <c r="SWD162" s="1"/>
      <c r="SWE162" s="1"/>
      <c r="SWF162" s="1"/>
      <c r="SWG162" s="1"/>
      <c r="SWH162" s="1"/>
      <c r="SWI162" s="1"/>
      <c r="SWJ162" s="1"/>
      <c r="SWK162" s="1"/>
      <c r="SWL162" s="1"/>
      <c r="SWM162" s="1"/>
      <c r="SWN162" s="1"/>
      <c r="SWO162" s="1"/>
      <c r="SWP162" s="1"/>
      <c r="SWQ162" s="1"/>
      <c r="SWR162" s="1"/>
      <c r="SWS162" s="1"/>
      <c r="SWT162" s="1"/>
      <c r="SWU162" s="1"/>
      <c r="SWV162" s="1"/>
      <c r="SWW162" s="1"/>
      <c r="SWX162" s="1"/>
      <c r="SWY162" s="1"/>
      <c r="SWZ162" s="1"/>
      <c r="SXA162" s="1"/>
      <c r="SXB162" s="1"/>
      <c r="SXC162" s="1"/>
      <c r="SXD162" s="1"/>
      <c r="SXE162" s="1"/>
      <c r="SXF162" s="1"/>
      <c r="SXG162" s="1"/>
      <c r="SXH162" s="1"/>
      <c r="SXI162" s="1"/>
      <c r="SXJ162" s="1"/>
      <c r="SXK162" s="1"/>
      <c r="SXL162" s="1"/>
      <c r="SXM162" s="1"/>
      <c r="SXN162" s="1"/>
      <c r="SXO162" s="1"/>
      <c r="SXP162" s="1"/>
      <c r="SXQ162" s="1"/>
      <c r="SXR162" s="1"/>
      <c r="SXS162" s="1"/>
      <c r="SXT162" s="1"/>
      <c r="SXU162" s="1"/>
      <c r="SXV162" s="1"/>
      <c r="SXW162" s="1"/>
      <c r="SXX162" s="1"/>
      <c r="SXY162" s="1"/>
      <c r="SXZ162" s="1"/>
      <c r="SYA162" s="1"/>
      <c r="SYB162" s="1"/>
      <c r="SYC162" s="1"/>
      <c r="SYD162" s="1"/>
      <c r="SYE162" s="1"/>
      <c r="SYF162" s="1"/>
      <c r="SYG162" s="1"/>
      <c r="SYH162" s="1"/>
      <c r="SYI162" s="1"/>
      <c r="SYJ162" s="1"/>
      <c r="SYK162" s="1"/>
      <c r="SYL162" s="1"/>
      <c r="SYM162" s="1"/>
      <c r="SYN162" s="1"/>
      <c r="SYO162" s="1"/>
      <c r="SYP162" s="1"/>
      <c r="SYQ162" s="1"/>
      <c r="SYR162" s="1"/>
      <c r="SYS162" s="1"/>
      <c r="SYT162" s="1"/>
      <c r="SYU162" s="1"/>
      <c r="SYV162" s="1"/>
      <c r="SYW162" s="1"/>
      <c r="SYX162" s="1"/>
      <c r="SYY162" s="1"/>
      <c r="SYZ162" s="1"/>
      <c r="SZA162" s="1"/>
      <c r="SZB162" s="1"/>
      <c r="SZC162" s="1"/>
      <c r="SZD162" s="1"/>
      <c r="SZE162" s="1"/>
      <c r="SZF162" s="1"/>
      <c r="SZG162" s="1"/>
      <c r="SZH162" s="1"/>
      <c r="SZI162" s="1"/>
      <c r="SZJ162" s="1"/>
      <c r="SZK162" s="1"/>
      <c r="SZL162" s="1"/>
      <c r="SZM162" s="1"/>
      <c r="SZN162" s="1"/>
      <c r="SZO162" s="1"/>
      <c r="SZP162" s="1"/>
      <c r="SZQ162" s="1"/>
      <c r="SZR162" s="1"/>
      <c r="SZS162" s="1"/>
      <c r="SZT162" s="1"/>
      <c r="SZU162" s="1"/>
      <c r="SZV162" s="1"/>
      <c r="SZW162" s="1"/>
      <c r="SZX162" s="1"/>
      <c r="SZY162" s="1"/>
      <c r="SZZ162" s="1"/>
      <c r="TAA162" s="1"/>
      <c r="TAB162" s="1"/>
      <c r="TAC162" s="1"/>
      <c r="TAD162" s="1"/>
      <c r="TAE162" s="1"/>
      <c r="TAF162" s="1"/>
      <c r="TAG162" s="1"/>
      <c r="TAH162" s="1"/>
      <c r="TAI162" s="1"/>
      <c r="TAJ162" s="1"/>
      <c r="TAK162" s="1"/>
      <c r="TAL162" s="1"/>
      <c r="TAM162" s="1"/>
      <c r="TAN162" s="1"/>
      <c r="TAO162" s="1"/>
      <c r="TAP162" s="1"/>
      <c r="TAQ162" s="1"/>
      <c r="TAR162" s="1"/>
      <c r="TAS162" s="1"/>
      <c r="TAT162" s="1"/>
      <c r="TAU162" s="1"/>
      <c r="TAV162" s="1"/>
      <c r="TAW162" s="1"/>
      <c r="TAX162" s="1"/>
      <c r="TAY162" s="1"/>
      <c r="TAZ162" s="1"/>
      <c r="TBA162" s="1"/>
      <c r="TBB162" s="1"/>
      <c r="TBC162" s="1"/>
      <c r="TBD162" s="1"/>
      <c r="TBE162" s="1"/>
      <c r="TBF162" s="1"/>
      <c r="TBG162" s="1"/>
      <c r="TBH162" s="1"/>
      <c r="TBI162" s="1"/>
      <c r="TBJ162" s="1"/>
      <c r="TBK162" s="1"/>
      <c r="TBL162" s="1"/>
      <c r="TBM162" s="1"/>
      <c r="TBN162" s="1"/>
      <c r="TBO162" s="1"/>
      <c r="TBP162" s="1"/>
      <c r="TBQ162" s="1"/>
      <c r="TBR162" s="1"/>
      <c r="TBS162" s="1"/>
      <c r="TBT162" s="1"/>
      <c r="TBU162" s="1"/>
      <c r="TBV162" s="1"/>
      <c r="TBW162" s="1"/>
      <c r="TBX162" s="1"/>
      <c r="TBY162" s="1"/>
      <c r="TBZ162" s="1"/>
      <c r="TCA162" s="1"/>
      <c r="TCB162" s="1"/>
      <c r="TCC162" s="1"/>
      <c r="TCD162" s="1"/>
      <c r="TCE162" s="1"/>
      <c r="TCF162" s="1"/>
      <c r="TCG162" s="1"/>
      <c r="TCH162" s="1"/>
      <c r="TCI162" s="1"/>
      <c r="TCJ162" s="1"/>
      <c r="TCK162" s="1"/>
      <c r="TCL162" s="1"/>
      <c r="TCM162" s="1"/>
      <c r="TCN162" s="1"/>
      <c r="TCO162" s="1"/>
      <c r="TCP162" s="1"/>
      <c r="TCQ162" s="1"/>
      <c r="TCR162" s="1"/>
      <c r="TCS162" s="1"/>
      <c r="TCT162" s="1"/>
      <c r="TCU162" s="1"/>
      <c r="TCV162" s="1"/>
      <c r="TCW162" s="1"/>
      <c r="TCX162" s="1"/>
      <c r="TCY162" s="1"/>
      <c r="TCZ162" s="1"/>
      <c r="TDA162" s="1"/>
      <c r="TDB162" s="1"/>
      <c r="TDC162" s="1"/>
      <c r="TDD162" s="1"/>
      <c r="TDE162" s="1"/>
      <c r="TDF162" s="1"/>
      <c r="TDG162" s="1"/>
      <c r="TDH162" s="1"/>
      <c r="TDI162" s="1"/>
      <c r="TDJ162" s="1"/>
      <c r="TDK162" s="1"/>
      <c r="TDL162" s="1"/>
      <c r="TDM162" s="1"/>
      <c r="TDN162" s="1"/>
      <c r="TDO162" s="1"/>
      <c r="TDP162" s="1"/>
      <c r="TDQ162" s="1"/>
      <c r="TDR162" s="1"/>
      <c r="TDS162" s="1"/>
      <c r="TDT162" s="1"/>
      <c r="TDU162" s="1"/>
      <c r="TDV162" s="1"/>
      <c r="TDW162" s="1"/>
      <c r="TDX162" s="1"/>
      <c r="TDY162" s="1"/>
      <c r="TDZ162" s="1"/>
      <c r="TEA162" s="1"/>
      <c r="TEB162" s="1"/>
      <c r="TEC162" s="1"/>
      <c r="TED162" s="1"/>
      <c r="TEE162" s="1"/>
      <c r="TEF162" s="1"/>
      <c r="TEG162" s="1"/>
      <c r="TEH162" s="1"/>
      <c r="TEI162" s="1"/>
      <c r="TEJ162" s="1"/>
      <c r="TEK162" s="1"/>
      <c r="TEL162" s="1"/>
      <c r="TEM162" s="1"/>
      <c r="TEN162" s="1"/>
      <c r="TEO162" s="1"/>
      <c r="TEP162" s="1"/>
      <c r="TEQ162" s="1"/>
      <c r="TER162" s="1"/>
      <c r="TES162" s="1"/>
      <c r="TET162" s="1"/>
      <c r="TEU162" s="1"/>
      <c r="TEV162" s="1"/>
      <c r="TEW162" s="1"/>
      <c r="TEX162" s="1"/>
      <c r="TEY162" s="1"/>
      <c r="TEZ162" s="1"/>
      <c r="TFA162" s="1"/>
      <c r="TFB162" s="1"/>
      <c r="TFC162" s="1"/>
      <c r="TFD162" s="1"/>
      <c r="TFE162" s="1"/>
      <c r="TFF162" s="1"/>
      <c r="TFG162" s="1"/>
      <c r="TFH162" s="1"/>
      <c r="TFI162" s="1"/>
      <c r="TFJ162" s="1"/>
      <c r="TFK162" s="1"/>
      <c r="TFL162" s="1"/>
      <c r="TFM162" s="1"/>
      <c r="TFN162" s="1"/>
      <c r="TFO162" s="1"/>
      <c r="TFP162" s="1"/>
      <c r="TFQ162" s="1"/>
      <c r="TFR162" s="1"/>
      <c r="TFS162" s="1"/>
      <c r="TFT162" s="1"/>
      <c r="TFU162" s="1"/>
      <c r="TFV162" s="1"/>
      <c r="TFW162" s="1"/>
      <c r="TFX162" s="1"/>
      <c r="TFY162" s="1"/>
      <c r="TFZ162" s="1"/>
      <c r="TGA162" s="1"/>
      <c r="TGB162" s="1"/>
      <c r="TGC162" s="1"/>
      <c r="TGD162" s="1"/>
      <c r="TGE162" s="1"/>
      <c r="TGF162" s="1"/>
      <c r="TGG162" s="1"/>
      <c r="TGH162" s="1"/>
      <c r="TGI162" s="1"/>
      <c r="TGJ162" s="1"/>
      <c r="TGK162" s="1"/>
      <c r="TGL162" s="1"/>
      <c r="TGM162" s="1"/>
      <c r="TGN162" s="1"/>
      <c r="TGO162" s="1"/>
      <c r="TGP162" s="1"/>
      <c r="TGQ162" s="1"/>
      <c r="TGR162" s="1"/>
      <c r="TGS162" s="1"/>
      <c r="TGT162" s="1"/>
      <c r="TGU162" s="1"/>
      <c r="TGV162" s="1"/>
      <c r="TGW162" s="1"/>
      <c r="TGX162" s="1"/>
      <c r="TGY162" s="1"/>
      <c r="TGZ162" s="1"/>
      <c r="THA162" s="1"/>
      <c r="THB162" s="1"/>
      <c r="THC162" s="1"/>
      <c r="THD162" s="1"/>
      <c r="THE162" s="1"/>
      <c r="THF162" s="1"/>
      <c r="THG162" s="1"/>
      <c r="THH162" s="1"/>
      <c r="THI162" s="1"/>
      <c r="THJ162" s="1"/>
      <c r="THK162" s="1"/>
      <c r="THL162" s="1"/>
      <c r="THM162" s="1"/>
      <c r="THN162" s="1"/>
      <c r="THO162" s="1"/>
      <c r="THP162" s="1"/>
      <c r="THQ162" s="1"/>
      <c r="THR162" s="1"/>
      <c r="THS162" s="1"/>
      <c r="THT162" s="1"/>
      <c r="THU162" s="1"/>
      <c r="THV162" s="1"/>
      <c r="THW162" s="1"/>
      <c r="THX162" s="1"/>
      <c r="THY162" s="1"/>
      <c r="THZ162" s="1"/>
      <c r="TIA162" s="1"/>
      <c r="TIB162" s="1"/>
      <c r="TIC162" s="1"/>
      <c r="TID162" s="1"/>
      <c r="TIE162" s="1"/>
      <c r="TIF162" s="1"/>
      <c r="TIG162" s="1"/>
      <c r="TIH162" s="1"/>
      <c r="TII162" s="1"/>
      <c r="TIJ162" s="1"/>
      <c r="TIK162" s="1"/>
      <c r="TIL162" s="1"/>
      <c r="TIM162" s="1"/>
      <c r="TIN162" s="1"/>
      <c r="TIO162" s="1"/>
      <c r="TIP162" s="1"/>
      <c r="TIQ162" s="1"/>
      <c r="TIR162" s="1"/>
      <c r="TIS162" s="1"/>
      <c r="TIT162" s="1"/>
      <c r="TIU162" s="1"/>
      <c r="TIV162" s="1"/>
      <c r="TIW162" s="1"/>
      <c r="TIX162" s="1"/>
      <c r="TIY162" s="1"/>
      <c r="TIZ162" s="1"/>
      <c r="TJA162" s="1"/>
      <c r="TJB162" s="1"/>
      <c r="TJC162" s="1"/>
      <c r="TJD162" s="1"/>
      <c r="TJE162" s="1"/>
      <c r="TJF162" s="1"/>
      <c r="TJG162" s="1"/>
      <c r="TJH162" s="1"/>
      <c r="TJI162" s="1"/>
      <c r="TJJ162" s="1"/>
      <c r="TJK162" s="1"/>
      <c r="TJL162" s="1"/>
      <c r="TJM162" s="1"/>
      <c r="TJN162" s="1"/>
      <c r="TJO162" s="1"/>
      <c r="TJP162" s="1"/>
      <c r="TJQ162" s="1"/>
      <c r="TJR162" s="1"/>
      <c r="TJS162" s="1"/>
      <c r="TJT162" s="1"/>
      <c r="TJU162" s="1"/>
      <c r="TJV162" s="1"/>
      <c r="TJW162" s="1"/>
      <c r="TJX162" s="1"/>
      <c r="TJY162" s="1"/>
      <c r="TJZ162" s="1"/>
      <c r="TKA162" s="1"/>
      <c r="TKB162" s="1"/>
      <c r="TKC162" s="1"/>
      <c r="TKD162" s="1"/>
      <c r="TKE162" s="1"/>
      <c r="TKF162" s="1"/>
      <c r="TKG162" s="1"/>
      <c r="TKH162" s="1"/>
      <c r="TKI162" s="1"/>
      <c r="TKJ162" s="1"/>
      <c r="TKK162" s="1"/>
      <c r="TKL162" s="1"/>
      <c r="TKM162" s="1"/>
      <c r="TKN162" s="1"/>
      <c r="TKO162" s="1"/>
      <c r="TKP162" s="1"/>
      <c r="TKQ162" s="1"/>
      <c r="TKR162" s="1"/>
      <c r="TKS162" s="1"/>
      <c r="TKT162" s="1"/>
      <c r="TKU162" s="1"/>
      <c r="TKV162" s="1"/>
      <c r="TKW162" s="1"/>
      <c r="TKX162" s="1"/>
      <c r="TKY162" s="1"/>
      <c r="TKZ162" s="1"/>
      <c r="TLA162" s="1"/>
      <c r="TLB162" s="1"/>
      <c r="TLC162" s="1"/>
      <c r="TLD162" s="1"/>
      <c r="TLE162" s="1"/>
      <c r="TLF162" s="1"/>
      <c r="TLG162" s="1"/>
      <c r="TLH162" s="1"/>
      <c r="TLI162" s="1"/>
      <c r="TLJ162" s="1"/>
      <c r="TLK162" s="1"/>
      <c r="TLL162" s="1"/>
      <c r="TLM162" s="1"/>
      <c r="TLN162" s="1"/>
      <c r="TLO162" s="1"/>
      <c r="TLP162" s="1"/>
      <c r="TLQ162" s="1"/>
      <c r="TLR162" s="1"/>
      <c r="TLS162" s="1"/>
      <c r="TLT162" s="1"/>
      <c r="TLU162" s="1"/>
      <c r="TLV162" s="1"/>
      <c r="TLW162" s="1"/>
      <c r="TLX162" s="1"/>
      <c r="TLY162" s="1"/>
      <c r="TLZ162" s="1"/>
      <c r="TMA162" s="1"/>
      <c r="TMB162" s="1"/>
      <c r="TMC162" s="1"/>
      <c r="TMD162" s="1"/>
      <c r="TME162" s="1"/>
      <c r="TMF162" s="1"/>
      <c r="TMG162" s="1"/>
      <c r="TMH162" s="1"/>
      <c r="TMI162" s="1"/>
      <c r="TMJ162" s="1"/>
      <c r="TMK162" s="1"/>
      <c r="TML162" s="1"/>
      <c r="TMM162" s="1"/>
      <c r="TMN162" s="1"/>
      <c r="TMO162" s="1"/>
      <c r="TMP162" s="1"/>
      <c r="TMQ162" s="1"/>
      <c r="TMR162" s="1"/>
      <c r="TMS162" s="1"/>
      <c r="TMT162" s="1"/>
      <c r="TMU162" s="1"/>
      <c r="TMV162" s="1"/>
      <c r="TMW162" s="1"/>
      <c r="TMX162" s="1"/>
      <c r="TMY162" s="1"/>
      <c r="TMZ162" s="1"/>
      <c r="TNA162" s="1"/>
      <c r="TNB162" s="1"/>
      <c r="TNC162" s="1"/>
      <c r="TND162" s="1"/>
      <c r="TNE162" s="1"/>
      <c r="TNF162" s="1"/>
      <c r="TNG162" s="1"/>
      <c r="TNH162" s="1"/>
      <c r="TNI162" s="1"/>
      <c r="TNJ162" s="1"/>
      <c r="TNK162" s="1"/>
      <c r="TNL162" s="1"/>
      <c r="TNM162" s="1"/>
      <c r="TNN162" s="1"/>
      <c r="TNO162" s="1"/>
      <c r="TNP162" s="1"/>
      <c r="TNQ162" s="1"/>
      <c r="TNR162" s="1"/>
      <c r="TNS162" s="1"/>
      <c r="TNT162" s="1"/>
      <c r="TNU162" s="1"/>
      <c r="TNV162" s="1"/>
      <c r="TNW162" s="1"/>
      <c r="TNX162" s="1"/>
      <c r="TNY162" s="1"/>
      <c r="TNZ162" s="1"/>
      <c r="TOA162" s="1"/>
      <c r="TOB162" s="1"/>
      <c r="TOC162" s="1"/>
      <c r="TOD162" s="1"/>
      <c r="TOE162" s="1"/>
      <c r="TOF162" s="1"/>
      <c r="TOG162" s="1"/>
      <c r="TOH162" s="1"/>
      <c r="TOI162" s="1"/>
      <c r="TOJ162" s="1"/>
      <c r="TOK162" s="1"/>
      <c r="TOL162" s="1"/>
      <c r="TOM162" s="1"/>
      <c r="TON162" s="1"/>
      <c r="TOO162" s="1"/>
      <c r="TOP162" s="1"/>
      <c r="TOQ162" s="1"/>
      <c r="TOR162" s="1"/>
      <c r="TOS162" s="1"/>
      <c r="TOT162" s="1"/>
      <c r="TOU162" s="1"/>
      <c r="TOV162" s="1"/>
      <c r="TOW162" s="1"/>
      <c r="TOX162" s="1"/>
      <c r="TOY162" s="1"/>
      <c r="TOZ162" s="1"/>
      <c r="TPA162" s="1"/>
      <c r="TPB162" s="1"/>
      <c r="TPC162" s="1"/>
      <c r="TPD162" s="1"/>
      <c r="TPE162" s="1"/>
      <c r="TPF162" s="1"/>
      <c r="TPG162" s="1"/>
      <c r="TPH162" s="1"/>
      <c r="TPI162" s="1"/>
      <c r="TPJ162" s="1"/>
      <c r="TPK162" s="1"/>
      <c r="TPL162" s="1"/>
      <c r="TPM162" s="1"/>
      <c r="TPN162" s="1"/>
      <c r="TPO162" s="1"/>
      <c r="TPP162" s="1"/>
      <c r="TPQ162" s="1"/>
      <c r="TPR162" s="1"/>
      <c r="TPS162" s="1"/>
      <c r="TPT162" s="1"/>
      <c r="TPU162" s="1"/>
      <c r="TPV162" s="1"/>
      <c r="TPW162" s="1"/>
      <c r="TPX162" s="1"/>
      <c r="TPY162" s="1"/>
      <c r="TPZ162" s="1"/>
      <c r="TQA162" s="1"/>
      <c r="TQB162" s="1"/>
      <c r="TQC162" s="1"/>
      <c r="TQD162" s="1"/>
      <c r="TQE162" s="1"/>
      <c r="TQF162" s="1"/>
      <c r="TQG162" s="1"/>
      <c r="TQH162" s="1"/>
      <c r="TQI162" s="1"/>
      <c r="TQJ162" s="1"/>
      <c r="TQK162" s="1"/>
      <c r="TQL162" s="1"/>
      <c r="TQM162" s="1"/>
      <c r="TQN162" s="1"/>
      <c r="TQO162" s="1"/>
      <c r="TQP162" s="1"/>
      <c r="TQQ162" s="1"/>
      <c r="TQR162" s="1"/>
      <c r="TQS162" s="1"/>
      <c r="TQT162" s="1"/>
      <c r="TQU162" s="1"/>
      <c r="TQV162" s="1"/>
      <c r="TQW162" s="1"/>
      <c r="TQX162" s="1"/>
      <c r="TQY162" s="1"/>
      <c r="TQZ162" s="1"/>
      <c r="TRA162" s="1"/>
      <c r="TRB162" s="1"/>
      <c r="TRC162" s="1"/>
      <c r="TRD162" s="1"/>
      <c r="TRE162" s="1"/>
      <c r="TRF162" s="1"/>
      <c r="TRG162" s="1"/>
      <c r="TRH162" s="1"/>
      <c r="TRI162" s="1"/>
      <c r="TRJ162" s="1"/>
      <c r="TRK162" s="1"/>
      <c r="TRL162" s="1"/>
      <c r="TRM162" s="1"/>
      <c r="TRN162" s="1"/>
      <c r="TRO162" s="1"/>
      <c r="TRP162" s="1"/>
      <c r="TRQ162" s="1"/>
      <c r="TRR162" s="1"/>
      <c r="TRS162" s="1"/>
      <c r="TRT162" s="1"/>
      <c r="TRU162" s="1"/>
      <c r="TRV162" s="1"/>
      <c r="TRW162" s="1"/>
      <c r="TRX162" s="1"/>
      <c r="TRY162" s="1"/>
      <c r="TRZ162" s="1"/>
      <c r="TSA162" s="1"/>
      <c r="TSB162" s="1"/>
      <c r="TSC162" s="1"/>
      <c r="TSD162" s="1"/>
      <c r="TSE162" s="1"/>
      <c r="TSF162" s="1"/>
      <c r="TSG162" s="1"/>
      <c r="TSH162" s="1"/>
      <c r="TSI162" s="1"/>
      <c r="TSJ162" s="1"/>
      <c r="TSK162" s="1"/>
      <c r="TSL162" s="1"/>
      <c r="TSM162" s="1"/>
      <c r="TSN162" s="1"/>
      <c r="TSO162" s="1"/>
      <c r="TSP162" s="1"/>
      <c r="TSQ162" s="1"/>
      <c r="TSR162" s="1"/>
      <c r="TSS162" s="1"/>
      <c r="TST162" s="1"/>
      <c r="TSU162" s="1"/>
      <c r="TSV162" s="1"/>
      <c r="TSW162" s="1"/>
      <c r="TSX162" s="1"/>
      <c r="TSY162" s="1"/>
      <c r="TSZ162" s="1"/>
      <c r="TTA162" s="1"/>
      <c r="TTB162" s="1"/>
      <c r="TTC162" s="1"/>
      <c r="TTD162" s="1"/>
      <c r="TTE162" s="1"/>
      <c r="TTF162" s="1"/>
      <c r="TTG162" s="1"/>
      <c r="TTH162" s="1"/>
      <c r="TTI162" s="1"/>
      <c r="TTJ162" s="1"/>
      <c r="TTK162" s="1"/>
      <c r="TTL162" s="1"/>
      <c r="TTM162" s="1"/>
      <c r="TTN162" s="1"/>
      <c r="TTO162" s="1"/>
      <c r="TTP162" s="1"/>
      <c r="TTQ162" s="1"/>
      <c r="TTR162" s="1"/>
      <c r="TTS162" s="1"/>
      <c r="TTT162" s="1"/>
      <c r="TTU162" s="1"/>
      <c r="TTV162" s="1"/>
      <c r="TTW162" s="1"/>
      <c r="TTX162" s="1"/>
      <c r="TTY162" s="1"/>
      <c r="TTZ162" s="1"/>
      <c r="TUA162" s="1"/>
      <c r="TUB162" s="1"/>
      <c r="TUC162" s="1"/>
      <c r="TUD162" s="1"/>
      <c r="TUE162" s="1"/>
      <c r="TUF162" s="1"/>
      <c r="TUG162" s="1"/>
      <c r="TUH162" s="1"/>
      <c r="TUI162" s="1"/>
      <c r="TUJ162" s="1"/>
      <c r="TUK162" s="1"/>
      <c r="TUL162" s="1"/>
      <c r="TUM162" s="1"/>
      <c r="TUN162" s="1"/>
      <c r="TUO162" s="1"/>
      <c r="TUP162" s="1"/>
      <c r="TUQ162" s="1"/>
      <c r="TUR162" s="1"/>
      <c r="TUS162" s="1"/>
      <c r="TUT162" s="1"/>
      <c r="TUU162" s="1"/>
      <c r="TUV162" s="1"/>
      <c r="TUW162" s="1"/>
      <c r="TUX162" s="1"/>
      <c r="TUY162" s="1"/>
      <c r="TUZ162" s="1"/>
      <c r="TVA162" s="1"/>
      <c r="TVB162" s="1"/>
      <c r="TVC162" s="1"/>
      <c r="TVD162" s="1"/>
      <c r="TVE162" s="1"/>
      <c r="TVF162" s="1"/>
      <c r="TVG162" s="1"/>
      <c r="TVH162" s="1"/>
      <c r="TVI162" s="1"/>
      <c r="TVJ162" s="1"/>
      <c r="TVK162" s="1"/>
      <c r="TVL162" s="1"/>
      <c r="TVM162" s="1"/>
      <c r="TVN162" s="1"/>
      <c r="TVO162" s="1"/>
      <c r="TVP162" s="1"/>
      <c r="TVQ162" s="1"/>
      <c r="TVR162" s="1"/>
      <c r="TVS162" s="1"/>
      <c r="TVT162" s="1"/>
      <c r="TVU162" s="1"/>
      <c r="TVV162" s="1"/>
      <c r="TVW162" s="1"/>
      <c r="TVX162" s="1"/>
      <c r="TVY162" s="1"/>
      <c r="TVZ162" s="1"/>
      <c r="TWA162" s="1"/>
      <c r="TWB162" s="1"/>
      <c r="TWC162" s="1"/>
      <c r="TWD162" s="1"/>
      <c r="TWE162" s="1"/>
      <c r="TWF162" s="1"/>
      <c r="TWG162" s="1"/>
      <c r="TWH162" s="1"/>
      <c r="TWI162" s="1"/>
      <c r="TWJ162" s="1"/>
      <c r="TWK162" s="1"/>
      <c r="TWL162" s="1"/>
      <c r="TWM162" s="1"/>
      <c r="TWN162" s="1"/>
      <c r="TWO162" s="1"/>
      <c r="TWP162" s="1"/>
      <c r="TWQ162" s="1"/>
      <c r="TWR162" s="1"/>
      <c r="TWS162" s="1"/>
      <c r="TWT162" s="1"/>
      <c r="TWU162" s="1"/>
      <c r="TWV162" s="1"/>
      <c r="TWW162" s="1"/>
      <c r="TWX162" s="1"/>
      <c r="TWY162" s="1"/>
      <c r="TWZ162" s="1"/>
      <c r="TXA162" s="1"/>
      <c r="TXB162" s="1"/>
      <c r="TXC162" s="1"/>
      <c r="TXD162" s="1"/>
      <c r="TXE162" s="1"/>
      <c r="TXF162" s="1"/>
      <c r="TXG162" s="1"/>
      <c r="TXH162" s="1"/>
      <c r="TXI162" s="1"/>
      <c r="TXJ162" s="1"/>
      <c r="TXK162" s="1"/>
      <c r="TXL162" s="1"/>
      <c r="TXM162" s="1"/>
      <c r="TXN162" s="1"/>
      <c r="TXO162" s="1"/>
      <c r="TXP162" s="1"/>
      <c r="TXQ162" s="1"/>
      <c r="TXR162" s="1"/>
      <c r="TXS162" s="1"/>
      <c r="TXT162" s="1"/>
      <c r="TXU162" s="1"/>
      <c r="TXV162" s="1"/>
      <c r="TXW162" s="1"/>
      <c r="TXX162" s="1"/>
      <c r="TXY162" s="1"/>
      <c r="TXZ162" s="1"/>
      <c r="TYA162" s="1"/>
      <c r="TYB162" s="1"/>
      <c r="TYC162" s="1"/>
      <c r="TYD162" s="1"/>
      <c r="TYE162" s="1"/>
      <c r="TYF162" s="1"/>
      <c r="TYG162" s="1"/>
      <c r="TYH162" s="1"/>
      <c r="TYI162" s="1"/>
      <c r="TYJ162" s="1"/>
      <c r="TYK162" s="1"/>
      <c r="TYL162" s="1"/>
      <c r="TYM162" s="1"/>
      <c r="TYN162" s="1"/>
      <c r="TYO162" s="1"/>
      <c r="TYP162" s="1"/>
      <c r="TYQ162" s="1"/>
      <c r="TYR162" s="1"/>
      <c r="TYS162" s="1"/>
      <c r="TYT162" s="1"/>
      <c r="TYU162" s="1"/>
      <c r="TYV162" s="1"/>
      <c r="TYW162" s="1"/>
      <c r="TYX162" s="1"/>
      <c r="TYY162" s="1"/>
      <c r="TYZ162" s="1"/>
      <c r="TZA162" s="1"/>
      <c r="TZB162" s="1"/>
      <c r="TZC162" s="1"/>
      <c r="TZD162" s="1"/>
      <c r="TZE162" s="1"/>
      <c r="TZF162" s="1"/>
      <c r="TZG162" s="1"/>
      <c r="TZH162" s="1"/>
      <c r="TZI162" s="1"/>
      <c r="TZJ162" s="1"/>
      <c r="TZK162" s="1"/>
      <c r="TZL162" s="1"/>
      <c r="TZM162" s="1"/>
      <c r="TZN162" s="1"/>
      <c r="TZO162" s="1"/>
      <c r="TZP162" s="1"/>
      <c r="TZQ162" s="1"/>
      <c r="TZR162" s="1"/>
      <c r="TZS162" s="1"/>
      <c r="TZT162" s="1"/>
      <c r="TZU162" s="1"/>
      <c r="TZV162" s="1"/>
      <c r="TZW162" s="1"/>
      <c r="TZX162" s="1"/>
      <c r="TZY162" s="1"/>
      <c r="TZZ162" s="1"/>
      <c r="UAA162" s="1"/>
      <c r="UAB162" s="1"/>
      <c r="UAC162" s="1"/>
      <c r="UAD162" s="1"/>
      <c r="UAE162" s="1"/>
      <c r="UAF162" s="1"/>
      <c r="UAG162" s="1"/>
      <c r="UAH162" s="1"/>
      <c r="UAI162" s="1"/>
      <c r="UAJ162" s="1"/>
      <c r="UAK162" s="1"/>
      <c r="UAL162" s="1"/>
      <c r="UAM162" s="1"/>
      <c r="UAN162" s="1"/>
      <c r="UAO162" s="1"/>
      <c r="UAP162" s="1"/>
      <c r="UAQ162" s="1"/>
      <c r="UAR162" s="1"/>
      <c r="UAS162" s="1"/>
      <c r="UAT162" s="1"/>
      <c r="UAU162" s="1"/>
      <c r="UAV162" s="1"/>
      <c r="UAW162" s="1"/>
      <c r="UAX162" s="1"/>
      <c r="UAY162" s="1"/>
      <c r="UAZ162" s="1"/>
      <c r="UBA162" s="1"/>
      <c r="UBB162" s="1"/>
      <c r="UBC162" s="1"/>
      <c r="UBD162" s="1"/>
      <c r="UBE162" s="1"/>
      <c r="UBF162" s="1"/>
      <c r="UBG162" s="1"/>
      <c r="UBH162" s="1"/>
      <c r="UBI162" s="1"/>
      <c r="UBJ162" s="1"/>
      <c r="UBK162" s="1"/>
      <c r="UBL162" s="1"/>
      <c r="UBM162" s="1"/>
      <c r="UBN162" s="1"/>
      <c r="UBO162" s="1"/>
      <c r="UBP162" s="1"/>
      <c r="UBQ162" s="1"/>
      <c r="UBR162" s="1"/>
      <c r="UBS162" s="1"/>
      <c r="UBT162" s="1"/>
      <c r="UBU162" s="1"/>
      <c r="UBV162" s="1"/>
      <c r="UBW162" s="1"/>
      <c r="UBX162" s="1"/>
      <c r="UBY162" s="1"/>
      <c r="UBZ162" s="1"/>
      <c r="UCA162" s="1"/>
      <c r="UCB162" s="1"/>
      <c r="UCC162" s="1"/>
      <c r="UCD162" s="1"/>
      <c r="UCE162" s="1"/>
      <c r="UCF162" s="1"/>
      <c r="UCG162" s="1"/>
      <c r="UCH162" s="1"/>
      <c r="UCI162" s="1"/>
      <c r="UCJ162" s="1"/>
      <c r="UCK162" s="1"/>
      <c r="UCL162" s="1"/>
      <c r="UCM162" s="1"/>
      <c r="UCN162" s="1"/>
      <c r="UCO162" s="1"/>
      <c r="UCP162" s="1"/>
      <c r="UCQ162" s="1"/>
      <c r="UCR162" s="1"/>
      <c r="UCS162" s="1"/>
      <c r="UCT162" s="1"/>
      <c r="UCU162" s="1"/>
      <c r="UCV162" s="1"/>
      <c r="UCW162" s="1"/>
      <c r="UCX162" s="1"/>
      <c r="UCY162" s="1"/>
      <c r="UCZ162" s="1"/>
      <c r="UDA162" s="1"/>
      <c r="UDB162" s="1"/>
      <c r="UDC162" s="1"/>
      <c r="UDD162" s="1"/>
      <c r="UDE162" s="1"/>
      <c r="UDF162" s="1"/>
      <c r="UDG162" s="1"/>
      <c r="UDH162" s="1"/>
      <c r="UDI162" s="1"/>
      <c r="UDJ162" s="1"/>
      <c r="UDK162" s="1"/>
      <c r="UDL162" s="1"/>
      <c r="UDM162" s="1"/>
      <c r="UDN162" s="1"/>
      <c r="UDO162" s="1"/>
      <c r="UDP162" s="1"/>
      <c r="UDQ162" s="1"/>
      <c r="UDR162" s="1"/>
      <c r="UDS162" s="1"/>
      <c r="UDT162" s="1"/>
      <c r="UDU162" s="1"/>
      <c r="UDV162" s="1"/>
      <c r="UDW162" s="1"/>
      <c r="UDX162" s="1"/>
      <c r="UDY162" s="1"/>
      <c r="UDZ162" s="1"/>
      <c r="UEA162" s="1"/>
      <c r="UEB162" s="1"/>
      <c r="UEC162" s="1"/>
      <c r="UED162" s="1"/>
      <c r="UEE162" s="1"/>
      <c r="UEF162" s="1"/>
      <c r="UEG162" s="1"/>
      <c r="UEH162" s="1"/>
      <c r="UEI162" s="1"/>
      <c r="UEJ162" s="1"/>
      <c r="UEK162" s="1"/>
      <c r="UEL162" s="1"/>
      <c r="UEM162" s="1"/>
      <c r="UEN162" s="1"/>
      <c r="UEO162" s="1"/>
      <c r="UEP162" s="1"/>
      <c r="UEQ162" s="1"/>
      <c r="UER162" s="1"/>
      <c r="UES162" s="1"/>
      <c r="UET162" s="1"/>
      <c r="UEU162" s="1"/>
      <c r="UEV162" s="1"/>
      <c r="UEW162" s="1"/>
      <c r="UEX162" s="1"/>
      <c r="UEY162" s="1"/>
      <c r="UEZ162" s="1"/>
      <c r="UFA162" s="1"/>
      <c r="UFB162" s="1"/>
      <c r="UFC162" s="1"/>
      <c r="UFD162" s="1"/>
      <c r="UFE162" s="1"/>
      <c r="UFF162" s="1"/>
      <c r="UFG162" s="1"/>
      <c r="UFH162" s="1"/>
      <c r="UFI162" s="1"/>
      <c r="UFJ162" s="1"/>
      <c r="UFK162" s="1"/>
      <c r="UFL162" s="1"/>
      <c r="UFM162" s="1"/>
      <c r="UFN162" s="1"/>
      <c r="UFO162" s="1"/>
      <c r="UFP162" s="1"/>
      <c r="UFQ162" s="1"/>
      <c r="UFR162" s="1"/>
      <c r="UFS162" s="1"/>
      <c r="UFT162" s="1"/>
      <c r="UFU162" s="1"/>
      <c r="UFV162" s="1"/>
      <c r="UFW162" s="1"/>
      <c r="UFX162" s="1"/>
      <c r="UFY162" s="1"/>
      <c r="UFZ162" s="1"/>
      <c r="UGA162" s="1"/>
      <c r="UGB162" s="1"/>
      <c r="UGC162" s="1"/>
      <c r="UGD162" s="1"/>
      <c r="UGE162" s="1"/>
      <c r="UGF162" s="1"/>
      <c r="UGG162" s="1"/>
      <c r="UGH162" s="1"/>
      <c r="UGI162" s="1"/>
      <c r="UGJ162" s="1"/>
      <c r="UGK162" s="1"/>
      <c r="UGL162" s="1"/>
      <c r="UGM162" s="1"/>
      <c r="UGN162" s="1"/>
      <c r="UGO162" s="1"/>
      <c r="UGP162" s="1"/>
      <c r="UGQ162" s="1"/>
      <c r="UGR162" s="1"/>
      <c r="UGS162" s="1"/>
      <c r="UGT162" s="1"/>
      <c r="UGU162" s="1"/>
      <c r="UGV162" s="1"/>
      <c r="UGW162" s="1"/>
      <c r="UGX162" s="1"/>
      <c r="UGY162" s="1"/>
      <c r="UGZ162" s="1"/>
      <c r="UHA162" s="1"/>
      <c r="UHB162" s="1"/>
      <c r="UHC162" s="1"/>
      <c r="UHD162" s="1"/>
      <c r="UHE162" s="1"/>
      <c r="UHF162" s="1"/>
      <c r="UHG162" s="1"/>
      <c r="UHH162" s="1"/>
      <c r="UHI162" s="1"/>
      <c r="UHJ162" s="1"/>
      <c r="UHK162" s="1"/>
      <c r="UHL162" s="1"/>
      <c r="UHM162" s="1"/>
      <c r="UHN162" s="1"/>
      <c r="UHO162" s="1"/>
      <c r="UHP162" s="1"/>
      <c r="UHQ162" s="1"/>
      <c r="UHR162" s="1"/>
      <c r="UHS162" s="1"/>
      <c r="UHT162" s="1"/>
      <c r="UHU162" s="1"/>
      <c r="UHV162" s="1"/>
      <c r="UHW162" s="1"/>
      <c r="UHX162" s="1"/>
      <c r="UHY162" s="1"/>
      <c r="UHZ162" s="1"/>
      <c r="UIA162" s="1"/>
      <c r="UIB162" s="1"/>
      <c r="UIC162" s="1"/>
      <c r="UID162" s="1"/>
      <c r="UIE162" s="1"/>
      <c r="UIF162" s="1"/>
      <c r="UIG162" s="1"/>
      <c r="UIH162" s="1"/>
      <c r="UII162" s="1"/>
      <c r="UIJ162" s="1"/>
      <c r="UIK162" s="1"/>
      <c r="UIL162" s="1"/>
      <c r="UIM162" s="1"/>
      <c r="UIN162" s="1"/>
      <c r="UIO162" s="1"/>
      <c r="UIP162" s="1"/>
      <c r="UIQ162" s="1"/>
      <c r="UIR162" s="1"/>
      <c r="UIS162" s="1"/>
      <c r="UIT162" s="1"/>
      <c r="UIU162" s="1"/>
      <c r="UIV162" s="1"/>
      <c r="UIW162" s="1"/>
      <c r="UIX162" s="1"/>
      <c r="UIY162" s="1"/>
      <c r="UIZ162" s="1"/>
      <c r="UJA162" s="1"/>
      <c r="UJB162" s="1"/>
      <c r="UJC162" s="1"/>
      <c r="UJD162" s="1"/>
      <c r="UJE162" s="1"/>
      <c r="UJF162" s="1"/>
      <c r="UJG162" s="1"/>
      <c r="UJH162" s="1"/>
      <c r="UJI162" s="1"/>
      <c r="UJJ162" s="1"/>
      <c r="UJK162" s="1"/>
      <c r="UJL162" s="1"/>
      <c r="UJM162" s="1"/>
      <c r="UJN162" s="1"/>
      <c r="UJO162" s="1"/>
      <c r="UJP162" s="1"/>
      <c r="UJQ162" s="1"/>
      <c r="UJR162" s="1"/>
      <c r="UJS162" s="1"/>
      <c r="UJT162" s="1"/>
      <c r="UJU162" s="1"/>
      <c r="UJV162" s="1"/>
      <c r="UJW162" s="1"/>
      <c r="UJX162" s="1"/>
      <c r="UJY162" s="1"/>
      <c r="UJZ162" s="1"/>
      <c r="UKA162" s="1"/>
      <c r="UKB162" s="1"/>
      <c r="UKC162" s="1"/>
      <c r="UKD162" s="1"/>
      <c r="UKE162" s="1"/>
      <c r="UKF162" s="1"/>
      <c r="UKG162" s="1"/>
      <c r="UKH162" s="1"/>
      <c r="UKI162" s="1"/>
      <c r="UKJ162" s="1"/>
      <c r="UKK162" s="1"/>
      <c r="UKL162" s="1"/>
      <c r="UKM162" s="1"/>
      <c r="UKN162" s="1"/>
      <c r="UKO162" s="1"/>
      <c r="UKP162" s="1"/>
      <c r="UKQ162" s="1"/>
      <c r="UKR162" s="1"/>
      <c r="UKS162" s="1"/>
      <c r="UKT162" s="1"/>
      <c r="UKU162" s="1"/>
      <c r="UKV162" s="1"/>
      <c r="UKW162" s="1"/>
      <c r="UKX162" s="1"/>
      <c r="UKY162" s="1"/>
      <c r="UKZ162" s="1"/>
      <c r="ULA162" s="1"/>
      <c r="ULB162" s="1"/>
      <c r="ULC162" s="1"/>
      <c r="ULD162" s="1"/>
      <c r="ULE162" s="1"/>
      <c r="ULF162" s="1"/>
      <c r="ULG162" s="1"/>
      <c r="ULH162" s="1"/>
      <c r="ULI162" s="1"/>
      <c r="ULJ162" s="1"/>
      <c r="ULK162" s="1"/>
      <c r="ULL162" s="1"/>
      <c r="ULM162" s="1"/>
      <c r="ULN162" s="1"/>
      <c r="ULO162" s="1"/>
      <c r="ULP162" s="1"/>
      <c r="ULQ162" s="1"/>
      <c r="ULR162" s="1"/>
      <c r="ULS162" s="1"/>
      <c r="ULT162" s="1"/>
      <c r="ULU162" s="1"/>
      <c r="ULV162" s="1"/>
      <c r="ULW162" s="1"/>
      <c r="ULX162" s="1"/>
      <c r="ULY162" s="1"/>
      <c r="ULZ162" s="1"/>
      <c r="UMA162" s="1"/>
      <c r="UMB162" s="1"/>
      <c r="UMC162" s="1"/>
      <c r="UMD162" s="1"/>
      <c r="UME162" s="1"/>
      <c r="UMF162" s="1"/>
      <c r="UMG162" s="1"/>
      <c r="UMH162" s="1"/>
      <c r="UMI162" s="1"/>
      <c r="UMJ162" s="1"/>
      <c r="UMK162" s="1"/>
      <c r="UML162" s="1"/>
      <c r="UMM162" s="1"/>
      <c r="UMN162" s="1"/>
      <c r="UMO162" s="1"/>
      <c r="UMP162" s="1"/>
      <c r="UMQ162" s="1"/>
      <c r="UMR162" s="1"/>
      <c r="UMS162" s="1"/>
      <c r="UMT162" s="1"/>
      <c r="UMU162" s="1"/>
      <c r="UMV162" s="1"/>
      <c r="UMW162" s="1"/>
      <c r="UMX162" s="1"/>
      <c r="UMY162" s="1"/>
      <c r="UMZ162" s="1"/>
      <c r="UNA162" s="1"/>
      <c r="UNB162" s="1"/>
      <c r="UNC162" s="1"/>
      <c r="UND162" s="1"/>
      <c r="UNE162" s="1"/>
      <c r="UNF162" s="1"/>
      <c r="UNG162" s="1"/>
      <c r="UNH162" s="1"/>
      <c r="UNI162" s="1"/>
      <c r="UNJ162" s="1"/>
      <c r="UNK162" s="1"/>
      <c r="UNL162" s="1"/>
      <c r="UNM162" s="1"/>
      <c r="UNN162" s="1"/>
      <c r="UNO162" s="1"/>
      <c r="UNP162" s="1"/>
      <c r="UNQ162" s="1"/>
      <c r="UNR162" s="1"/>
      <c r="UNS162" s="1"/>
      <c r="UNT162" s="1"/>
      <c r="UNU162" s="1"/>
      <c r="UNV162" s="1"/>
      <c r="UNW162" s="1"/>
      <c r="UNX162" s="1"/>
      <c r="UNY162" s="1"/>
      <c r="UNZ162" s="1"/>
      <c r="UOA162" s="1"/>
      <c r="UOB162" s="1"/>
      <c r="UOC162" s="1"/>
      <c r="UOD162" s="1"/>
      <c r="UOE162" s="1"/>
      <c r="UOF162" s="1"/>
      <c r="UOG162" s="1"/>
      <c r="UOH162" s="1"/>
      <c r="UOI162" s="1"/>
      <c r="UOJ162" s="1"/>
      <c r="UOK162" s="1"/>
      <c r="UOL162" s="1"/>
      <c r="UOM162" s="1"/>
      <c r="UON162" s="1"/>
      <c r="UOO162" s="1"/>
      <c r="UOP162" s="1"/>
      <c r="UOQ162" s="1"/>
      <c r="UOR162" s="1"/>
      <c r="UOS162" s="1"/>
      <c r="UOT162" s="1"/>
      <c r="UOU162" s="1"/>
      <c r="UOV162" s="1"/>
      <c r="UOW162" s="1"/>
      <c r="UOX162" s="1"/>
      <c r="UOY162" s="1"/>
      <c r="UOZ162" s="1"/>
      <c r="UPA162" s="1"/>
      <c r="UPB162" s="1"/>
      <c r="UPC162" s="1"/>
      <c r="UPD162" s="1"/>
      <c r="UPE162" s="1"/>
      <c r="UPF162" s="1"/>
      <c r="UPG162" s="1"/>
      <c r="UPH162" s="1"/>
      <c r="UPI162" s="1"/>
      <c r="UPJ162" s="1"/>
      <c r="UPK162" s="1"/>
      <c r="UPL162" s="1"/>
      <c r="UPM162" s="1"/>
      <c r="UPN162" s="1"/>
      <c r="UPO162" s="1"/>
      <c r="UPP162" s="1"/>
      <c r="UPQ162" s="1"/>
      <c r="UPR162" s="1"/>
      <c r="UPS162" s="1"/>
      <c r="UPT162" s="1"/>
      <c r="UPU162" s="1"/>
      <c r="UPV162" s="1"/>
      <c r="UPW162" s="1"/>
      <c r="UPX162" s="1"/>
      <c r="UPY162" s="1"/>
      <c r="UPZ162" s="1"/>
      <c r="UQA162" s="1"/>
      <c r="UQB162" s="1"/>
      <c r="UQC162" s="1"/>
      <c r="UQD162" s="1"/>
      <c r="UQE162" s="1"/>
      <c r="UQF162" s="1"/>
      <c r="UQG162" s="1"/>
      <c r="UQH162" s="1"/>
      <c r="UQI162" s="1"/>
      <c r="UQJ162" s="1"/>
      <c r="UQK162" s="1"/>
      <c r="UQL162" s="1"/>
      <c r="UQM162" s="1"/>
      <c r="UQN162" s="1"/>
      <c r="UQO162" s="1"/>
      <c r="UQP162" s="1"/>
      <c r="UQQ162" s="1"/>
      <c r="UQR162" s="1"/>
      <c r="UQS162" s="1"/>
      <c r="UQT162" s="1"/>
      <c r="UQU162" s="1"/>
      <c r="UQV162" s="1"/>
      <c r="UQW162" s="1"/>
      <c r="UQX162" s="1"/>
      <c r="UQY162" s="1"/>
      <c r="UQZ162" s="1"/>
      <c r="URA162" s="1"/>
      <c r="URB162" s="1"/>
      <c r="URC162" s="1"/>
      <c r="URD162" s="1"/>
      <c r="URE162" s="1"/>
      <c r="URF162" s="1"/>
      <c r="URG162" s="1"/>
      <c r="URH162" s="1"/>
      <c r="URI162" s="1"/>
      <c r="URJ162" s="1"/>
      <c r="URK162" s="1"/>
      <c r="URL162" s="1"/>
      <c r="URM162" s="1"/>
      <c r="URN162" s="1"/>
      <c r="URO162" s="1"/>
      <c r="URP162" s="1"/>
      <c r="URQ162" s="1"/>
      <c r="URR162" s="1"/>
      <c r="URS162" s="1"/>
      <c r="URT162" s="1"/>
      <c r="URU162" s="1"/>
      <c r="URV162" s="1"/>
      <c r="URW162" s="1"/>
      <c r="URX162" s="1"/>
      <c r="URY162" s="1"/>
      <c r="URZ162" s="1"/>
      <c r="USA162" s="1"/>
      <c r="USB162" s="1"/>
      <c r="USC162" s="1"/>
      <c r="USD162" s="1"/>
      <c r="USE162" s="1"/>
      <c r="USF162" s="1"/>
      <c r="USG162" s="1"/>
      <c r="USH162" s="1"/>
      <c r="USI162" s="1"/>
      <c r="USJ162" s="1"/>
      <c r="USK162" s="1"/>
      <c r="USL162" s="1"/>
      <c r="USM162" s="1"/>
      <c r="USN162" s="1"/>
      <c r="USO162" s="1"/>
      <c r="USP162" s="1"/>
      <c r="USQ162" s="1"/>
      <c r="USR162" s="1"/>
      <c r="USS162" s="1"/>
      <c r="UST162" s="1"/>
      <c r="USU162" s="1"/>
      <c r="USV162" s="1"/>
      <c r="USW162" s="1"/>
      <c r="USX162" s="1"/>
      <c r="USY162" s="1"/>
      <c r="USZ162" s="1"/>
      <c r="UTA162" s="1"/>
      <c r="UTB162" s="1"/>
      <c r="UTC162" s="1"/>
      <c r="UTD162" s="1"/>
      <c r="UTE162" s="1"/>
      <c r="UTF162" s="1"/>
      <c r="UTG162" s="1"/>
      <c r="UTH162" s="1"/>
      <c r="UTI162" s="1"/>
      <c r="UTJ162" s="1"/>
      <c r="UTK162" s="1"/>
      <c r="UTL162" s="1"/>
      <c r="UTM162" s="1"/>
      <c r="UTN162" s="1"/>
      <c r="UTO162" s="1"/>
      <c r="UTP162" s="1"/>
      <c r="UTQ162" s="1"/>
      <c r="UTR162" s="1"/>
      <c r="UTS162" s="1"/>
      <c r="UTT162" s="1"/>
      <c r="UTU162" s="1"/>
      <c r="UTV162" s="1"/>
      <c r="UTW162" s="1"/>
      <c r="UTX162" s="1"/>
      <c r="UTY162" s="1"/>
      <c r="UTZ162" s="1"/>
      <c r="UUA162" s="1"/>
      <c r="UUB162" s="1"/>
      <c r="UUC162" s="1"/>
      <c r="UUD162" s="1"/>
      <c r="UUE162" s="1"/>
      <c r="UUF162" s="1"/>
      <c r="UUG162" s="1"/>
      <c r="UUH162" s="1"/>
      <c r="UUI162" s="1"/>
      <c r="UUJ162" s="1"/>
      <c r="UUK162" s="1"/>
      <c r="UUL162" s="1"/>
      <c r="UUM162" s="1"/>
      <c r="UUN162" s="1"/>
      <c r="UUO162" s="1"/>
      <c r="UUP162" s="1"/>
      <c r="UUQ162" s="1"/>
      <c r="UUR162" s="1"/>
      <c r="UUS162" s="1"/>
      <c r="UUT162" s="1"/>
      <c r="UUU162" s="1"/>
      <c r="UUV162" s="1"/>
      <c r="UUW162" s="1"/>
      <c r="UUX162" s="1"/>
      <c r="UUY162" s="1"/>
      <c r="UUZ162" s="1"/>
      <c r="UVA162" s="1"/>
      <c r="UVB162" s="1"/>
      <c r="UVC162" s="1"/>
      <c r="UVD162" s="1"/>
      <c r="UVE162" s="1"/>
      <c r="UVF162" s="1"/>
      <c r="UVG162" s="1"/>
      <c r="UVH162" s="1"/>
      <c r="UVI162" s="1"/>
      <c r="UVJ162" s="1"/>
      <c r="UVK162" s="1"/>
      <c r="UVL162" s="1"/>
      <c r="UVM162" s="1"/>
      <c r="UVN162" s="1"/>
      <c r="UVO162" s="1"/>
      <c r="UVP162" s="1"/>
      <c r="UVQ162" s="1"/>
      <c r="UVR162" s="1"/>
      <c r="UVS162" s="1"/>
      <c r="UVT162" s="1"/>
      <c r="UVU162" s="1"/>
      <c r="UVV162" s="1"/>
      <c r="UVW162" s="1"/>
      <c r="UVX162" s="1"/>
      <c r="UVY162" s="1"/>
      <c r="UVZ162" s="1"/>
      <c r="UWA162" s="1"/>
      <c r="UWB162" s="1"/>
      <c r="UWC162" s="1"/>
      <c r="UWD162" s="1"/>
      <c r="UWE162" s="1"/>
      <c r="UWF162" s="1"/>
      <c r="UWG162" s="1"/>
      <c r="UWH162" s="1"/>
      <c r="UWI162" s="1"/>
      <c r="UWJ162" s="1"/>
      <c r="UWK162" s="1"/>
      <c r="UWL162" s="1"/>
      <c r="UWM162" s="1"/>
      <c r="UWN162" s="1"/>
      <c r="UWO162" s="1"/>
      <c r="UWP162" s="1"/>
      <c r="UWQ162" s="1"/>
      <c r="UWR162" s="1"/>
      <c r="UWS162" s="1"/>
      <c r="UWT162" s="1"/>
      <c r="UWU162" s="1"/>
      <c r="UWV162" s="1"/>
      <c r="UWW162" s="1"/>
      <c r="UWX162" s="1"/>
      <c r="UWY162" s="1"/>
      <c r="UWZ162" s="1"/>
      <c r="UXA162" s="1"/>
      <c r="UXB162" s="1"/>
      <c r="UXC162" s="1"/>
      <c r="UXD162" s="1"/>
      <c r="UXE162" s="1"/>
      <c r="UXF162" s="1"/>
      <c r="UXG162" s="1"/>
      <c r="UXH162" s="1"/>
      <c r="UXI162" s="1"/>
      <c r="UXJ162" s="1"/>
      <c r="UXK162" s="1"/>
      <c r="UXL162" s="1"/>
      <c r="UXM162" s="1"/>
      <c r="UXN162" s="1"/>
      <c r="UXO162" s="1"/>
      <c r="UXP162" s="1"/>
      <c r="UXQ162" s="1"/>
      <c r="UXR162" s="1"/>
      <c r="UXS162" s="1"/>
      <c r="UXT162" s="1"/>
      <c r="UXU162" s="1"/>
      <c r="UXV162" s="1"/>
      <c r="UXW162" s="1"/>
      <c r="UXX162" s="1"/>
      <c r="UXY162" s="1"/>
      <c r="UXZ162" s="1"/>
      <c r="UYA162" s="1"/>
      <c r="UYB162" s="1"/>
      <c r="UYC162" s="1"/>
      <c r="UYD162" s="1"/>
      <c r="UYE162" s="1"/>
      <c r="UYF162" s="1"/>
      <c r="UYG162" s="1"/>
      <c r="UYH162" s="1"/>
      <c r="UYI162" s="1"/>
      <c r="UYJ162" s="1"/>
      <c r="UYK162" s="1"/>
      <c r="UYL162" s="1"/>
      <c r="UYM162" s="1"/>
      <c r="UYN162" s="1"/>
      <c r="UYO162" s="1"/>
      <c r="UYP162" s="1"/>
      <c r="UYQ162" s="1"/>
      <c r="UYR162" s="1"/>
      <c r="UYS162" s="1"/>
      <c r="UYT162" s="1"/>
      <c r="UYU162" s="1"/>
      <c r="UYV162" s="1"/>
      <c r="UYW162" s="1"/>
      <c r="UYX162" s="1"/>
      <c r="UYY162" s="1"/>
      <c r="UYZ162" s="1"/>
      <c r="UZA162" s="1"/>
      <c r="UZB162" s="1"/>
      <c r="UZC162" s="1"/>
      <c r="UZD162" s="1"/>
      <c r="UZE162" s="1"/>
      <c r="UZF162" s="1"/>
      <c r="UZG162" s="1"/>
      <c r="UZH162" s="1"/>
      <c r="UZI162" s="1"/>
      <c r="UZJ162" s="1"/>
      <c r="UZK162" s="1"/>
      <c r="UZL162" s="1"/>
      <c r="UZM162" s="1"/>
      <c r="UZN162" s="1"/>
      <c r="UZO162" s="1"/>
      <c r="UZP162" s="1"/>
      <c r="UZQ162" s="1"/>
      <c r="UZR162" s="1"/>
      <c r="UZS162" s="1"/>
      <c r="UZT162" s="1"/>
      <c r="UZU162" s="1"/>
      <c r="UZV162" s="1"/>
      <c r="UZW162" s="1"/>
      <c r="UZX162" s="1"/>
      <c r="UZY162" s="1"/>
      <c r="UZZ162" s="1"/>
      <c r="VAA162" s="1"/>
      <c r="VAB162" s="1"/>
      <c r="VAC162" s="1"/>
      <c r="VAD162" s="1"/>
      <c r="VAE162" s="1"/>
      <c r="VAF162" s="1"/>
      <c r="VAG162" s="1"/>
      <c r="VAH162" s="1"/>
      <c r="VAI162" s="1"/>
      <c r="VAJ162" s="1"/>
      <c r="VAK162" s="1"/>
      <c r="VAL162" s="1"/>
      <c r="VAM162" s="1"/>
      <c r="VAN162" s="1"/>
      <c r="VAO162" s="1"/>
      <c r="VAP162" s="1"/>
      <c r="VAQ162" s="1"/>
      <c r="VAR162" s="1"/>
      <c r="VAS162" s="1"/>
      <c r="VAT162" s="1"/>
      <c r="VAU162" s="1"/>
      <c r="VAV162" s="1"/>
      <c r="VAW162" s="1"/>
      <c r="VAX162" s="1"/>
      <c r="VAY162" s="1"/>
      <c r="VAZ162" s="1"/>
      <c r="VBA162" s="1"/>
      <c r="VBB162" s="1"/>
      <c r="VBC162" s="1"/>
      <c r="VBD162" s="1"/>
      <c r="VBE162" s="1"/>
      <c r="VBF162" s="1"/>
      <c r="VBG162" s="1"/>
      <c r="VBH162" s="1"/>
      <c r="VBI162" s="1"/>
      <c r="VBJ162" s="1"/>
      <c r="VBK162" s="1"/>
      <c r="VBL162" s="1"/>
      <c r="VBM162" s="1"/>
      <c r="VBN162" s="1"/>
      <c r="VBO162" s="1"/>
      <c r="VBP162" s="1"/>
      <c r="VBQ162" s="1"/>
      <c r="VBR162" s="1"/>
      <c r="VBS162" s="1"/>
      <c r="VBT162" s="1"/>
      <c r="VBU162" s="1"/>
      <c r="VBV162" s="1"/>
      <c r="VBW162" s="1"/>
      <c r="VBX162" s="1"/>
      <c r="VBY162" s="1"/>
      <c r="VBZ162" s="1"/>
      <c r="VCA162" s="1"/>
      <c r="VCB162" s="1"/>
      <c r="VCC162" s="1"/>
      <c r="VCD162" s="1"/>
      <c r="VCE162" s="1"/>
      <c r="VCF162" s="1"/>
      <c r="VCG162" s="1"/>
      <c r="VCH162" s="1"/>
      <c r="VCI162" s="1"/>
      <c r="VCJ162" s="1"/>
      <c r="VCK162" s="1"/>
      <c r="VCL162" s="1"/>
      <c r="VCM162" s="1"/>
      <c r="VCN162" s="1"/>
      <c r="VCO162" s="1"/>
      <c r="VCP162" s="1"/>
      <c r="VCQ162" s="1"/>
      <c r="VCR162" s="1"/>
      <c r="VCS162" s="1"/>
      <c r="VCT162" s="1"/>
      <c r="VCU162" s="1"/>
      <c r="VCV162" s="1"/>
      <c r="VCW162" s="1"/>
      <c r="VCX162" s="1"/>
      <c r="VCY162" s="1"/>
      <c r="VCZ162" s="1"/>
      <c r="VDA162" s="1"/>
      <c r="VDB162" s="1"/>
      <c r="VDC162" s="1"/>
      <c r="VDD162" s="1"/>
      <c r="VDE162" s="1"/>
      <c r="VDF162" s="1"/>
      <c r="VDG162" s="1"/>
      <c r="VDH162" s="1"/>
      <c r="VDI162" s="1"/>
      <c r="VDJ162" s="1"/>
      <c r="VDK162" s="1"/>
      <c r="VDL162" s="1"/>
      <c r="VDM162" s="1"/>
      <c r="VDN162" s="1"/>
      <c r="VDO162" s="1"/>
      <c r="VDP162" s="1"/>
      <c r="VDQ162" s="1"/>
      <c r="VDR162" s="1"/>
      <c r="VDS162" s="1"/>
      <c r="VDT162" s="1"/>
      <c r="VDU162" s="1"/>
      <c r="VDV162" s="1"/>
      <c r="VDW162" s="1"/>
      <c r="VDX162" s="1"/>
      <c r="VDY162" s="1"/>
      <c r="VDZ162" s="1"/>
      <c r="VEA162" s="1"/>
      <c r="VEB162" s="1"/>
      <c r="VEC162" s="1"/>
      <c r="VED162" s="1"/>
      <c r="VEE162" s="1"/>
      <c r="VEF162" s="1"/>
      <c r="VEG162" s="1"/>
      <c r="VEH162" s="1"/>
      <c r="VEI162" s="1"/>
      <c r="VEJ162" s="1"/>
      <c r="VEK162" s="1"/>
      <c r="VEL162" s="1"/>
      <c r="VEM162" s="1"/>
      <c r="VEN162" s="1"/>
      <c r="VEO162" s="1"/>
      <c r="VEP162" s="1"/>
      <c r="VEQ162" s="1"/>
      <c r="VER162" s="1"/>
      <c r="VES162" s="1"/>
      <c r="VET162" s="1"/>
      <c r="VEU162" s="1"/>
      <c r="VEV162" s="1"/>
      <c r="VEW162" s="1"/>
      <c r="VEX162" s="1"/>
      <c r="VEY162" s="1"/>
      <c r="VEZ162" s="1"/>
      <c r="VFA162" s="1"/>
      <c r="VFB162" s="1"/>
      <c r="VFC162" s="1"/>
      <c r="VFD162" s="1"/>
      <c r="VFE162" s="1"/>
      <c r="VFF162" s="1"/>
      <c r="VFG162" s="1"/>
      <c r="VFH162" s="1"/>
      <c r="VFI162" s="1"/>
      <c r="VFJ162" s="1"/>
      <c r="VFK162" s="1"/>
      <c r="VFL162" s="1"/>
      <c r="VFM162" s="1"/>
      <c r="VFN162" s="1"/>
      <c r="VFO162" s="1"/>
      <c r="VFP162" s="1"/>
      <c r="VFQ162" s="1"/>
      <c r="VFR162" s="1"/>
      <c r="VFS162" s="1"/>
      <c r="VFT162" s="1"/>
      <c r="VFU162" s="1"/>
      <c r="VFV162" s="1"/>
      <c r="VFW162" s="1"/>
      <c r="VFX162" s="1"/>
      <c r="VFY162" s="1"/>
      <c r="VFZ162" s="1"/>
      <c r="VGA162" s="1"/>
      <c r="VGB162" s="1"/>
      <c r="VGC162" s="1"/>
      <c r="VGD162" s="1"/>
      <c r="VGE162" s="1"/>
      <c r="VGF162" s="1"/>
      <c r="VGG162" s="1"/>
      <c r="VGH162" s="1"/>
      <c r="VGI162" s="1"/>
      <c r="VGJ162" s="1"/>
      <c r="VGK162" s="1"/>
      <c r="VGL162" s="1"/>
      <c r="VGM162" s="1"/>
      <c r="VGN162" s="1"/>
      <c r="VGO162" s="1"/>
      <c r="VGP162" s="1"/>
      <c r="VGQ162" s="1"/>
      <c r="VGR162" s="1"/>
      <c r="VGS162" s="1"/>
      <c r="VGT162" s="1"/>
      <c r="VGU162" s="1"/>
      <c r="VGV162" s="1"/>
      <c r="VGW162" s="1"/>
      <c r="VGX162" s="1"/>
      <c r="VGY162" s="1"/>
      <c r="VGZ162" s="1"/>
      <c r="VHA162" s="1"/>
      <c r="VHB162" s="1"/>
      <c r="VHC162" s="1"/>
      <c r="VHD162" s="1"/>
      <c r="VHE162" s="1"/>
      <c r="VHF162" s="1"/>
      <c r="VHG162" s="1"/>
      <c r="VHH162" s="1"/>
      <c r="VHI162" s="1"/>
      <c r="VHJ162" s="1"/>
      <c r="VHK162" s="1"/>
      <c r="VHL162" s="1"/>
      <c r="VHM162" s="1"/>
      <c r="VHN162" s="1"/>
      <c r="VHO162" s="1"/>
      <c r="VHP162" s="1"/>
      <c r="VHQ162" s="1"/>
      <c r="VHR162" s="1"/>
      <c r="VHS162" s="1"/>
      <c r="VHT162" s="1"/>
      <c r="VHU162" s="1"/>
      <c r="VHV162" s="1"/>
      <c r="VHW162" s="1"/>
      <c r="VHX162" s="1"/>
      <c r="VHY162" s="1"/>
      <c r="VHZ162" s="1"/>
      <c r="VIA162" s="1"/>
      <c r="VIB162" s="1"/>
      <c r="VIC162" s="1"/>
      <c r="VID162" s="1"/>
      <c r="VIE162" s="1"/>
      <c r="VIF162" s="1"/>
      <c r="VIG162" s="1"/>
      <c r="VIH162" s="1"/>
      <c r="VII162" s="1"/>
      <c r="VIJ162" s="1"/>
      <c r="VIK162" s="1"/>
      <c r="VIL162" s="1"/>
      <c r="VIM162" s="1"/>
      <c r="VIN162" s="1"/>
      <c r="VIO162" s="1"/>
      <c r="VIP162" s="1"/>
      <c r="VIQ162" s="1"/>
      <c r="VIR162" s="1"/>
      <c r="VIS162" s="1"/>
      <c r="VIT162" s="1"/>
      <c r="VIU162" s="1"/>
      <c r="VIV162" s="1"/>
      <c r="VIW162" s="1"/>
      <c r="VIX162" s="1"/>
      <c r="VIY162" s="1"/>
      <c r="VIZ162" s="1"/>
      <c r="VJA162" s="1"/>
      <c r="VJB162" s="1"/>
      <c r="VJC162" s="1"/>
      <c r="VJD162" s="1"/>
      <c r="VJE162" s="1"/>
      <c r="VJF162" s="1"/>
      <c r="VJG162" s="1"/>
      <c r="VJH162" s="1"/>
      <c r="VJI162" s="1"/>
      <c r="VJJ162" s="1"/>
      <c r="VJK162" s="1"/>
      <c r="VJL162" s="1"/>
      <c r="VJM162" s="1"/>
      <c r="VJN162" s="1"/>
      <c r="VJO162" s="1"/>
      <c r="VJP162" s="1"/>
      <c r="VJQ162" s="1"/>
      <c r="VJR162" s="1"/>
      <c r="VJS162" s="1"/>
      <c r="VJT162" s="1"/>
      <c r="VJU162" s="1"/>
      <c r="VJV162" s="1"/>
      <c r="VJW162" s="1"/>
      <c r="VJX162" s="1"/>
      <c r="VJY162" s="1"/>
      <c r="VJZ162" s="1"/>
      <c r="VKA162" s="1"/>
      <c r="VKB162" s="1"/>
      <c r="VKC162" s="1"/>
      <c r="VKD162" s="1"/>
      <c r="VKE162" s="1"/>
      <c r="VKF162" s="1"/>
      <c r="VKG162" s="1"/>
      <c r="VKH162" s="1"/>
      <c r="VKI162" s="1"/>
      <c r="VKJ162" s="1"/>
      <c r="VKK162" s="1"/>
      <c r="VKL162" s="1"/>
      <c r="VKM162" s="1"/>
      <c r="VKN162" s="1"/>
      <c r="VKO162" s="1"/>
      <c r="VKP162" s="1"/>
      <c r="VKQ162" s="1"/>
      <c r="VKR162" s="1"/>
      <c r="VKS162" s="1"/>
      <c r="VKT162" s="1"/>
      <c r="VKU162" s="1"/>
      <c r="VKV162" s="1"/>
      <c r="VKW162" s="1"/>
      <c r="VKX162" s="1"/>
      <c r="VKY162" s="1"/>
      <c r="VKZ162" s="1"/>
      <c r="VLA162" s="1"/>
      <c r="VLB162" s="1"/>
      <c r="VLC162" s="1"/>
      <c r="VLD162" s="1"/>
      <c r="VLE162" s="1"/>
      <c r="VLF162" s="1"/>
      <c r="VLG162" s="1"/>
      <c r="VLH162" s="1"/>
      <c r="VLI162" s="1"/>
      <c r="VLJ162" s="1"/>
      <c r="VLK162" s="1"/>
      <c r="VLL162" s="1"/>
      <c r="VLM162" s="1"/>
      <c r="VLN162" s="1"/>
      <c r="VLO162" s="1"/>
      <c r="VLP162" s="1"/>
      <c r="VLQ162" s="1"/>
      <c r="VLR162" s="1"/>
      <c r="VLS162" s="1"/>
      <c r="VLT162" s="1"/>
      <c r="VLU162" s="1"/>
      <c r="VLV162" s="1"/>
      <c r="VLW162" s="1"/>
      <c r="VLX162" s="1"/>
      <c r="VLY162" s="1"/>
      <c r="VLZ162" s="1"/>
      <c r="VMA162" s="1"/>
      <c r="VMB162" s="1"/>
      <c r="VMC162" s="1"/>
      <c r="VMD162" s="1"/>
      <c r="VME162" s="1"/>
      <c r="VMF162" s="1"/>
      <c r="VMG162" s="1"/>
      <c r="VMH162" s="1"/>
      <c r="VMI162" s="1"/>
      <c r="VMJ162" s="1"/>
      <c r="VMK162" s="1"/>
      <c r="VML162" s="1"/>
      <c r="VMM162" s="1"/>
      <c r="VMN162" s="1"/>
      <c r="VMO162" s="1"/>
      <c r="VMP162" s="1"/>
      <c r="VMQ162" s="1"/>
      <c r="VMR162" s="1"/>
      <c r="VMS162" s="1"/>
      <c r="VMT162" s="1"/>
      <c r="VMU162" s="1"/>
      <c r="VMV162" s="1"/>
      <c r="VMW162" s="1"/>
      <c r="VMX162" s="1"/>
      <c r="VMY162" s="1"/>
      <c r="VMZ162" s="1"/>
      <c r="VNA162" s="1"/>
      <c r="VNB162" s="1"/>
      <c r="VNC162" s="1"/>
      <c r="VND162" s="1"/>
      <c r="VNE162" s="1"/>
      <c r="VNF162" s="1"/>
      <c r="VNG162" s="1"/>
      <c r="VNH162" s="1"/>
      <c r="VNI162" s="1"/>
      <c r="VNJ162" s="1"/>
      <c r="VNK162" s="1"/>
      <c r="VNL162" s="1"/>
      <c r="VNM162" s="1"/>
      <c r="VNN162" s="1"/>
      <c r="VNO162" s="1"/>
      <c r="VNP162" s="1"/>
      <c r="VNQ162" s="1"/>
      <c r="VNR162" s="1"/>
      <c r="VNS162" s="1"/>
      <c r="VNT162" s="1"/>
      <c r="VNU162" s="1"/>
      <c r="VNV162" s="1"/>
      <c r="VNW162" s="1"/>
      <c r="VNX162" s="1"/>
      <c r="VNY162" s="1"/>
      <c r="VNZ162" s="1"/>
      <c r="VOA162" s="1"/>
      <c r="VOB162" s="1"/>
      <c r="VOC162" s="1"/>
      <c r="VOD162" s="1"/>
      <c r="VOE162" s="1"/>
      <c r="VOF162" s="1"/>
      <c r="VOG162" s="1"/>
      <c r="VOH162" s="1"/>
      <c r="VOI162" s="1"/>
      <c r="VOJ162" s="1"/>
      <c r="VOK162" s="1"/>
      <c r="VOL162" s="1"/>
      <c r="VOM162" s="1"/>
      <c r="VON162" s="1"/>
      <c r="VOO162" s="1"/>
      <c r="VOP162" s="1"/>
      <c r="VOQ162" s="1"/>
      <c r="VOR162" s="1"/>
      <c r="VOS162" s="1"/>
      <c r="VOT162" s="1"/>
      <c r="VOU162" s="1"/>
      <c r="VOV162" s="1"/>
      <c r="VOW162" s="1"/>
      <c r="VOX162" s="1"/>
      <c r="VOY162" s="1"/>
      <c r="VOZ162" s="1"/>
      <c r="VPA162" s="1"/>
      <c r="VPB162" s="1"/>
      <c r="VPC162" s="1"/>
      <c r="VPD162" s="1"/>
      <c r="VPE162" s="1"/>
      <c r="VPF162" s="1"/>
      <c r="VPG162" s="1"/>
      <c r="VPH162" s="1"/>
      <c r="VPI162" s="1"/>
      <c r="VPJ162" s="1"/>
      <c r="VPK162" s="1"/>
      <c r="VPL162" s="1"/>
      <c r="VPM162" s="1"/>
      <c r="VPN162" s="1"/>
      <c r="VPO162" s="1"/>
      <c r="VPP162" s="1"/>
      <c r="VPQ162" s="1"/>
      <c r="VPR162" s="1"/>
      <c r="VPS162" s="1"/>
      <c r="VPT162" s="1"/>
      <c r="VPU162" s="1"/>
      <c r="VPV162" s="1"/>
      <c r="VPW162" s="1"/>
      <c r="VPX162" s="1"/>
      <c r="VPY162" s="1"/>
      <c r="VPZ162" s="1"/>
      <c r="VQA162" s="1"/>
      <c r="VQB162" s="1"/>
      <c r="VQC162" s="1"/>
      <c r="VQD162" s="1"/>
      <c r="VQE162" s="1"/>
      <c r="VQF162" s="1"/>
      <c r="VQG162" s="1"/>
      <c r="VQH162" s="1"/>
      <c r="VQI162" s="1"/>
      <c r="VQJ162" s="1"/>
      <c r="VQK162" s="1"/>
      <c r="VQL162" s="1"/>
      <c r="VQM162" s="1"/>
      <c r="VQN162" s="1"/>
      <c r="VQO162" s="1"/>
      <c r="VQP162" s="1"/>
      <c r="VQQ162" s="1"/>
      <c r="VQR162" s="1"/>
      <c r="VQS162" s="1"/>
      <c r="VQT162" s="1"/>
      <c r="VQU162" s="1"/>
      <c r="VQV162" s="1"/>
      <c r="VQW162" s="1"/>
      <c r="VQX162" s="1"/>
      <c r="VQY162" s="1"/>
      <c r="VQZ162" s="1"/>
      <c r="VRA162" s="1"/>
      <c r="VRB162" s="1"/>
      <c r="VRC162" s="1"/>
      <c r="VRD162" s="1"/>
      <c r="VRE162" s="1"/>
      <c r="VRF162" s="1"/>
      <c r="VRG162" s="1"/>
      <c r="VRH162" s="1"/>
      <c r="VRI162" s="1"/>
      <c r="VRJ162" s="1"/>
      <c r="VRK162" s="1"/>
      <c r="VRL162" s="1"/>
      <c r="VRM162" s="1"/>
      <c r="VRN162" s="1"/>
      <c r="VRO162" s="1"/>
      <c r="VRP162" s="1"/>
      <c r="VRQ162" s="1"/>
      <c r="VRR162" s="1"/>
      <c r="VRS162" s="1"/>
      <c r="VRT162" s="1"/>
      <c r="VRU162" s="1"/>
      <c r="VRV162" s="1"/>
      <c r="VRW162" s="1"/>
      <c r="VRX162" s="1"/>
      <c r="VRY162" s="1"/>
      <c r="VRZ162" s="1"/>
      <c r="VSA162" s="1"/>
      <c r="VSB162" s="1"/>
      <c r="VSC162" s="1"/>
      <c r="VSD162" s="1"/>
      <c r="VSE162" s="1"/>
      <c r="VSF162" s="1"/>
      <c r="VSG162" s="1"/>
      <c r="VSH162" s="1"/>
      <c r="VSI162" s="1"/>
      <c r="VSJ162" s="1"/>
      <c r="VSK162" s="1"/>
      <c r="VSL162" s="1"/>
      <c r="VSM162" s="1"/>
      <c r="VSN162" s="1"/>
      <c r="VSO162" s="1"/>
      <c r="VSP162" s="1"/>
      <c r="VSQ162" s="1"/>
      <c r="VSR162" s="1"/>
      <c r="VSS162" s="1"/>
      <c r="VST162" s="1"/>
      <c r="VSU162" s="1"/>
      <c r="VSV162" s="1"/>
      <c r="VSW162" s="1"/>
      <c r="VSX162" s="1"/>
      <c r="VSY162" s="1"/>
      <c r="VSZ162" s="1"/>
      <c r="VTA162" s="1"/>
      <c r="VTB162" s="1"/>
      <c r="VTC162" s="1"/>
      <c r="VTD162" s="1"/>
      <c r="VTE162" s="1"/>
      <c r="VTF162" s="1"/>
      <c r="VTG162" s="1"/>
      <c r="VTH162" s="1"/>
      <c r="VTI162" s="1"/>
      <c r="VTJ162" s="1"/>
      <c r="VTK162" s="1"/>
      <c r="VTL162" s="1"/>
      <c r="VTM162" s="1"/>
      <c r="VTN162" s="1"/>
      <c r="VTO162" s="1"/>
      <c r="VTP162" s="1"/>
      <c r="VTQ162" s="1"/>
      <c r="VTR162" s="1"/>
      <c r="VTS162" s="1"/>
      <c r="VTT162" s="1"/>
      <c r="VTU162" s="1"/>
      <c r="VTV162" s="1"/>
      <c r="VTW162" s="1"/>
      <c r="VTX162" s="1"/>
      <c r="VTY162" s="1"/>
      <c r="VTZ162" s="1"/>
      <c r="VUA162" s="1"/>
      <c r="VUB162" s="1"/>
      <c r="VUC162" s="1"/>
      <c r="VUD162" s="1"/>
      <c r="VUE162" s="1"/>
      <c r="VUF162" s="1"/>
      <c r="VUG162" s="1"/>
      <c r="VUH162" s="1"/>
      <c r="VUI162" s="1"/>
      <c r="VUJ162" s="1"/>
      <c r="VUK162" s="1"/>
      <c r="VUL162" s="1"/>
      <c r="VUM162" s="1"/>
      <c r="VUN162" s="1"/>
      <c r="VUO162" s="1"/>
      <c r="VUP162" s="1"/>
      <c r="VUQ162" s="1"/>
      <c r="VUR162" s="1"/>
      <c r="VUS162" s="1"/>
      <c r="VUT162" s="1"/>
      <c r="VUU162" s="1"/>
      <c r="VUV162" s="1"/>
      <c r="VUW162" s="1"/>
      <c r="VUX162" s="1"/>
      <c r="VUY162" s="1"/>
      <c r="VUZ162" s="1"/>
      <c r="VVA162" s="1"/>
      <c r="VVB162" s="1"/>
      <c r="VVC162" s="1"/>
      <c r="VVD162" s="1"/>
      <c r="VVE162" s="1"/>
      <c r="VVF162" s="1"/>
      <c r="VVG162" s="1"/>
      <c r="VVH162" s="1"/>
      <c r="VVI162" s="1"/>
      <c r="VVJ162" s="1"/>
      <c r="VVK162" s="1"/>
      <c r="VVL162" s="1"/>
      <c r="VVM162" s="1"/>
      <c r="VVN162" s="1"/>
      <c r="VVO162" s="1"/>
      <c r="VVP162" s="1"/>
      <c r="VVQ162" s="1"/>
      <c r="VVR162" s="1"/>
      <c r="VVS162" s="1"/>
      <c r="VVT162" s="1"/>
      <c r="VVU162" s="1"/>
      <c r="VVV162" s="1"/>
      <c r="VVW162" s="1"/>
      <c r="VVX162" s="1"/>
      <c r="VVY162" s="1"/>
      <c r="VVZ162" s="1"/>
      <c r="VWA162" s="1"/>
      <c r="VWB162" s="1"/>
      <c r="VWC162" s="1"/>
      <c r="VWD162" s="1"/>
      <c r="VWE162" s="1"/>
      <c r="VWF162" s="1"/>
      <c r="VWG162" s="1"/>
      <c r="VWH162" s="1"/>
      <c r="VWI162" s="1"/>
      <c r="VWJ162" s="1"/>
      <c r="VWK162" s="1"/>
      <c r="VWL162" s="1"/>
      <c r="VWM162" s="1"/>
      <c r="VWN162" s="1"/>
      <c r="VWO162" s="1"/>
      <c r="VWP162" s="1"/>
      <c r="VWQ162" s="1"/>
      <c r="VWR162" s="1"/>
      <c r="VWS162" s="1"/>
      <c r="VWT162" s="1"/>
      <c r="VWU162" s="1"/>
      <c r="VWV162" s="1"/>
      <c r="VWW162" s="1"/>
      <c r="VWX162" s="1"/>
      <c r="VWY162" s="1"/>
      <c r="VWZ162" s="1"/>
      <c r="VXA162" s="1"/>
      <c r="VXB162" s="1"/>
      <c r="VXC162" s="1"/>
      <c r="VXD162" s="1"/>
      <c r="VXE162" s="1"/>
      <c r="VXF162" s="1"/>
      <c r="VXG162" s="1"/>
      <c r="VXH162" s="1"/>
      <c r="VXI162" s="1"/>
      <c r="VXJ162" s="1"/>
      <c r="VXK162" s="1"/>
      <c r="VXL162" s="1"/>
      <c r="VXM162" s="1"/>
      <c r="VXN162" s="1"/>
      <c r="VXO162" s="1"/>
      <c r="VXP162" s="1"/>
      <c r="VXQ162" s="1"/>
      <c r="VXR162" s="1"/>
      <c r="VXS162" s="1"/>
      <c r="VXT162" s="1"/>
      <c r="VXU162" s="1"/>
      <c r="VXV162" s="1"/>
      <c r="VXW162" s="1"/>
      <c r="VXX162" s="1"/>
      <c r="VXY162" s="1"/>
      <c r="VXZ162" s="1"/>
      <c r="VYA162" s="1"/>
      <c r="VYB162" s="1"/>
      <c r="VYC162" s="1"/>
      <c r="VYD162" s="1"/>
      <c r="VYE162" s="1"/>
      <c r="VYF162" s="1"/>
      <c r="VYG162" s="1"/>
      <c r="VYH162" s="1"/>
      <c r="VYI162" s="1"/>
      <c r="VYJ162" s="1"/>
      <c r="VYK162" s="1"/>
      <c r="VYL162" s="1"/>
      <c r="VYM162" s="1"/>
      <c r="VYN162" s="1"/>
      <c r="VYO162" s="1"/>
      <c r="VYP162" s="1"/>
      <c r="VYQ162" s="1"/>
      <c r="VYR162" s="1"/>
      <c r="VYS162" s="1"/>
      <c r="VYT162" s="1"/>
      <c r="VYU162" s="1"/>
      <c r="VYV162" s="1"/>
      <c r="VYW162" s="1"/>
      <c r="VYX162" s="1"/>
      <c r="VYY162" s="1"/>
      <c r="VYZ162" s="1"/>
      <c r="VZA162" s="1"/>
      <c r="VZB162" s="1"/>
      <c r="VZC162" s="1"/>
      <c r="VZD162" s="1"/>
      <c r="VZE162" s="1"/>
      <c r="VZF162" s="1"/>
      <c r="VZG162" s="1"/>
      <c r="VZH162" s="1"/>
      <c r="VZI162" s="1"/>
      <c r="VZJ162" s="1"/>
      <c r="VZK162" s="1"/>
      <c r="VZL162" s="1"/>
      <c r="VZM162" s="1"/>
      <c r="VZN162" s="1"/>
      <c r="VZO162" s="1"/>
      <c r="VZP162" s="1"/>
      <c r="VZQ162" s="1"/>
      <c r="VZR162" s="1"/>
      <c r="VZS162" s="1"/>
      <c r="VZT162" s="1"/>
      <c r="VZU162" s="1"/>
      <c r="VZV162" s="1"/>
      <c r="VZW162" s="1"/>
      <c r="VZX162" s="1"/>
      <c r="VZY162" s="1"/>
      <c r="VZZ162" s="1"/>
      <c r="WAA162" s="1"/>
      <c r="WAB162" s="1"/>
      <c r="WAC162" s="1"/>
      <c r="WAD162" s="1"/>
      <c r="WAE162" s="1"/>
      <c r="WAF162" s="1"/>
      <c r="WAG162" s="1"/>
      <c r="WAH162" s="1"/>
      <c r="WAI162" s="1"/>
      <c r="WAJ162" s="1"/>
      <c r="WAK162" s="1"/>
      <c r="WAL162" s="1"/>
      <c r="WAM162" s="1"/>
      <c r="WAN162" s="1"/>
      <c r="WAO162" s="1"/>
      <c r="WAP162" s="1"/>
      <c r="WAQ162" s="1"/>
      <c r="WAR162" s="1"/>
      <c r="WAS162" s="1"/>
      <c r="WAT162" s="1"/>
      <c r="WAU162" s="1"/>
      <c r="WAV162" s="1"/>
      <c r="WAW162" s="1"/>
      <c r="WAX162" s="1"/>
      <c r="WAY162" s="1"/>
      <c r="WAZ162" s="1"/>
      <c r="WBA162" s="1"/>
      <c r="WBB162" s="1"/>
      <c r="WBC162" s="1"/>
      <c r="WBD162" s="1"/>
      <c r="WBE162" s="1"/>
      <c r="WBF162" s="1"/>
      <c r="WBG162" s="1"/>
      <c r="WBH162" s="1"/>
      <c r="WBI162" s="1"/>
      <c r="WBJ162" s="1"/>
      <c r="WBK162" s="1"/>
      <c r="WBL162" s="1"/>
      <c r="WBM162" s="1"/>
      <c r="WBN162" s="1"/>
      <c r="WBO162" s="1"/>
      <c r="WBP162" s="1"/>
      <c r="WBQ162" s="1"/>
      <c r="WBR162" s="1"/>
      <c r="WBS162" s="1"/>
      <c r="WBT162" s="1"/>
      <c r="WBU162" s="1"/>
      <c r="WBV162" s="1"/>
      <c r="WBW162" s="1"/>
      <c r="WBX162" s="1"/>
      <c r="WBY162" s="1"/>
      <c r="WBZ162" s="1"/>
      <c r="WCA162" s="1"/>
      <c r="WCB162" s="1"/>
      <c r="WCC162" s="1"/>
      <c r="WCD162" s="1"/>
      <c r="WCE162" s="1"/>
      <c r="WCF162" s="1"/>
      <c r="WCG162" s="1"/>
      <c r="WCH162" s="1"/>
      <c r="WCI162" s="1"/>
      <c r="WCJ162" s="1"/>
      <c r="WCK162" s="1"/>
      <c r="WCL162" s="1"/>
      <c r="WCM162" s="1"/>
      <c r="WCN162" s="1"/>
      <c r="WCO162" s="1"/>
      <c r="WCP162" s="1"/>
      <c r="WCQ162" s="1"/>
      <c r="WCR162" s="1"/>
      <c r="WCS162" s="1"/>
      <c r="WCT162" s="1"/>
      <c r="WCU162" s="1"/>
      <c r="WCV162" s="1"/>
      <c r="WCW162" s="1"/>
      <c r="WCX162" s="1"/>
      <c r="WCY162" s="1"/>
      <c r="WCZ162" s="1"/>
      <c r="WDA162" s="1"/>
      <c r="WDB162" s="1"/>
      <c r="WDC162" s="1"/>
      <c r="WDD162" s="1"/>
      <c r="WDE162" s="1"/>
      <c r="WDF162" s="1"/>
      <c r="WDG162" s="1"/>
      <c r="WDH162" s="1"/>
      <c r="WDI162" s="1"/>
      <c r="WDJ162" s="1"/>
      <c r="WDK162" s="1"/>
      <c r="WDL162" s="1"/>
      <c r="WDM162" s="1"/>
      <c r="WDN162" s="1"/>
      <c r="WDO162" s="1"/>
      <c r="WDP162" s="1"/>
      <c r="WDQ162" s="1"/>
      <c r="WDR162" s="1"/>
      <c r="WDS162" s="1"/>
      <c r="WDT162" s="1"/>
      <c r="WDU162" s="1"/>
      <c r="WDV162" s="1"/>
      <c r="WDW162" s="1"/>
      <c r="WDX162" s="1"/>
      <c r="WDY162" s="1"/>
      <c r="WDZ162" s="1"/>
      <c r="WEA162" s="1"/>
      <c r="WEB162" s="1"/>
      <c r="WEC162" s="1"/>
      <c r="WED162" s="1"/>
      <c r="WEE162" s="1"/>
      <c r="WEF162" s="1"/>
      <c r="WEG162" s="1"/>
      <c r="WEH162" s="1"/>
      <c r="WEI162" s="1"/>
      <c r="WEJ162" s="1"/>
      <c r="WEK162" s="1"/>
      <c r="WEL162" s="1"/>
      <c r="WEM162" s="1"/>
      <c r="WEN162" s="1"/>
      <c r="WEO162" s="1"/>
      <c r="WEP162" s="1"/>
      <c r="WEQ162" s="1"/>
      <c r="WER162" s="1"/>
      <c r="WES162" s="1"/>
      <c r="WET162" s="1"/>
      <c r="WEU162" s="1"/>
      <c r="WEV162" s="1"/>
      <c r="WEW162" s="1"/>
      <c r="WEX162" s="1"/>
      <c r="WEY162" s="1"/>
      <c r="WEZ162" s="1"/>
      <c r="WFA162" s="1"/>
      <c r="WFB162" s="1"/>
      <c r="WFC162" s="1"/>
      <c r="WFD162" s="1"/>
      <c r="WFE162" s="1"/>
      <c r="WFF162" s="1"/>
      <c r="WFG162" s="1"/>
      <c r="WFH162" s="1"/>
      <c r="WFI162" s="1"/>
      <c r="WFJ162" s="1"/>
      <c r="WFK162" s="1"/>
      <c r="WFL162" s="1"/>
      <c r="WFM162" s="1"/>
      <c r="WFN162" s="1"/>
      <c r="WFO162" s="1"/>
      <c r="WFP162" s="1"/>
      <c r="WFQ162" s="1"/>
      <c r="WFR162" s="1"/>
      <c r="WFS162" s="1"/>
      <c r="WFT162" s="1"/>
      <c r="WFU162" s="1"/>
      <c r="WFV162" s="1"/>
      <c r="WFW162" s="1"/>
      <c r="WFX162" s="1"/>
      <c r="WFY162" s="1"/>
      <c r="WFZ162" s="1"/>
      <c r="WGA162" s="1"/>
      <c r="WGB162" s="1"/>
      <c r="WGC162" s="1"/>
      <c r="WGD162" s="1"/>
      <c r="WGE162" s="1"/>
      <c r="WGF162" s="1"/>
      <c r="WGG162" s="1"/>
      <c r="WGH162" s="1"/>
      <c r="WGI162" s="1"/>
      <c r="WGJ162" s="1"/>
      <c r="WGK162" s="1"/>
      <c r="WGL162" s="1"/>
      <c r="WGM162" s="1"/>
      <c r="WGN162" s="1"/>
      <c r="WGO162" s="1"/>
      <c r="WGP162" s="1"/>
      <c r="WGQ162" s="1"/>
      <c r="WGR162" s="1"/>
      <c r="WGS162" s="1"/>
      <c r="WGT162" s="1"/>
      <c r="WGU162" s="1"/>
      <c r="WGV162" s="1"/>
      <c r="WGW162" s="1"/>
      <c r="WGX162" s="1"/>
      <c r="WGY162" s="1"/>
      <c r="WGZ162" s="1"/>
      <c r="WHA162" s="1"/>
      <c r="WHB162" s="1"/>
      <c r="WHC162" s="1"/>
      <c r="WHD162" s="1"/>
      <c r="WHE162" s="1"/>
      <c r="WHF162" s="1"/>
      <c r="WHG162" s="1"/>
      <c r="WHH162" s="1"/>
      <c r="WHI162" s="1"/>
      <c r="WHJ162" s="1"/>
      <c r="WHK162" s="1"/>
      <c r="WHL162" s="1"/>
      <c r="WHM162" s="1"/>
      <c r="WHN162" s="1"/>
      <c r="WHO162" s="1"/>
      <c r="WHP162" s="1"/>
      <c r="WHQ162" s="1"/>
      <c r="WHR162" s="1"/>
      <c r="WHS162" s="1"/>
      <c r="WHT162" s="1"/>
      <c r="WHU162" s="1"/>
      <c r="WHV162" s="1"/>
      <c r="WHW162" s="1"/>
      <c r="WHX162" s="1"/>
      <c r="WHY162" s="1"/>
      <c r="WHZ162" s="1"/>
      <c r="WIA162" s="1"/>
      <c r="WIB162" s="1"/>
      <c r="WIC162" s="1"/>
      <c r="WID162" s="1"/>
      <c r="WIE162" s="1"/>
      <c r="WIF162" s="1"/>
      <c r="WIG162" s="1"/>
      <c r="WIH162" s="1"/>
      <c r="WII162" s="1"/>
      <c r="WIJ162" s="1"/>
      <c r="WIK162" s="1"/>
      <c r="WIL162" s="1"/>
      <c r="WIM162" s="1"/>
      <c r="WIN162" s="1"/>
      <c r="WIO162" s="1"/>
      <c r="WIP162" s="1"/>
      <c r="WIQ162" s="1"/>
      <c r="WIR162" s="1"/>
      <c r="WIS162" s="1"/>
      <c r="WIT162" s="1"/>
      <c r="WIU162" s="1"/>
      <c r="WIV162" s="1"/>
      <c r="WIW162" s="1"/>
      <c r="WIX162" s="1"/>
      <c r="WIY162" s="1"/>
      <c r="WIZ162" s="1"/>
      <c r="WJA162" s="1"/>
      <c r="WJB162" s="1"/>
      <c r="WJC162" s="1"/>
      <c r="WJD162" s="1"/>
      <c r="WJE162" s="1"/>
      <c r="WJF162" s="1"/>
      <c r="WJG162" s="1"/>
      <c r="WJH162" s="1"/>
      <c r="WJI162" s="1"/>
      <c r="WJJ162" s="1"/>
      <c r="WJK162" s="1"/>
      <c r="WJL162" s="1"/>
      <c r="WJM162" s="1"/>
      <c r="WJN162" s="1"/>
      <c r="WJO162" s="1"/>
      <c r="WJP162" s="1"/>
      <c r="WJQ162" s="1"/>
      <c r="WJR162" s="1"/>
      <c r="WJS162" s="1"/>
      <c r="WJT162" s="1"/>
      <c r="WJU162" s="1"/>
      <c r="WJV162" s="1"/>
      <c r="WJW162" s="1"/>
      <c r="WJX162" s="1"/>
      <c r="WJY162" s="1"/>
      <c r="WJZ162" s="1"/>
      <c r="WKA162" s="1"/>
      <c r="WKB162" s="1"/>
      <c r="WKC162" s="1"/>
      <c r="WKD162" s="1"/>
      <c r="WKE162" s="1"/>
      <c r="WKF162" s="1"/>
      <c r="WKG162" s="1"/>
      <c r="WKH162" s="1"/>
      <c r="WKI162" s="1"/>
      <c r="WKJ162" s="1"/>
      <c r="WKK162" s="1"/>
      <c r="WKL162" s="1"/>
      <c r="WKM162" s="1"/>
      <c r="WKN162" s="1"/>
      <c r="WKO162" s="1"/>
      <c r="WKP162" s="1"/>
      <c r="WKQ162" s="1"/>
      <c r="WKR162" s="1"/>
      <c r="WKS162" s="1"/>
      <c r="WKT162" s="1"/>
      <c r="WKU162" s="1"/>
      <c r="WKV162" s="1"/>
      <c r="WKW162" s="1"/>
      <c r="WKX162" s="1"/>
      <c r="WKY162" s="1"/>
      <c r="WKZ162" s="1"/>
      <c r="WLA162" s="1"/>
      <c r="WLB162" s="1"/>
      <c r="WLC162" s="1"/>
      <c r="WLD162" s="1"/>
      <c r="WLE162" s="1"/>
      <c r="WLF162" s="1"/>
      <c r="WLG162" s="1"/>
      <c r="WLH162" s="1"/>
      <c r="WLI162" s="1"/>
      <c r="WLJ162" s="1"/>
      <c r="WLK162" s="1"/>
      <c r="WLL162" s="1"/>
      <c r="WLM162" s="1"/>
      <c r="WLN162" s="1"/>
      <c r="WLO162" s="1"/>
      <c r="WLP162" s="1"/>
      <c r="WLQ162" s="1"/>
      <c r="WLR162" s="1"/>
      <c r="WLS162" s="1"/>
      <c r="WLT162" s="1"/>
      <c r="WLU162" s="1"/>
      <c r="WLV162" s="1"/>
      <c r="WLW162" s="1"/>
      <c r="WLX162" s="1"/>
      <c r="WLY162" s="1"/>
      <c r="WLZ162" s="1"/>
      <c r="WMA162" s="1"/>
      <c r="WMB162" s="1"/>
      <c r="WMC162" s="1"/>
      <c r="WMD162" s="1"/>
      <c r="WME162" s="1"/>
      <c r="WMF162" s="1"/>
      <c r="WMG162" s="1"/>
      <c r="WMH162" s="1"/>
      <c r="WMI162" s="1"/>
      <c r="WMJ162" s="1"/>
      <c r="WMK162" s="1"/>
      <c r="WML162" s="1"/>
      <c r="WMM162" s="1"/>
      <c r="WMN162" s="1"/>
      <c r="WMO162" s="1"/>
      <c r="WMP162" s="1"/>
      <c r="WMQ162" s="1"/>
      <c r="WMR162" s="1"/>
      <c r="WMS162" s="1"/>
      <c r="WMT162" s="1"/>
      <c r="WMU162" s="1"/>
      <c r="WMV162" s="1"/>
      <c r="WMW162" s="1"/>
      <c r="WMX162" s="1"/>
      <c r="WMY162" s="1"/>
      <c r="WMZ162" s="1"/>
      <c r="WNA162" s="1"/>
      <c r="WNB162" s="1"/>
      <c r="WNC162" s="1"/>
      <c r="WND162" s="1"/>
      <c r="WNE162" s="1"/>
      <c r="WNF162" s="1"/>
      <c r="WNG162" s="1"/>
      <c r="WNH162" s="1"/>
      <c r="WNI162" s="1"/>
      <c r="WNJ162" s="1"/>
      <c r="WNK162" s="1"/>
      <c r="WNL162" s="1"/>
      <c r="WNM162" s="1"/>
      <c r="WNN162" s="1"/>
      <c r="WNO162" s="1"/>
      <c r="WNP162" s="1"/>
      <c r="WNQ162" s="1"/>
      <c r="WNR162" s="1"/>
      <c r="WNS162" s="1"/>
      <c r="WNT162" s="1"/>
      <c r="WNU162" s="1"/>
      <c r="WNV162" s="1"/>
      <c r="WNW162" s="1"/>
      <c r="WNX162" s="1"/>
      <c r="WNY162" s="1"/>
      <c r="WNZ162" s="1"/>
      <c r="WOA162" s="1"/>
      <c r="WOB162" s="1"/>
      <c r="WOC162" s="1"/>
      <c r="WOD162" s="1"/>
      <c r="WOE162" s="1"/>
      <c r="WOF162" s="1"/>
      <c r="WOG162" s="1"/>
      <c r="WOH162" s="1"/>
      <c r="WOI162" s="1"/>
      <c r="WOJ162" s="1"/>
      <c r="WOK162" s="1"/>
      <c r="WOL162" s="1"/>
      <c r="WOM162" s="1"/>
      <c r="WON162" s="1"/>
      <c r="WOO162" s="1"/>
      <c r="WOP162" s="1"/>
      <c r="WOQ162" s="1"/>
      <c r="WOR162" s="1"/>
      <c r="WOS162" s="1"/>
      <c r="WOT162" s="1"/>
      <c r="WOU162" s="1"/>
      <c r="WOV162" s="1"/>
      <c r="WOW162" s="1"/>
      <c r="WOX162" s="1"/>
      <c r="WOY162" s="1"/>
      <c r="WOZ162" s="1"/>
      <c r="WPA162" s="1"/>
      <c r="WPB162" s="1"/>
      <c r="WPC162" s="1"/>
      <c r="WPD162" s="1"/>
      <c r="WPE162" s="1"/>
      <c r="WPF162" s="1"/>
      <c r="WPG162" s="1"/>
      <c r="WPH162" s="1"/>
      <c r="WPI162" s="1"/>
      <c r="WPJ162" s="1"/>
      <c r="WPK162" s="1"/>
      <c r="WPL162" s="1"/>
      <c r="WPM162" s="1"/>
      <c r="WPN162" s="1"/>
      <c r="WPO162" s="1"/>
      <c r="WPP162" s="1"/>
      <c r="WPQ162" s="1"/>
      <c r="WPR162" s="1"/>
      <c r="WPS162" s="1"/>
      <c r="WPT162" s="1"/>
      <c r="WPU162" s="1"/>
      <c r="WPV162" s="1"/>
      <c r="WPW162" s="1"/>
      <c r="WPX162" s="1"/>
      <c r="WPY162" s="1"/>
      <c r="WPZ162" s="1"/>
      <c r="WQA162" s="1"/>
      <c r="WQB162" s="1"/>
      <c r="WQC162" s="1"/>
      <c r="WQD162" s="1"/>
      <c r="WQE162" s="1"/>
      <c r="WQF162" s="1"/>
      <c r="WQG162" s="1"/>
      <c r="WQH162" s="1"/>
      <c r="WQI162" s="1"/>
      <c r="WQJ162" s="1"/>
      <c r="WQK162" s="1"/>
      <c r="WQL162" s="1"/>
      <c r="WQM162" s="1"/>
      <c r="WQN162" s="1"/>
      <c r="WQO162" s="1"/>
      <c r="WQP162" s="1"/>
      <c r="WQQ162" s="1"/>
      <c r="WQR162" s="1"/>
      <c r="WQS162" s="1"/>
      <c r="WQT162" s="1"/>
      <c r="WQU162" s="1"/>
      <c r="WQV162" s="1"/>
      <c r="WQW162" s="1"/>
      <c r="WQX162" s="1"/>
      <c r="WQY162" s="1"/>
      <c r="WQZ162" s="1"/>
      <c r="WRA162" s="1"/>
      <c r="WRB162" s="1"/>
      <c r="WRC162" s="1"/>
      <c r="WRD162" s="1"/>
      <c r="WRE162" s="1"/>
      <c r="WRF162" s="1"/>
      <c r="WRG162" s="1"/>
      <c r="WRH162" s="1"/>
      <c r="WRI162" s="1"/>
      <c r="WRJ162" s="1"/>
      <c r="WRK162" s="1"/>
      <c r="WRL162" s="1"/>
      <c r="WRM162" s="1"/>
      <c r="WRN162" s="1"/>
      <c r="WRO162" s="1"/>
      <c r="WRP162" s="1"/>
      <c r="WRQ162" s="1"/>
      <c r="WRR162" s="1"/>
      <c r="WRS162" s="1"/>
      <c r="WRT162" s="1"/>
      <c r="WRU162" s="1"/>
      <c r="WRV162" s="1"/>
      <c r="WRW162" s="1"/>
      <c r="WRX162" s="1"/>
      <c r="WRY162" s="1"/>
      <c r="WRZ162" s="1"/>
      <c r="WSA162" s="1"/>
      <c r="WSB162" s="1"/>
      <c r="WSC162" s="1"/>
      <c r="WSD162" s="1"/>
      <c r="WSE162" s="1"/>
      <c r="WSF162" s="1"/>
      <c r="WSG162" s="1"/>
      <c r="WSH162" s="1"/>
      <c r="WSI162" s="1"/>
      <c r="WSJ162" s="1"/>
      <c r="WSK162" s="1"/>
      <c r="WSL162" s="1"/>
      <c r="WSM162" s="1"/>
      <c r="WSN162" s="1"/>
      <c r="WSO162" s="1"/>
      <c r="WSP162" s="1"/>
      <c r="WSQ162" s="1"/>
      <c r="WSR162" s="1"/>
      <c r="WSS162" s="1"/>
      <c r="WST162" s="1"/>
      <c r="WSU162" s="1"/>
      <c r="WSV162" s="1"/>
      <c r="WSW162" s="1"/>
      <c r="WSX162" s="1"/>
      <c r="WSY162" s="1"/>
      <c r="WSZ162" s="1"/>
      <c r="WTA162" s="1"/>
      <c r="WTB162" s="1"/>
      <c r="WTC162" s="1"/>
      <c r="WTD162" s="1"/>
      <c r="WTE162" s="1"/>
      <c r="WTF162" s="1"/>
      <c r="WTG162" s="1"/>
      <c r="WTH162" s="1"/>
      <c r="WTI162" s="1"/>
      <c r="WTJ162" s="1"/>
      <c r="WTK162" s="1"/>
      <c r="WTL162" s="1"/>
      <c r="WTM162" s="1"/>
      <c r="WTN162" s="1"/>
      <c r="WTO162" s="1"/>
      <c r="WTP162" s="1"/>
      <c r="WTQ162" s="1"/>
      <c r="WTR162" s="1"/>
      <c r="WTS162" s="1"/>
      <c r="WTT162" s="1"/>
      <c r="WTU162" s="1"/>
      <c r="WTV162" s="1"/>
      <c r="WTW162" s="1"/>
      <c r="WTX162" s="1"/>
      <c r="WTY162" s="1"/>
      <c r="WTZ162" s="1"/>
      <c r="WUA162" s="1"/>
      <c r="WUB162" s="1"/>
      <c r="WUC162" s="1"/>
      <c r="WUD162" s="1"/>
      <c r="WUE162" s="1"/>
      <c r="WUF162" s="1"/>
      <c r="WUG162" s="1"/>
      <c r="WUH162" s="1"/>
      <c r="WUI162" s="1"/>
      <c r="WUJ162" s="1"/>
      <c r="WUK162" s="1"/>
      <c r="WUL162" s="1"/>
      <c r="WUM162" s="1"/>
      <c r="WUN162" s="1"/>
      <c r="WUO162" s="1"/>
      <c r="WUP162" s="1"/>
      <c r="WUQ162" s="1"/>
      <c r="WUR162" s="1"/>
      <c r="WUS162" s="1"/>
      <c r="WUT162" s="1"/>
      <c r="WUU162" s="1"/>
      <c r="WUV162" s="1"/>
      <c r="WUW162" s="1"/>
      <c r="WUX162" s="1"/>
      <c r="WUY162" s="1"/>
      <c r="WUZ162" s="1"/>
      <c r="WVA162" s="1"/>
      <c r="WVB162" s="1"/>
      <c r="WVC162" s="1"/>
      <c r="WVD162" s="1"/>
      <c r="WVE162" s="1"/>
      <c r="WVF162" s="1"/>
      <c r="WVG162" s="1"/>
      <c r="WVH162" s="1"/>
      <c r="WVI162" s="1"/>
      <c r="WVJ162" s="1"/>
      <c r="WVK162" s="1"/>
      <c r="WVL162" s="1"/>
      <c r="WVM162" s="1"/>
      <c r="WVN162" s="1"/>
      <c r="WVO162" s="1"/>
      <c r="WVP162" s="1"/>
      <c r="WVQ162" s="1"/>
      <c r="WVR162" s="1"/>
      <c r="WVS162" s="1"/>
      <c r="WVT162" s="1"/>
      <c r="WVU162" s="1"/>
      <c r="WVV162" s="1"/>
      <c r="WVW162" s="1"/>
      <c r="WVX162" s="1"/>
      <c r="WVY162" s="1"/>
      <c r="WVZ162" s="1"/>
      <c r="WWA162" s="1"/>
      <c r="WWB162" s="1"/>
      <c r="WWC162" s="1"/>
      <c r="WWD162" s="1"/>
      <c r="WWE162" s="1"/>
      <c r="WWF162" s="1"/>
      <c r="WWG162" s="1"/>
      <c r="WWH162" s="1"/>
      <c r="WWI162" s="1"/>
      <c r="WWJ162" s="1"/>
      <c r="WWK162" s="1"/>
      <c r="WWL162" s="1"/>
      <c r="WWM162" s="1"/>
      <c r="WWN162" s="1"/>
      <c r="WWO162" s="1"/>
      <c r="WWP162" s="1"/>
      <c r="WWQ162" s="1"/>
      <c r="WWR162" s="1"/>
      <c r="WWS162" s="1"/>
      <c r="WWT162" s="1"/>
      <c r="WWU162" s="1"/>
      <c r="WWV162" s="1"/>
      <c r="WWW162" s="1"/>
      <c r="WWX162" s="1"/>
      <c r="WWY162" s="1"/>
      <c r="WWZ162" s="1"/>
      <c r="WXA162" s="1"/>
      <c r="WXB162" s="1"/>
      <c r="WXC162" s="1"/>
      <c r="WXD162" s="1"/>
      <c r="WXE162" s="1"/>
      <c r="WXF162" s="1"/>
      <c r="WXG162" s="1"/>
      <c r="WXH162" s="1"/>
      <c r="WXI162" s="1"/>
      <c r="WXJ162" s="1"/>
      <c r="WXK162" s="1"/>
      <c r="WXL162" s="1"/>
      <c r="WXM162" s="1"/>
      <c r="WXN162" s="1"/>
      <c r="WXO162" s="1"/>
      <c r="WXP162" s="1"/>
      <c r="WXQ162" s="1"/>
      <c r="WXR162" s="1"/>
      <c r="WXS162" s="1"/>
      <c r="WXT162" s="1"/>
      <c r="WXU162" s="1"/>
      <c r="WXV162" s="1"/>
      <c r="WXW162" s="1"/>
      <c r="WXX162" s="1"/>
      <c r="WXY162" s="1"/>
      <c r="WXZ162" s="1"/>
      <c r="WYA162" s="1"/>
      <c r="WYB162" s="1"/>
      <c r="WYC162" s="1"/>
      <c r="WYD162" s="1"/>
      <c r="WYE162" s="1"/>
      <c r="WYF162" s="1"/>
      <c r="WYG162" s="1"/>
      <c r="WYH162" s="1"/>
      <c r="WYI162" s="1"/>
      <c r="WYJ162" s="1"/>
      <c r="WYK162" s="1"/>
      <c r="WYL162" s="1"/>
      <c r="WYM162" s="1"/>
      <c r="WYN162" s="1"/>
      <c r="WYO162" s="1"/>
      <c r="WYP162" s="1"/>
      <c r="WYQ162" s="1"/>
      <c r="WYR162" s="1"/>
      <c r="WYS162" s="1"/>
      <c r="WYT162" s="1"/>
      <c r="WYU162" s="1"/>
      <c r="WYV162" s="1"/>
      <c r="WYW162" s="1"/>
      <c r="WYX162" s="1"/>
      <c r="WYY162" s="1"/>
      <c r="WYZ162" s="1"/>
      <c r="WZA162" s="1"/>
      <c r="WZB162" s="1"/>
      <c r="WZC162" s="1"/>
      <c r="WZD162" s="1"/>
      <c r="WZE162" s="1"/>
      <c r="WZF162" s="1"/>
      <c r="WZG162" s="1"/>
      <c r="WZH162" s="1"/>
      <c r="WZI162" s="1"/>
      <c r="WZJ162" s="1"/>
      <c r="WZK162" s="1"/>
      <c r="WZL162" s="1"/>
      <c r="WZM162" s="1"/>
      <c r="WZN162" s="1"/>
      <c r="WZO162" s="1"/>
      <c r="WZP162" s="1"/>
      <c r="WZQ162" s="1"/>
      <c r="WZR162" s="1"/>
      <c r="WZS162" s="1"/>
      <c r="WZT162" s="1"/>
      <c r="WZU162" s="1"/>
      <c r="WZV162" s="1"/>
      <c r="WZW162" s="1"/>
      <c r="WZX162" s="1"/>
      <c r="WZY162" s="1"/>
      <c r="WZZ162" s="1"/>
      <c r="XAA162" s="1"/>
      <c r="XAB162" s="1"/>
      <c r="XAC162" s="1"/>
      <c r="XAD162" s="1"/>
      <c r="XAE162" s="1"/>
      <c r="XAF162" s="1"/>
      <c r="XAG162" s="1"/>
      <c r="XAH162" s="1"/>
      <c r="XAI162" s="1"/>
      <c r="XAJ162" s="1"/>
      <c r="XAK162" s="1"/>
      <c r="XAL162" s="1"/>
      <c r="XAM162" s="1"/>
      <c r="XAN162" s="1"/>
      <c r="XAO162" s="1"/>
      <c r="XAP162" s="1"/>
      <c r="XAQ162" s="1"/>
      <c r="XAR162" s="1"/>
      <c r="XAS162" s="1"/>
      <c r="XAT162" s="1"/>
      <c r="XAU162" s="1"/>
      <c r="XAV162" s="1"/>
      <c r="XAW162" s="1"/>
      <c r="XAX162" s="1"/>
      <c r="XAY162" s="1"/>
      <c r="XAZ162" s="1"/>
      <c r="XBA162" s="1"/>
      <c r="XBB162" s="1"/>
      <c r="XBC162" s="1"/>
      <c r="XBD162" s="1"/>
      <c r="XBE162" s="1"/>
      <c r="XBF162" s="1"/>
      <c r="XBG162" s="1"/>
      <c r="XBH162" s="1"/>
      <c r="XBI162" s="1"/>
      <c r="XBJ162" s="1"/>
      <c r="XBK162" s="1"/>
      <c r="XBL162" s="1"/>
      <c r="XBM162" s="1"/>
      <c r="XBN162" s="1"/>
      <c r="XBO162" s="1"/>
      <c r="XBP162" s="1"/>
      <c r="XBQ162" s="1"/>
      <c r="XBR162" s="1"/>
      <c r="XBS162" s="1"/>
      <c r="XBT162" s="1"/>
      <c r="XBU162" s="1"/>
      <c r="XBV162" s="1"/>
      <c r="XBW162" s="1"/>
      <c r="XBX162" s="1"/>
      <c r="XBY162" s="1"/>
      <c r="XBZ162" s="1"/>
      <c r="XCA162" s="1"/>
      <c r="XCB162" s="1"/>
      <c r="XCC162" s="1"/>
      <c r="XCD162" s="1"/>
      <c r="XCE162" s="1"/>
      <c r="XCF162" s="1"/>
      <c r="XCG162" s="1"/>
      <c r="XCH162" s="1"/>
      <c r="XCI162" s="1"/>
      <c r="XCJ162" s="1"/>
      <c r="XCK162" s="1"/>
      <c r="XCL162" s="1"/>
      <c r="XCM162" s="1"/>
      <c r="XCN162" s="1"/>
      <c r="XCO162" s="1"/>
      <c r="XCP162" s="1"/>
      <c r="XCQ162" s="1"/>
      <c r="XCR162" s="1"/>
      <c r="XCS162" s="1"/>
      <c r="XCT162" s="1"/>
      <c r="XCU162" s="1"/>
      <c r="XCV162" s="1"/>
      <c r="XCW162" s="1"/>
      <c r="XCX162" s="1"/>
      <c r="XCY162" s="1"/>
      <c r="XCZ162" s="1"/>
      <c r="XDA162" s="1"/>
      <c r="XDB162" s="1"/>
      <c r="XDC162" s="1"/>
      <c r="XDD162" s="1"/>
      <c r="XDE162" s="1"/>
      <c r="XDF162" s="1"/>
      <c r="XDG162" s="1"/>
      <c r="XDH162" s="1"/>
      <c r="XDI162" s="1"/>
      <c r="XDJ162" s="1"/>
      <c r="XDK162" s="1"/>
      <c r="XDL162" s="1"/>
      <c r="XDM162" s="1"/>
      <c r="XDN162" s="1"/>
      <c r="XDO162" s="1"/>
      <c r="XDP162" s="1"/>
      <c r="XDQ162" s="1"/>
      <c r="XDR162" s="1"/>
      <c r="XDS162" s="1"/>
      <c r="XDT162" s="1"/>
      <c r="XDU162" s="1"/>
      <c r="XDV162" s="1"/>
      <c r="XDW162" s="1"/>
      <c r="XDX162" s="1"/>
      <c r="XDY162" s="1"/>
      <c r="XDZ162" s="1"/>
      <c r="XEA162" s="1"/>
      <c r="XEB162" s="1"/>
      <c r="XEC162" s="1"/>
      <c r="XED162" s="1"/>
      <c r="XEE162" s="1"/>
      <c r="XEF162" s="1"/>
      <c r="XEG162" s="1"/>
      <c r="XEH162" s="1"/>
      <c r="XEI162" s="1"/>
      <c r="XEJ162" s="1"/>
      <c r="XEK162" s="1"/>
      <c r="XEL162" s="1"/>
      <c r="XEM162" s="1"/>
      <c r="XEN162" s="1"/>
      <c r="XEO162" s="1"/>
      <c r="XEP162" s="1"/>
      <c r="XEQ162" s="1"/>
      <c r="XER162" s="1"/>
      <c r="XES162" s="1"/>
      <c r="XET162" s="1"/>
      <c r="XEU162" s="1"/>
      <c r="XEV162" s="1"/>
      <c r="XEW162" s="1"/>
      <c r="XEX162" s="1"/>
      <c r="XEY162" s="1"/>
      <c r="XEZ162" s="1"/>
      <c r="XFA162" s="1"/>
      <c r="XFB162" s="1"/>
      <c r="XFC162" s="1"/>
      <c r="XFD162" s="1"/>
    </row>
    <row r="163" spans="1:16384" s="34" customFormat="1" ht="61.5" customHeight="1" x14ac:dyDescent="0.2">
      <c r="A163" s="58" t="s">
        <v>48</v>
      </c>
      <c r="B163" s="59" t="s">
        <v>253</v>
      </c>
      <c r="C163" s="58" t="s">
        <v>93</v>
      </c>
      <c r="D163" s="58" t="s">
        <v>102</v>
      </c>
      <c r="E163" s="58" t="s">
        <v>182</v>
      </c>
      <c r="F163" s="60" t="s">
        <v>50</v>
      </c>
      <c r="G163" s="61" t="str">
        <f t="shared" si="12"/>
        <v>Asesor de Control Interno</v>
      </c>
      <c r="H163" s="62">
        <v>43914</v>
      </c>
      <c r="I163" s="62">
        <v>43980</v>
      </c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58" t="s">
        <v>242</v>
      </c>
      <c r="W163" s="87">
        <v>3.0000000000000001E-3</v>
      </c>
      <c r="X163" s="66"/>
      <c r="Y163" s="59"/>
      <c r="Z163" s="59"/>
      <c r="AA163" s="58" t="s">
        <v>164</v>
      </c>
      <c r="AB163" s="112">
        <f t="shared" ca="1" si="13"/>
        <v>3.0000000000000001E-3</v>
      </c>
      <c r="AC163" s="112">
        <f t="shared" ca="1" si="14"/>
        <v>0</v>
      </c>
    </row>
    <row r="164" spans="1:16384" s="34" customFormat="1" ht="61.5" customHeight="1" x14ac:dyDescent="0.2">
      <c r="A164" s="58" t="s">
        <v>48</v>
      </c>
      <c r="B164" s="59" t="s">
        <v>96</v>
      </c>
      <c r="C164" s="58" t="s">
        <v>93</v>
      </c>
      <c r="D164" s="58" t="s">
        <v>102</v>
      </c>
      <c r="E164" s="58" t="s">
        <v>182</v>
      </c>
      <c r="F164" s="60" t="s">
        <v>50</v>
      </c>
      <c r="G164" s="61" t="str">
        <f t="shared" si="12"/>
        <v>Asesor de Control Interno</v>
      </c>
      <c r="H164" s="62">
        <v>43922</v>
      </c>
      <c r="I164" s="62">
        <v>43934</v>
      </c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58" t="s">
        <v>242</v>
      </c>
      <c r="W164" s="87">
        <v>2E-3</v>
      </c>
      <c r="X164" s="62"/>
      <c r="Y164" s="59"/>
      <c r="Z164" s="59"/>
      <c r="AA164" s="58" t="s">
        <v>164</v>
      </c>
      <c r="AB164" s="112">
        <f t="shared" ca="1" si="13"/>
        <v>2E-3</v>
      </c>
      <c r="AC164" s="112">
        <f t="shared" ca="1" si="14"/>
        <v>0</v>
      </c>
    </row>
    <row r="165" spans="1:16384" s="34" customFormat="1" ht="61.5" customHeight="1" x14ac:dyDescent="0.2">
      <c r="A165" s="58" t="s">
        <v>48</v>
      </c>
      <c r="B165" s="59" t="s">
        <v>241</v>
      </c>
      <c r="C165" s="58" t="s">
        <v>93</v>
      </c>
      <c r="D165" s="58" t="s">
        <v>102</v>
      </c>
      <c r="E165" s="58" t="s">
        <v>182</v>
      </c>
      <c r="F165" s="60" t="s">
        <v>50</v>
      </c>
      <c r="G165" s="61" t="str">
        <f t="shared" si="12"/>
        <v>Asesor de Control Interno</v>
      </c>
      <c r="H165" s="62">
        <v>43926</v>
      </c>
      <c r="I165" s="62">
        <v>43978</v>
      </c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58" t="s">
        <v>242</v>
      </c>
      <c r="W165" s="87">
        <v>3.0000000000000001E-3</v>
      </c>
      <c r="X165" s="62"/>
      <c r="Y165" s="59"/>
      <c r="Z165" s="58"/>
      <c r="AA165" s="58" t="s">
        <v>164</v>
      </c>
      <c r="AB165" s="112">
        <f t="shared" ca="1" si="13"/>
        <v>3.0000000000000001E-3</v>
      </c>
      <c r="AC165" s="112">
        <f t="shared" ca="1" si="14"/>
        <v>0</v>
      </c>
    </row>
    <row r="166" spans="1:16384" s="34" customFormat="1" ht="61.5" customHeight="1" x14ac:dyDescent="0.2">
      <c r="A166" s="58" t="s">
        <v>48</v>
      </c>
      <c r="B166" s="59" t="s">
        <v>262</v>
      </c>
      <c r="C166" s="58" t="s">
        <v>93</v>
      </c>
      <c r="D166" s="58" t="s">
        <v>102</v>
      </c>
      <c r="E166" s="58" t="s">
        <v>182</v>
      </c>
      <c r="F166" s="60" t="s">
        <v>50</v>
      </c>
      <c r="G166" s="61" t="str">
        <f t="shared" si="12"/>
        <v>Asesor de Control Interno</v>
      </c>
      <c r="H166" s="62">
        <v>43950</v>
      </c>
      <c r="I166" s="62">
        <v>44019</v>
      </c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58" t="s">
        <v>246</v>
      </c>
      <c r="W166" s="87">
        <v>0.01</v>
      </c>
      <c r="X166" s="62"/>
      <c r="Y166" s="59"/>
      <c r="Z166" s="59"/>
      <c r="AA166" s="58" t="s">
        <v>164</v>
      </c>
      <c r="AB166" s="112">
        <f t="shared" ca="1" si="13"/>
        <v>0.01</v>
      </c>
      <c r="AC166" s="112">
        <f t="shared" ca="1" si="14"/>
        <v>0</v>
      </c>
      <c r="AD166" s="1"/>
      <c r="AE166" s="1"/>
      <c r="AF166" s="1"/>
    </row>
    <row r="167" spans="1:16384" s="34" customFormat="1" ht="61.5" customHeight="1" x14ac:dyDescent="0.2">
      <c r="A167" s="58" t="s">
        <v>48</v>
      </c>
      <c r="B167" s="59" t="s">
        <v>96</v>
      </c>
      <c r="C167" s="58" t="s">
        <v>93</v>
      </c>
      <c r="D167" s="58" t="s">
        <v>102</v>
      </c>
      <c r="E167" s="58" t="s">
        <v>182</v>
      </c>
      <c r="F167" s="60" t="s">
        <v>50</v>
      </c>
      <c r="G167" s="61" t="str">
        <f t="shared" si="12"/>
        <v>Asesor de Control Interno</v>
      </c>
      <c r="H167" s="62">
        <v>43955</v>
      </c>
      <c r="I167" s="62">
        <v>43963</v>
      </c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58" t="s">
        <v>242</v>
      </c>
      <c r="W167" s="87">
        <v>2E-3</v>
      </c>
      <c r="X167" s="62"/>
      <c r="Y167" s="59"/>
      <c r="Z167" s="59"/>
      <c r="AA167" s="58" t="s">
        <v>164</v>
      </c>
      <c r="AB167" s="112">
        <f t="shared" ca="1" si="13"/>
        <v>2E-3</v>
      </c>
      <c r="AC167" s="112">
        <f t="shared" ca="1" si="14"/>
        <v>0</v>
      </c>
      <c r="AD167" s="92"/>
      <c r="AE167" s="92"/>
    </row>
    <row r="168" spans="1:16384" s="34" customFormat="1" ht="61.5" customHeight="1" x14ac:dyDescent="0.2">
      <c r="A168" s="58" t="s">
        <v>48</v>
      </c>
      <c r="B168" s="59" t="s">
        <v>96</v>
      </c>
      <c r="C168" s="58" t="s">
        <v>93</v>
      </c>
      <c r="D168" s="58" t="s">
        <v>102</v>
      </c>
      <c r="E168" s="58" t="s">
        <v>182</v>
      </c>
      <c r="F168" s="60" t="s">
        <v>50</v>
      </c>
      <c r="G168" s="61" t="str">
        <f t="shared" si="12"/>
        <v>Asesor de Control Interno</v>
      </c>
      <c r="H168" s="62">
        <v>43983</v>
      </c>
      <c r="I168" s="62">
        <v>43991</v>
      </c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58" t="s">
        <v>242</v>
      </c>
      <c r="W168" s="87">
        <v>2E-3</v>
      </c>
      <c r="X168" s="62"/>
      <c r="Y168" s="59"/>
      <c r="Z168" s="59"/>
      <c r="AA168" s="58" t="s">
        <v>164</v>
      </c>
      <c r="AB168" s="112">
        <f t="shared" ca="1" si="13"/>
        <v>2E-3</v>
      </c>
      <c r="AC168" s="112">
        <f t="shared" ca="1" si="14"/>
        <v>0</v>
      </c>
      <c r="AD168" s="95"/>
      <c r="AE168" s="95"/>
      <c r="AF168" s="96"/>
    </row>
    <row r="169" spans="1:16384" s="34" customFormat="1" ht="61.5" customHeight="1" x14ac:dyDescent="0.2">
      <c r="A169" s="58" t="s">
        <v>48</v>
      </c>
      <c r="B169" s="59" t="s">
        <v>96</v>
      </c>
      <c r="C169" s="58" t="s">
        <v>93</v>
      </c>
      <c r="D169" s="58" t="s">
        <v>102</v>
      </c>
      <c r="E169" s="58" t="s">
        <v>182</v>
      </c>
      <c r="F169" s="60" t="s">
        <v>50</v>
      </c>
      <c r="G169" s="61" t="str">
        <f t="shared" si="12"/>
        <v>Asesor de Control Interno</v>
      </c>
      <c r="H169" s="62">
        <v>44013</v>
      </c>
      <c r="I169" s="62">
        <v>44021</v>
      </c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58" t="s">
        <v>242</v>
      </c>
      <c r="W169" s="87">
        <v>2E-3</v>
      </c>
      <c r="X169" s="62"/>
      <c r="Y169" s="59"/>
      <c r="Z169" s="59"/>
      <c r="AA169" s="58" t="s">
        <v>164</v>
      </c>
      <c r="AB169" s="112">
        <f t="shared" ca="1" si="13"/>
        <v>2E-3</v>
      </c>
      <c r="AC169" s="112">
        <f t="shared" ca="1" si="14"/>
        <v>0</v>
      </c>
      <c r="AD169" s="92"/>
      <c r="AE169" s="92"/>
    </row>
    <row r="170" spans="1:16384" s="34" customFormat="1" ht="61.5" customHeight="1" x14ac:dyDescent="0.2">
      <c r="A170" s="58" t="s">
        <v>48</v>
      </c>
      <c r="B170" s="59" t="s">
        <v>263</v>
      </c>
      <c r="C170" s="58" t="s">
        <v>93</v>
      </c>
      <c r="D170" s="58" t="s">
        <v>102</v>
      </c>
      <c r="E170" s="58" t="s">
        <v>182</v>
      </c>
      <c r="F170" s="60" t="s">
        <v>50</v>
      </c>
      <c r="G170" s="61" t="str">
        <f t="shared" si="12"/>
        <v>Asesor de Control Interno</v>
      </c>
      <c r="H170" s="62">
        <v>44020</v>
      </c>
      <c r="I170" s="62">
        <v>44088</v>
      </c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58" t="s">
        <v>246</v>
      </c>
      <c r="W170" s="87">
        <v>0.01</v>
      </c>
      <c r="X170" s="62"/>
      <c r="Y170" s="59"/>
      <c r="Z170" s="59"/>
      <c r="AA170" s="58" t="s">
        <v>164</v>
      </c>
      <c r="AB170" s="112">
        <f t="shared" ca="1" si="13"/>
        <v>0.01</v>
      </c>
      <c r="AC170" s="112">
        <f t="shared" ca="1" si="14"/>
        <v>0</v>
      </c>
      <c r="AD170" s="72"/>
      <c r="AE170" s="72"/>
    </row>
    <row r="171" spans="1:16384" s="34" customFormat="1" ht="61.5" customHeight="1" x14ac:dyDescent="0.2">
      <c r="A171" s="58" t="s">
        <v>48</v>
      </c>
      <c r="B171" s="59" t="s">
        <v>96</v>
      </c>
      <c r="C171" s="58" t="s">
        <v>93</v>
      </c>
      <c r="D171" s="58" t="s">
        <v>102</v>
      </c>
      <c r="E171" s="58" t="s">
        <v>182</v>
      </c>
      <c r="F171" s="60" t="s">
        <v>50</v>
      </c>
      <c r="G171" s="61" t="str">
        <f t="shared" si="12"/>
        <v>Asesor de Control Interno</v>
      </c>
      <c r="H171" s="62">
        <v>44046</v>
      </c>
      <c r="I171" s="62">
        <v>44055</v>
      </c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58" t="s">
        <v>242</v>
      </c>
      <c r="W171" s="87">
        <v>2E-3</v>
      </c>
      <c r="X171" s="62"/>
      <c r="Y171" s="59"/>
      <c r="Z171" s="59"/>
      <c r="AA171" s="58" t="s">
        <v>164</v>
      </c>
      <c r="AB171" s="112">
        <f t="shared" ca="1" si="13"/>
        <v>2E-3</v>
      </c>
      <c r="AC171" s="112">
        <f t="shared" ca="1" si="14"/>
        <v>0</v>
      </c>
      <c r="AD171" s="72"/>
      <c r="AE171" s="72"/>
    </row>
    <row r="172" spans="1:16384" s="34" customFormat="1" ht="61.5" customHeight="1" x14ac:dyDescent="0.2">
      <c r="A172" s="58" t="s">
        <v>48</v>
      </c>
      <c r="B172" s="59" t="s">
        <v>96</v>
      </c>
      <c r="C172" s="58" t="s">
        <v>93</v>
      </c>
      <c r="D172" s="58" t="s">
        <v>102</v>
      </c>
      <c r="E172" s="58" t="s">
        <v>182</v>
      </c>
      <c r="F172" s="60" t="s">
        <v>50</v>
      </c>
      <c r="G172" s="61" t="str">
        <f t="shared" si="12"/>
        <v>Asesor de Control Interno</v>
      </c>
      <c r="H172" s="62">
        <v>44075</v>
      </c>
      <c r="I172" s="62">
        <v>44083</v>
      </c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58" t="s">
        <v>242</v>
      </c>
      <c r="W172" s="87">
        <v>2E-3</v>
      </c>
      <c r="X172" s="62"/>
      <c r="Y172" s="59"/>
      <c r="Z172" s="59"/>
      <c r="AA172" s="58" t="s">
        <v>164</v>
      </c>
      <c r="AB172" s="112">
        <f t="shared" ca="1" si="13"/>
        <v>2E-3</v>
      </c>
      <c r="AC172" s="112">
        <f t="shared" ca="1" si="14"/>
        <v>0</v>
      </c>
      <c r="AD172" s="72"/>
      <c r="AE172" s="72"/>
    </row>
    <row r="173" spans="1:16384" s="34" customFormat="1" ht="61.5" customHeight="1" x14ac:dyDescent="0.2">
      <c r="A173" s="58" t="s">
        <v>48</v>
      </c>
      <c r="B173" s="59" t="s">
        <v>264</v>
      </c>
      <c r="C173" s="58" t="s">
        <v>93</v>
      </c>
      <c r="D173" s="58" t="s">
        <v>102</v>
      </c>
      <c r="E173" s="58" t="s">
        <v>182</v>
      </c>
      <c r="F173" s="60" t="s">
        <v>50</v>
      </c>
      <c r="G173" s="61" t="str">
        <f t="shared" si="12"/>
        <v>Asesor de Control Interno</v>
      </c>
      <c r="H173" s="62">
        <v>44089</v>
      </c>
      <c r="I173" s="62">
        <v>44154</v>
      </c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58" t="s">
        <v>246</v>
      </c>
      <c r="W173" s="87">
        <v>0.01</v>
      </c>
      <c r="X173" s="62"/>
      <c r="Y173" s="59"/>
      <c r="Z173" s="59"/>
      <c r="AA173" s="58" t="s">
        <v>164</v>
      </c>
      <c r="AB173" s="112">
        <f t="shared" ca="1" si="13"/>
        <v>0.01</v>
      </c>
      <c r="AC173" s="112">
        <f t="shared" ca="1" si="14"/>
        <v>0</v>
      </c>
      <c r="AD173" s="72"/>
      <c r="AE173" s="72"/>
    </row>
    <row r="174" spans="1:16384" s="34" customFormat="1" ht="61.5" customHeight="1" x14ac:dyDescent="0.2">
      <c r="A174" s="58" t="s">
        <v>48</v>
      </c>
      <c r="B174" s="59" t="s">
        <v>96</v>
      </c>
      <c r="C174" s="58" t="s">
        <v>93</v>
      </c>
      <c r="D174" s="58" t="s">
        <v>102</v>
      </c>
      <c r="E174" s="58" t="s">
        <v>182</v>
      </c>
      <c r="F174" s="60" t="s">
        <v>50</v>
      </c>
      <c r="G174" s="61" t="str">
        <f t="shared" si="12"/>
        <v>Asesor de Control Interno</v>
      </c>
      <c r="H174" s="62">
        <v>44105</v>
      </c>
      <c r="I174" s="62">
        <v>44113</v>
      </c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58" t="s">
        <v>242</v>
      </c>
      <c r="W174" s="87">
        <v>2E-3</v>
      </c>
      <c r="X174" s="62"/>
      <c r="Y174" s="59"/>
      <c r="Z174" s="59"/>
      <c r="AA174" s="58" t="s">
        <v>164</v>
      </c>
      <c r="AB174" s="112">
        <f t="shared" ca="1" si="13"/>
        <v>2E-3</v>
      </c>
      <c r="AC174" s="112">
        <f t="shared" ca="1" si="14"/>
        <v>0</v>
      </c>
      <c r="AD174" s="72"/>
      <c r="AE174" s="72"/>
    </row>
    <row r="175" spans="1:16384" s="34" customFormat="1" ht="61.5" customHeight="1" x14ac:dyDescent="0.2">
      <c r="A175" s="58" t="s">
        <v>48</v>
      </c>
      <c r="B175" s="59" t="s">
        <v>96</v>
      </c>
      <c r="C175" s="58" t="s">
        <v>93</v>
      </c>
      <c r="D175" s="58" t="s">
        <v>102</v>
      </c>
      <c r="E175" s="58" t="s">
        <v>182</v>
      </c>
      <c r="F175" s="60" t="s">
        <v>50</v>
      </c>
      <c r="G175" s="61" t="str">
        <f t="shared" si="12"/>
        <v>Asesor de Control Interno</v>
      </c>
      <c r="H175" s="62">
        <v>44138</v>
      </c>
      <c r="I175" s="62">
        <v>44146</v>
      </c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58" t="s">
        <v>242</v>
      </c>
      <c r="W175" s="87">
        <v>2E-3</v>
      </c>
      <c r="X175" s="62"/>
      <c r="Y175" s="59"/>
      <c r="Z175" s="59"/>
      <c r="AA175" s="58" t="s">
        <v>164</v>
      </c>
      <c r="AB175" s="112">
        <f t="shared" ca="1" si="13"/>
        <v>2E-3</v>
      </c>
      <c r="AC175" s="112">
        <f t="shared" ca="1" si="14"/>
        <v>0</v>
      </c>
      <c r="AD175" s="72"/>
      <c r="AE175" s="72"/>
    </row>
    <row r="176" spans="1:16384" s="34" customFormat="1" ht="61.5" customHeight="1" x14ac:dyDescent="0.2">
      <c r="A176" s="58" t="s">
        <v>48</v>
      </c>
      <c r="B176" s="59" t="s">
        <v>265</v>
      </c>
      <c r="C176" s="58" t="s">
        <v>93</v>
      </c>
      <c r="D176" s="58" t="s">
        <v>102</v>
      </c>
      <c r="E176" s="58" t="s">
        <v>182</v>
      </c>
      <c r="F176" s="60" t="s">
        <v>50</v>
      </c>
      <c r="G176" s="61" t="str">
        <f t="shared" si="12"/>
        <v>Asesor de Control Interno</v>
      </c>
      <c r="H176" s="62">
        <v>44155</v>
      </c>
      <c r="I176" s="62">
        <v>44176</v>
      </c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58" t="s">
        <v>246</v>
      </c>
      <c r="W176" s="87">
        <v>0.01</v>
      </c>
      <c r="X176" s="62"/>
      <c r="Y176" s="59"/>
      <c r="Z176" s="59"/>
      <c r="AA176" s="58" t="s">
        <v>164</v>
      </c>
      <c r="AB176" s="112">
        <f t="shared" ca="1" si="13"/>
        <v>0.01</v>
      </c>
      <c r="AC176" s="112">
        <f t="shared" ca="1" si="14"/>
        <v>0</v>
      </c>
      <c r="AD176" s="72"/>
      <c r="AE176" s="72"/>
    </row>
    <row r="177" spans="1:179" s="34" customFormat="1" ht="61.5" customHeight="1" x14ac:dyDescent="0.2">
      <c r="A177" s="58" t="s">
        <v>48</v>
      </c>
      <c r="B177" s="59" t="s">
        <v>96</v>
      </c>
      <c r="C177" s="58" t="s">
        <v>93</v>
      </c>
      <c r="D177" s="58" t="s">
        <v>102</v>
      </c>
      <c r="E177" s="58" t="s">
        <v>182</v>
      </c>
      <c r="F177" s="60" t="s">
        <v>50</v>
      </c>
      <c r="G177" s="61" t="str">
        <f t="shared" si="12"/>
        <v>Asesor de Control Interno</v>
      </c>
      <c r="H177" s="62">
        <v>44166</v>
      </c>
      <c r="I177" s="62">
        <v>44175</v>
      </c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58" t="s">
        <v>242</v>
      </c>
      <c r="W177" s="87">
        <v>2E-3</v>
      </c>
      <c r="X177" s="62"/>
      <c r="Y177" s="59"/>
      <c r="Z177" s="59"/>
      <c r="AA177" s="58" t="s">
        <v>164</v>
      </c>
      <c r="AB177" s="112">
        <f t="shared" ca="1" si="13"/>
        <v>2E-3</v>
      </c>
      <c r="AC177" s="112">
        <f t="shared" ca="1" si="14"/>
        <v>0</v>
      </c>
      <c r="AD177" s="72"/>
      <c r="AE177" s="72"/>
    </row>
    <row r="178" spans="1:179" s="34" customFormat="1" ht="61.5" customHeight="1" x14ac:dyDescent="0.2">
      <c r="A178" s="58" t="s">
        <v>49</v>
      </c>
      <c r="B178" s="118" t="s">
        <v>216</v>
      </c>
      <c r="C178" s="58" t="s">
        <v>93</v>
      </c>
      <c r="D178" s="58" t="s">
        <v>102</v>
      </c>
      <c r="E178" s="58" t="s">
        <v>182</v>
      </c>
      <c r="F178" s="80" t="s">
        <v>249</v>
      </c>
      <c r="G178" s="61" t="str">
        <f t="shared" si="12"/>
        <v>Asesor de Control Interno</v>
      </c>
      <c r="H178" s="62">
        <v>43832</v>
      </c>
      <c r="I178" s="62">
        <v>44196</v>
      </c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58" t="s">
        <v>219</v>
      </c>
      <c r="W178" s="63">
        <v>0.02</v>
      </c>
      <c r="X178" s="66"/>
      <c r="Y178" s="59"/>
      <c r="Z178" s="58"/>
      <c r="AA178" s="58" t="s">
        <v>193</v>
      </c>
      <c r="AB178" s="112">
        <f t="shared" ca="1" si="13"/>
        <v>1.9999999999999997E-2</v>
      </c>
      <c r="AC178" s="112">
        <f t="shared" ca="1" si="14"/>
        <v>0</v>
      </c>
      <c r="AD178" s="72"/>
      <c r="AE178" s="72"/>
    </row>
    <row r="179" spans="1:179" s="34" customFormat="1" ht="61.5" customHeight="1" x14ac:dyDescent="0.2">
      <c r="A179" s="58" t="s">
        <v>49</v>
      </c>
      <c r="B179" s="118" t="s">
        <v>206</v>
      </c>
      <c r="C179" s="58" t="s">
        <v>103</v>
      </c>
      <c r="D179" s="58" t="s">
        <v>103</v>
      </c>
      <c r="E179" s="58" t="s">
        <v>182</v>
      </c>
      <c r="F179" s="80" t="s">
        <v>249</v>
      </c>
      <c r="G179" s="61" t="str">
        <f t="shared" si="12"/>
        <v>Líderes de Cada Proceso</v>
      </c>
      <c r="H179" s="62">
        <v>43850</v>
      </c>
      <c r="I179" s="62">
        <v>43861</v>
      </c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58" t="s">
        <v>234</v>
      </c>
      <c r="W179" s="63">
        <v>0.02</v>
      </c>
      <c r="X179" s="62"/>
      <c r="Y179" s="59"/>
      <c r="Z179" s="59"/>
      <c r="AA179" s="58" t="s">
        <v>193</v>
      </c>
      <c r="AB179" s="112">
        <f t="shared" ref="AB179:AB210" ca="1" si="15">IF(ISERROR(VLOOKUP(AA179,INDIRECT(VLOOKUP(A179,ACTA,2,0)&amp;"A"),2,0))=TRUE,0,W179*(VLOOKUP(AA179,INDIRECT(VLOOKUP(A179,ACTA,2,0)&amp;"A"),2,0)))</f>
        <v>1.9999999999999997E-2</v>
      </c>
      <c r="AC179" s="112">
        <f t="shared" ref="AC179:AC210" ca="1" si="16">+W179-AB179</f>
        <v>0</v>
      </c>
      <c r="AD179" s="72"/>
      <c r="AE179" s="72"/>
    </row>
    <row r="180" spans="1:179" s="34" customFormat="1" ht="61.5" customHeight="1" x14ac:dyDescent="0.2">
      <c r="A180" s="58" t="s">
        <v>49</v>
      </c>
      <c r="B180" s="118" t="s">
        <v>206</v>
      </c>
      <c r="C180" s="58" t="s">
        <v>103</v>
      </c>
      <c r="D180" s="58" t="s">
        <v>103</v>
      </c>
      <c r="E180" s="58" t="s">
        <v>182</v>
      </c>
      <c r="F180" s="80" t="s">
        <v>249</v>
      </c>
      <c r="G180" s="61" t="str">
        <f t="shared" si="12"/>
        <v>Líderes de Cada Proceso</v>
      </c>
      <c r="H180" s="62">
        <v>43983</v>
      </c>
      <c r="I180" s="62">
        <v>44006</v>
      </c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58" t="s">
        <v>234</v>
      </c>
      <c r="W180" s="63">
        <v>0.02</v>
      </c>
      <c r="X180" s="62"/>
      <c r="Y180" s="59"/>
      <c r="Z180" s="59"/>
      <c r="AA180" s="58" t="s">
        <v>193</v>
      </c>
      <c r="AB180" s="112">
        <f t="shared" ca="1" si="15"/>
        <v>1.9999999999999997E-2</v>
      </c>
      <c r="AC180" s="112">
        <f t="shared" ca="1" si="16"/>
        <v>0</v>
      </c>
      <c r="AD180" s="72"/>
      <c r="AE180" s="72"/>
    </row>
    <row r="181" spans="1:179" s="34" customFormat="1" ht="61.5" customHeight="1" x14ac:dyDescent="0.2">
      <c r="A181" s="58" t="s">
        <v>49</v>
      </c>
      <c r="B181" s="118" t="s">
        <v>206</v>
      </c>
      <c r="C181" s="58" t="s">
        <v>103</v>
      </c>
      <c r="D181" s="58" t="s">
        <v>103</v>
      </c>
      <c r="E181" s="58" t="s">
        <v>182</v>
      </c>
      <c r="F181" s="80" t="s">
        <v>249</v>
      </c>
      <c r="G181" s="61" t="str">
        <f t="shared" si="12"/>
        <v>Líderes de Cada Proceso</v>
      </c>
      <c r="H181" s="62">
        <v>44138</v>
      </c>
      <c r="I181" s="62">
        <v>44161</v>
      </c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58" t="s">
        <v>234</v>
      </c>
      <c r="W181" s="63">
        <v>0.02</v>
      </c>
      <c r="X181" s="62"/>
      <c r="Y181" s="59"/>
      <c r="Z181" s="59"/>
      <c r="AA181" s="58" t="s">
        <v>193</v>
      </c>
      <c r="AB181" s="112">
        <f t="shared" ca="1" si="15"/>
        <v>1.9999999999999997E-2</v>
      </c>
      <c r="AC181" s="112">
        <f t="shared" ca="1" si="16"/>
        <v>0</v>
      </c>
      <c r="AD181" s="72"/>
      <c r="AE181" s="72"/>
    </row>
    <row r="182" spans="1:179" s="34" customFormat="1" ht="61.5" customHeight="1" x14ac:dyDescent="0.2">
      <c r="A182" s="58" t="s">
        <v>49</v>
      </c>
      <c r="B182" s="118" t="s">
        <v>207</v>
      </c>
      <c r="C182" s="58" t="s">
        <v>103</v>
      </c>
      <c r="D182" s="58" t="s">
        <v>103</v>
      </c>
      <c r="E182" s="58" t="s">
        <v>182</v>
      </c>
      <c r="F182" s="60" t="s">
        <v>50</v>
      </c>
      <c r="G182" s="61" t="str">
        <f t="shared" si="12"/>
        <v>Líderes de Cada Proceso</v>
      </c>
      <c r="H182" s="62">
        <v>43847</v>
      </c>
      <c r="I182" s="62">
        <v>43859</v>
      </c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58" t="s">
        <v>234</v>
      </c>
      <c r="W182" s="63">
        <v>0.02</v>
      </c>
      <c r="X182" s="62"/>
      <c r="Y182" s="59"/>
      <c r="Z182" s="59"/>
      <c r="AA182" s="58" t="s">
        <v>193</v>
      </c>
      <c r="AB182" s="112">
        <f t="shared" ca="1" si="15"/>
        <v>1.9999999999999997E-2</v>
      </c>
      <c r="AC182" s="112">
        <f t="shared" ca="1" si="16"/>
        <v>0</v>
      </c>
      <c r="AD182" s="72"/>
      <c r="AE182" s="72"/>
    </row>
    <row r="183" spans="1:179" s="34" customFormat="1" ht="61.5" customHeight="1" x14ac:dyDescent="0.2">
      <c r="A183" s="58" t="s">
        <v>49</v>
      </c>
      <c r="B183" s="118" t="s">
        <v>207</v>
      </c>
      <c r="C183" s="58" t="s">
        <v>103</v>
      </c>
      <c r="D183" s="58" t="s">
        <v>103</v>
      </c>
      <c r="E183" s="58" t="s">
        <v>182</v>
      </c>
      <c r="F183" s="60" t="s">
        <v>50</v>
      </c>
      <c r="G183" s="61" t="str">
        <f t="shared" si="12"/>
        <v>Líderes de Cada Proceso</v>
      </c>
      <c r="H183" s="62">
        <v>43955</v>
      </c>
      <c r="I183" s="62">
        <v>43977</v>
      </c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58" t="s">
        <v>234</v>
      </c>
      <c r="W183" s="63">
        <v>0.02</v>
      </c>
      <c r="X183" s="62"/>
      <c r="Y183" s="59"/>
      <c r="Z183" s="59"/>
      <c r="AA183" s="58" t="s">
        <v>193</v>
      </c>
      <c r="AB183" s="112">
        <f t="shared" ca="1" si="15"/>
        <v>1.9999999999999997E-2</v>
      </c>
      <c r="AC183" s="112">
        <f t="shared" ca="1" si="16"/>
        <v>0</v>
      </c>
      <c r="AD183" s="72"/>
      <c r="AE183" s="72"/>
    </row>
    <row r="184" spans="1:179" s="34" customFormat="1" ht="61.5" customHeight="1" x14ac:dyDescent="0.2">
      <c r="A184" s="58" t="s">
        <v>49</v>
      </c>
      <c r="B184" s="118" t="s">
        <v>207</v>
      </c>
      <c r="C184" s="58" t="s">
        <v>103</v>
      </c>
      <c r="D184" s="58" t="s">
        <v>103</v>
      </c>
      <c r="E184" s="58" t="s">
        <v>182</v>
      </c>
      <c r="F184" s="60" t="s">
        <v>50</v>
      </c>
      <c r="G184" s="61" t="str">
        <f t="shared" si="12"/>
        <v>Líderes de Cada Proceso</v>
      </c>
      <c r="H184" s="62">
        <v>44075</v>
      </c>
      <c r="I184" s="62">
        <v>44097</v>
      </c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58" t="s">
        <v>234</v>
      </c>
      <c r="W184" s="63">
        <v>0.02</v>
      </c>
      <c r="X184" s="62"/>
      <c r="Y184" s="59"/>
      <c r="Z184" s="59"/>
      <c r="AA184" s="58" t="s">
        <v>193</v>
      </c>
      <c r="AB184" s="112">
        <f t="shared" ca="1" si="15"/>
        <v>1.9999999999999997E-2</v>
      </c>
      <c r="AC184" s="112">
        <f t="shared" ca="1" si="16"/>
        <v>0</v>
      </c>
      <c r="AD184" s="72"/>
      <c r="AE184" s="72"/>
    </row>
    <row r="185" spans="1:179" s="34" customFormat="1" ht="61.5" customHeight="1" x14ac:dyDescent="0.2">
      <c r="A185" s="58" t="s">
        <v>49</v>
      </c>
      <c r="B185" s="118" t="s">
        <v>207</v>
      </c>
      <c r="C185" s="58" t="s">
        <v>103</v>
      </c>
      <c r="D185" s="58" t="s">
        <v>103</v>
      </c>
      <c r="E185" s="58" t="s">
        <v>182</v>
      </c>
      <c r="F185" s="60" t="s">
        <v>50</v>
      </c>
      <c r="G185" s="61" t="str">
        <f t="shared" si="12"/>
        <v>Líderes de Cada Proceso</v>
      </c>
      <c r="H185" s="62">
        <v>44138</v>
      </c>
      <c r="I185" s="62">
        <v>44161</v>
      </c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58" t="s">
        <v>234</v>
      </c>
      <c r="W185" s="63">
        <v>0.02</v>
      </c>
      <c r="X185" s="62"/>
      <c r="Y185" s="59"/>
      <c r="Z185" s="59"/>
      <c r="AA185" s="58" t="s">
        <v>193</v>
      </c>
      <c r="AB185" s="112">
        <f t="shared" ca="1" si="15"/>
        <v>1.9999999999999997E-2</v>
      </c>
      <c r="AC185" s="112">
        <f t="shared" ca="1" si="16"/>
        <v>0</v>
      </c>
      <c r="AD185" s="72"/>
      <c r="AE185" s="72"/>
    </row>
    <row r="186" spans="1:179" ht="15.75" customHeight="1" x14ac:dyDescent="0.2">
      <c r="W186" s="57">
        <f>SUM(W19:W185)</f>
        <v>1.0000000000000004</v>
      </c>
      <c r="Z186" s="31"/>
      <c r="AB186" s="57">
        <f ca="1">SUM(AB19:AB185)</f>
        <v>1.0000000000000004</v>
      </c>
      <c r="AC186" s="79">
        <f t="shared" ca="1" si="16"/>
        <v>0</v>
      </c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  <c r="DK186" s="34"/>
      <c r="DL186" s="34"/>
      <c r="DM186" s="34"/>
      <c r="DN186" s="34"/>
      <c r="DO186" s="34"/>
      <c r="DP186" s="34"/>
      <c r="DQ186" s="34"/>
      <c r="DR186" s="34"/>
      <c r="DS186" s="34"/>
      <c r="DT186" s="34"/>
      <c r="DU186" s="34"/>
      <c r="DV186" s="34"/>
      <c r="DW186" s="34"/>
      <c r="DX186" s="34"/>
      <c r="DY186" s="34"/>
      <c r="DZ186" s="34"/>
      <c r="EA186" s="34"/>
      <c r="EB186" s="34"/>
      <c r="EC186" s="34"/>
      <c r="ED186" s="34"/>
      <c r="EE186" s="34"/>
      <c r="EF186" s="34"/>
      <c r="EG186" s="34"/>
      <c r="EH186" s="34"/>
      <c r="EI186" s="34"/>
      <c r="EJ186" s="34"/>
      <c r="EK186" s="34"/>
      <c r="EL186" s="34"/>
      <c r="EM186" s="34"/>
      <c r="EN186" s="34"/>
      <c r="EO186" s="34"/>
      <c r="EP186" s="34"/>
      <c r="EQ186" s="34"/>
      <c r="ER186" s="34"/>
      <c r="ES186" s="34"/>
      <c r="ET186" s="34"/>
      <c r="EU186" s="34"/>
      <c r="EV186" s="34"/>
      <c r="EW186" s="34"/>
      <c r="EX186" s="34"/>
      <c r="EY186" s="34"/>
      <c r="EZ186" s="34"/>
      <c r="FA186" s="34"/>
      <c r="FB186" s="34"/>
      <c r="FC186" s="34"/>
      <c r="FD186" s="34"/>
      <c r="FE186" s="34"/>
      <c r="FF186" s="34"/>
      <c r="FG186" s="34"/>
      <c r="FH186" s="34"/>
      <c r="FI186" s="34"/>
      <c r="FJ186" s="34"/>
      <c r="FK186" s="34"/>
      <c r="FL186" s="34"/>
      <c r="FM186" s="34"/>
      <c r="FN186" s="34"/>
      <c r="FO186" s="34"/>
      <c r="FP186" s="34"/>
      <c r="FQ186" s="34"/>
      <c r="FR186" s="34"/>
      <c r="FS186" s="34"/>
      <c r="FT186" s="34"/>
      <c r="FU186" s="34"/>
      <c r="FV186" s="34"/>
      <c r="FW186" s="34"/>
    </row>
    <row r="187" spans="1:179" x14ac:dyDescent="0.2">
      <c r="W187" s="36"/>
      <c r="Z187" s="31"/>
      <c r="AB187" s="36"/>
      <c r="AD187" s="31"/>
      <c r="AE187" s="94"/>
      <c r="AF187" s="31"/>
    </row>
    <row r="188" spans="1:179" ht="15" x14ac:dyDescent="0.25">
      <c r="A188" s="35" t="s">
        <v>160</v>
      </c>
      <c r="B188" s="29"/>
      <c r="C188" s="29"/>
      <c r="D188" s="29"/>
      <c r="E188" s="29"/>
      <c r="F188" s="29"/>
      <c r="W188" s="113"/>
      <c r="AB188" s="50"/>
      <c r="AD188" s="31"/>
      <c r="AE188" s="97"/>
      <c r="AF188" s="31"/>
    </row>
    <row r="189" spans="1:179" x14ac:dyDescent="0.2">
      <c r="W189" s="73"/>
      <c r="X189" s="74"/>
      <c r="Y189" s="74"/>
      <c r="Z189" s="74"/>
      <c r="AE189" s="36"/>
      <c r="AF189" s="50"/>
    </row>
    <row r="190" spans="1:179" x14ac:dyDescent="0.2">
      <c r="B190" s="114"/>
      <c r="W190" s="73"/>
      <c r="X190" s="74"/>
      <c r="Y190" s="74"/>
      <c r="Z190" s="74"/>
    </row>
    <row r="191" spans="1:179" x14ac:dyDescent="0.2">
      <c r="W191" s="73"/>
      <c r="X191" s="74"/>
      <c r="Y191" s="74"/>
      <c r="Z191" s="74"/>
    </row>
    <row r="192" spans="1:179" ht="14.25" customHeight="1" x14ac:dyDescent="0.2">
      <c r="W192" s="124"/>
      <c r="X192" s="124"/>
      <c r="Y192" s="124"/>
      <c r="Z192" s="124"/>
      <c r="AA192" s="124"/>
      <c r="AB192" s="36"/>
    </row>
    <row r="193" spans="23:28" ht="14.25" customHeight="1" x14ac:dyDescent="0.2">
      <c r="W193" s="124"/>
      <c r="X193" s="124"/>
      <c r="Y193" s="124"/>
      <c r="Z193" s="124"/>
      <c r="AA193" s="124"/>
      <c r="AB193" s="36"/>
    </row>
    <row r="194" spans="23:28" ht="14.25" customHeight="1" x14ac:dyDescent="0.2">
      <c r="W194" s="123"/>
      <c r="X194" s="123"/>
      <c r="Y194" s="123"/>
      <c r="Z194" s="123"/>
      <c r="AA194" s="123"/>
      <c r="AB194" s="36"/>
    </row>
    <row r="195" spans="23:28" x14ac:dyDescent="0.2">
      <c r="W195" s="123"/>
      <c r="X195" s="123"/>
      <c r="Y195" s="123"/>
      <c r="Z195" s="123"/>
      <c r="AA195" s="123"/>
      <c r="AB195" s="36"/>
    </row>
    <row r="196" spans="23:28" ht="14.25" customHeight="1" x14ac:dyDescent="0.2">
      <c r="W196" s="123"/>
      <c r="X196" s="123"/>
      <c r="Y196" s="123"/>
      <c r="Z196" s="123"/>
      <c r="AA196" s="123"/>
      <c r="AB196" s="50"/>
    </row>
    <row r="197" spans="23:28" x14ac:dyDescent="0.2">
      <c r="W197" s="73"/>
      <c r="X197" s="34"/>
      <c r="Y197" s="34"/>
      <c r="Z197" s="34"/>
    </row>
    <row r="198" spans="23:28" x14ac:dyDescent="0.2">
      <c r="W198" s="73"/>
      <c r="X198" s="34"/>
      <c r="Y198" s="34"/>
      <c r="Z198" s="34"/>
    </row>
    <row r="199" spans="23:28" x14ac:dyDescent="0.2">
      <c r="W199" s="73"/>
      <c r="X199" s="34"/>
      <c r="Y199" s="34"/>
      <c r="Z199" s="34"/>
    </row>
    <row r="201" spans="23:28" x14ac:dyDescent="0.2">
      <c r="W201" s="36"/>
      <c r="X201" s="50"/>
    </row>
    <row r="202" spans="23:28" x14ac:dyDescent="0.2">
      <c r="X202" s="50"/>
    </row>
    <row r="204" spans="23:28" x14ac:dyDescent="0.2">
      <c r="W204" s="50"/>
    </row>
    <row r="205" spans="23:28" x14ac:dyDescent="0.2">
      <c r="W205" s="76"/>
    </row>
    <row r="206" spans="23:28" x14ac:dyDescent="0.2">
      <c r="W206" s="36"/>
    </row>
    <row r="208" spans="23:28" x14ac:dyDescent="0.2">
      <c r="W208" s="50"/>
      <c r="X208" s="36"/>
    </row>
    <row r="209" spans="24:24" x14ac:dyDescent="0.2">
      <c r="X209" s="75"/>
    </row>
  </sheetData>
  <autoFilter ref="A18:AC186" xr:uid="{656621CA-C0AD-4467-85FC-0E06E1269369}"/>
  <sortState xmlns:xlrd2="http://schemas.microsoft.com/office/spreadsheetml/2017/richdata2" ref="A19:AC183">
    <sortCondition ref="A19:A183"/>
    <sortCondition ref="F19:F183"/>
    <sortCondition ref="H19:H183"/>
  </sortState>
  <dataConsolidate/>
  <mergeCells count="35">
    <mergeCell ref="A13:B14"/>
    <mergeCell ref="N14:Q14"/>
    <mergeCell ref="N13:Q13"/>
    <mergeCell ref="R10:AB14"/>
    <mergeCell ref="A12:C12"/>
    <mergeCell ref="A11:C11"/>
    <mergeCell ref="F10:Q12"/>
    <mergeCell ref="A10:E10"/>
    <mergeCell ref="C13:D13"/>
    <mergeCell ref="C14:D14"/>
    <mergeCell ref="H14:I14"/>
    <mergeCell ref="H13:I13"/>
    <mergeCell ref="AA1:AB1"/>
    <mergeCell ref="A1:D3"/>
    <mergeCell ref="E1:Y3"/>
    <mergeCell ref="A9:E9"/>
    <mergeCell ref="A7:E7"/>
    <mergeCell ref="A5:E5"/>
    <mergeCell ref="A8:E8"/>
    <mergeCell ref="A6:E6"/>
    <mergeCell ref="F9:Q9"/>
    <mergeCell ref="F5:Q5"/>
    <mergeCell ref="F6:Q8"/>
    <mergeCell ref="R6:AB8"/>
    <mergeCell ref="AA3:AB3"/>
    <mergeCell ref="R9:AB9"/>
    <mergeCell ref="R5:AB5"/>
    <mergeCell ref="AA2:AB2"/>
    <mergeCell ref="W194:AA196"/>
    <mergeCell ref="W192:AA193"/>
    <mergeCell ref="H17:I17"/>
    <mergeCell ref="J13:M13"/>
    <mergeCell ref="J14:M14"/>
    <mergeCell ref="J17:U17"/>
    <mergeCell ref="X17:Z17"/>
  </mergeCells>
  <conditionalFormatting sqref="J19:U19 J22:U22 J29:U30 J34:U40 J53:U83 J86:U90 J84 M84:U84 J108:U119 J106 M106:U106 J144:Q144 J143 M143:U143 J179:U179 J178 M178:Q178 J44:U49 J41:L41 N41:U41 J147:U158 J146:L146 O146:U146 J92:Q92 J91:M91 O91:U91 J95:U104 J93:M93 O93:U93 J107:M107 O107:U107 J28:N28 R28:U28 J145:N145 P145:U145 J181:U185 J180:N180 P180:U180 J42:O42 R42:U42 J105:O105 Q105:U105 J85:P85 S85:U85 J43:Q43 S43:U43 S92:U92 J94:Q94 S94:U94 S144:U144 S178:U178 J161:U177 J121:U142">
    <cfRule type="expression" dxfId="487" priority="758" stopIfTrue="1">
      <formula>IF(AND(J$16&gt;=$H19,J$15&lt;=$I19,VLOOKUP($F19,PROFA,2,0)=1),1,0)</formula>
    </cfRule>
    <cfRule type="expression" dxfId="486" priority="759" stopIfTrue="1">
      <formula>IF(AND(J$16&gt;=$H19,J$15&lt;=$I19,VLOOKUP($F19,PROFA,2,0)=2),1,0)</formula>
    </cfRule>
    <cfRule type="expression" dxfId="485" priority="760" stopIfTrue="1">
      <formula>IF(AND(J$16&gt;=$H19,J$15&lt;=$I19,VLOOKUP($F19,PROFA,2,0)=3),1,0)</formula>
    </cfRule>
    <cfRule type="expression" dxfId="484" priority="761" stopIfTrue="1">
      <formula>IF(AND(J$16&gt;=$H19,J$15&lt;=$I19,VLOOKUP($F19,PROFA,2,0)=4),1,0)</formula>
    </cfRule>
    <cfRule type="expression" dxfId="483" priority="762" stopIfTrue="1">
      <formula>IF(AND(J$16&gt;=$H19,J$15&lt;=$I19,VLOOKUP($F19,PROFA,2,0)=5),1,0)</formula>
    </cfRule>
    <cfRule type="expression" dxfId="482" priority="763" stopIfTrue="1">
      <formula>IF(AND(J$16&gt;=$H19,J$15&lt;=$I19,VLOOKUP($F19,PROFA,2,0)=6),1,0)</formula>
    </cfRule>
    <cfRule type="expression" dxfId="481" priority="765" stopIfTrue="1">
      <formula>IF(AND(J$16&gt;=$H19,J$15&lt;=$I19,VLOOKUP($F19,PROFA,2,0)=7),1,0)</formula>
    </cfRule>
    <cfRule type="expression" dxfId="480" priority="766" stopIfTrue="1">
      <formula>IF(AND(J$16&gt;=$H19,J$15&lt;=$I19,VLOOKUP($F19,PROFA,2,0)=8),1,0)</formula>
    </cfRule>
  </conditionalFormatting>
  <conditionalFormatting sqref="F19 F22 F28:F30 F127:F137 F156:F158 F142:F145 F181:F185 F65:F81 F34:F42 F47:F49 F53:F62 F83:F119 F160:F179 F121:F125">
    <cfRule type="expression" dxfId="479" priority="713">
      <formula>IF(VLOOKUP($F19,PROFA,2,0)=1,1,0)</formula>
    </cfRule>
    <cfRule type="expression" dxfId="478" priority="714">
      <formula>IF(VLOOKUP($F19,PROFA,2,0)=2,1,0)</formula>
    </cfRule>
    <cfRule type="expression" dxfId="477" priority="715">
      <formula>IF(VLOOKUP($F19,PROFA,2,0)=3,1,0)</formula>
    </cfRule>
    <cfRule type="expression" dxfId="476" priority="716">
      <formula>IF(VLOOKUP($F19,PROFA,2,0)=4,1,0)</formula>
    </cfRule>
    <cfRule type="expression" dxfId="475" priority="717">
      <formula>IF(VLOOKUP($F19,PROFA,2,0)=5,1,0)</formula>
    </cfRule>
    <cfRule type="expression" dxfId="474" priority="718">
      <formula>IF(VLOOKUP($F19,PROFA,2,0)=6,1,0)</formula>
    </cfRule>
    <cfRule type="expression" dxfId="473" priority="719">
      <formula>IF(VLOOKUP($F19,PROFA,2,0)=7,1,0)</formula>
    </cfRule>
    <cfRule type="expression" dxfId="472" priority="721">
      <formula>IF(VLOOKUP($F19,PROFA,2,0)=8,1,0)</formula>
    </cfRule>
  </conditionalFormatting>
  <conditionalFormatting sqref="F82">
    <cfRule type="expression" dxfId="471" priority="697">
      <formula>IF(VLOOKUP($F82,PROFA,2,0)=1,1,0)</formula>
    </cfRule>
    <cfRule type="expression" dxfId="470" priority="698">
      <formula>IF(VLOOKUP($F82,PROFA,2,0)=2,1,0)</formula>
    </cfRule>
    <cfRule type="expression" dxfId="469" priority="699">
      <formula>IF(VLOOKUP($F82,PROFA,2,0)=3,1,0)</formula>
    </cfRule>
    <cfRule type="expression" dxfId="468" priority="700">
      <formula>IF(VLOOKUP($F82,PROFA,2,0)=4,1,0)</formula>
    </cfRule>
    <cfRule type="expression" dxfId="467" priority="701">
      <formula>IF(VLOOKUP($F82,PROFA,2,0)=5,1,0)</formula>
    </cfRule>
    <cfRule type="expression" dxfId="466" priority="702">
      <formula>IF(VLOOKUP($F82,PROFA,2,0)=6,1,0)</formula>
    </cfRule>
    <cfRule type="expression" dxfId="465" priority="703">
      <formula>IF(VLOOKUP($F82,PROFA,2,0)=7,1,0)</formula>
    </cfRule>
    <cfRule type="expression" dxfId="464" priority="704">
      <formula>IF(VLOOKUP($F82,PROFA,2,0)=8,1,0)</formula>
    </cfRule>
  </conditionalFormatting>
  <conditionalFormatting sqref="F126">
    <cfRule type="expression" dxfId="463" priority="681">
      <formula>IF(VLOOKUP($F126,PROFA,2,0)=1,1,0)</formula>
    </cfRule>
    <cfRule type="expression" dxfId="462" priority="682">
      <formula>IF(VLOOKUP($F126,PROFA,2,0)=2,1,0)</formula>
    </cfRule>
    <cfRule type="expression" dxfId="461" priority="683">
      <formula>IF(VLOOKUP($F126,PROFA,2,0)=3,1,0)</formula>
    </cfRule>
    <cfRule type="expression" dxfId="460" priority="684">
      <formula>IF(VLOOKUP($F126,PROFA,2,0)=4,1,0)</formula>
    </cfRule>
    <cfRule type="expression" dxfId="459" priority="685">
      <formula>IF(VLOOKUP($F126,PROFA,2,0)=5,1,0)</formula>
    </cfRule>
    <cfRule type="expression" dxfId="458" priority="686">
      <formula>IF(VLOOKUP($F126,PROFA,2,0)=6,1,0)</formula>
    </cfRule>
    <cfRule type="expression" dxfId="457" priority="687">
      <formula>IF(VLOOKUP($F126,PROFA,2,0)=7,1,0)</formula>
    </cfRule>
    <cfRule type="expression" dxfId="456" priority="688">
      <formula>IF(VLOOKUP($F126,PROFA,2,0)=8,1,0)</formula>
    </cfRule>
  </conditionalFormatting>
  <conditionalFormatting sqref="J33:U33">
    <cfRule type="expression" dxfId="455" priority="673" stopIfTrue="1">
      <formula>IF(AND(J$16&gt;=$H33,J$15&lt;=$I33,VLOOKUP($F33,PROFA,2,0)=1),1,0)</formula>
    </cfRule>
    <cfRule type="expression" dxfId="454" priority="674" stopIfTrue="1">
      <formula>IF(AND(J$16&gt;=$H33,J$15&lt;=$I33,VLOOKUP($F33,PROFA,2,0)=2),1,0)</formula>
    </cfRule>
    <cfRule type="expression" dxfId="453" priority="675" stopIfTrue="1">
      <formula>IF(AND(J$16&gt;=$H33,J$15&lt;=$I33,VLOOKUP($F33,PROFA,2,0)=3),1,0)</formula>
    </cfRule>
    <cfRule type="expression" dxfId="452" priority="676" stopIfTrue="1">
      <formula>IF(AND(J$16&gt;=$H33,J$15&lt;=$I33,VLOOKUP($F33,PROFA,2,0)=4),1,0)</formula>
    </cfRule>
    <cfRule type="expression" dxfId="451" priority="677" stopIfTrue="1">
      <formula>IF(AND(J$16&gt;=$H33,J$15&lt;=$I33,VLOOKUP($F33,PROFA,2,0)=5),1,0)</formula>
    </cfRule>
    <cfRule type="expression" dxfId="450" priority="678" stopIfTrue="1">
      <formula>IF(AND(J$16&gt;=$H33,J$15&lt;=$I33,VLOOKUP($F33,PROFA,2,0)=6),1,0)</formula>
    </cfRule>
    <cfRule type="expression" dxfId="449" priority="679" stopIfTrue="1">
      <formula>IF(AND(J$16&gt;=$H33,J$15&lt;=$I33,VLOOKUP($F33,PROFA,2,0)=7),1,0)</formula>
    </cfRule>
    <cfRule type="expression" dxfId="448" priority="680" stopIfTrue="1">
      <formula>IF(AND(J$16&gt;=$H33,J$15&lt;=$I33,VLOOKUP($F33,PROFA,2,0)=8),1,0)</formula>
    </cfRule>
  </conditionalFormatting>
  <conditionalFormatting sqref="F33">
    <cfRule type="expression" dxfId="447" priority="665">
      <formula>IF(VLOOKUP($F33,PROFA,2,0)=1,1,0)</formula>
    </cfRule>
    <cfRule type="expression" dxfId="446" priority="666">
      <formula>IF(VLOOKUP($F33,PROFA,2,0)=2,1,0)</formula>
    </cfRule>
    <cfRule type="expression" dxfId="445" priority="667">
      <formula>IF(VLOOKUP($F33,PROFA,2,0)=3,1,0)</formula>
    </cfRule>
    <cfRule type="expression" dxfId="444" priority="668">
      <formula>IF(VLOOKUP($F33,PROFA,2,0)=4,1,0)</formula>
    </cfRule>
    <cfRule type="expression" dxfId="443" priority="669">
      <formula>IF(VLOOKUP($F33,PROFA,2,0)=5,1,0)</formula>
    </cfRule>
    <cfRule type="expression" dxfId="442" priority="670">
      <formula>IF(VLOOKUP($F33,PROFA,2,0)=6,1,0)</formula>
    </cfRule>
    <cfRule type="expression" dxfId="441" priority="671">
      <formula>IF(VLOOKUP($F33,PROFA,2,0)=7,1,0)</formula>
    </cfRule>
    <cfRule type="expression" dxfId="440" priority="672">
      <formula>IF(VLOOKUP($F33,PROFA,2,0)=8,1,0)</formula>
    </cfRule>
  </conditionalFormatting>
  <conditionalFormatting sqref="J31:U31">
    <cfRule type="expression" dxfId="439" priority="657" stopIfTrue="1">
      <formula>IF(AND(J$16&gt;=$H31,J$15&lt;=$I31,VLOOKUP($F31,PROFA,2,0)=1),1,0)</formula>
    </cfRule>
    <cfRule type="expression" dxfId="438" priority="658" stopIfTrue="1">
      <formula>IF(AND(J$16&gt;=$H31,J$15&lt;=$I31,VLOOKUP($F31,PROFA,2,0)=2),1,0)</formula>
    </cfRule>
    <cfRule type="expression" dxfId="437" priority="659" stopIfTrue="1">
      <formula>IF(AND(J$16&gt;=$H31,J$15&lt;=$I31,VLOOKUP($F31,PROFA,2,0)=3),1,0)</formula>
    </cfRule>
    <cfRule type="expression" dxfId="436" priority="660" stopIfTrue="1">
      <formula>IF(AND(J$16&gt;=$H31,J$15&lt;=$I31,VLOOKUP($F31,PROFA,2,0)=4),1,0)</formula>
    </cfRule>
    <cfRule type="expression" dxfId="435" priority="661" stopIfTrue="1">
      <formula>IF(AND(J$16&gt;=$H31,J$15&lt;=$I31,VLOOKUP($F31,PROFA,2,0)=5),1,0)</formula>
    </cfRule>
    <cfRule type="expression" dxfId="434" priority="662" stopIfTrue="1">
      <formula>IF(AND(J$16&gt;=$H31,J$15&lt;=$I31,VLOOKUP($F31,PROFA,2,0)=6),1,0)</formula>
    </cfRule>
    <cfRule type="expression" dxfId="433" priority="663" stopIfTrue="1">
      <formula>IF(AND(J$16&gt;=$H31,J$15&lt;=$I31,VLOOKUP($F31,PROFA,2,0)=7),1,0)</formula>
    </cfRule>
    <cfRule type="expression" dxfId="432" priority="664" stopIfTrue="1">
      <formula>IF(AND(J$16&gt;=$H31,J$15&lt;=$I31,VLOOKUP($F31,PROFA,2,0)=8),1,0)</formula>
    </cfRule>
  </conditionalFormatting>
  <conditionalFormatting sqref="F31">
    <cfRule type="expression" dxfId="431" priority="649">
      <formula>IF(VLOOKUP($F31,PROFA,2,0)=1,1,0)</formula>
    </cfRule>
    <cfRule type="expression" dxfId="430" priority="650">
      <formula>IF(VLOOKUP($F31,PROFA,2,0)=2,1,0)</formula>
    </cfRule>
    <cfRule type="expression" dxfId="429" priority="651">
      <formula>IF(VLOOKUP($F31,PROFA,2,0)=3,1,0)</formula>
    </cfRule>
    <cfRule type="expression" dxfId="428" priority="652">
      <formula>IF(VLOOKUP($F31,PROFA,2,0)=4,1,0)</formula>
    </cfRule>
    <cfRule type="expression" dxfId="427" priority="653">
      <formula>IF(VLOOKUP($F31,PROFA,2,0)=5,1,0)</formula>
    </cfRule>
    <cfRule type="expression" dxfId="426" priority="654">
      <formula>IF(VLOOKUP($F31,PROFA,2,0)=6,1,0)</formula>
    </cfRule>
    <cfRule type="expression" dxfId="425" priority="655">
      <formula>IF(VLOOKUP($F31,PROFA,2,0)=7,1,0)</formula>
    </cfRule>
    <cfRule type="expression" dxfId="424" priority="656">
      <formula>IF(VLOOKUP($F31,PROFA,2,0)=8,1,0)</formula>
    </cfRule>
  </conditionalFormatting>
  <conditionalFormatting sqref="J32:U32">
    <cfRule type="expression" dxfId="423" priority="641" stopIfTrue="1">
      <formula>IF(AND(J$16&gt;=$H32,J$15&lt;=$I32,VLOOKUP($F32,PROFA,2,0)=1),1,0)</formula>
    </cfRule>
    <cfRule type="expression" dxfId="422" priority="642" stopIfTrue="1">
      <formula>IF(AND(J$16&gt;=$H32,J$15&lt;=$I32,VLOOKUP($F32,PROFA,2,0)=2),1,0)</formula>
    </cfRule>
    <cfRule type="expression" dxfId="421" priority="643" stopIfTrue="1">
      <formula>IF(AND(J$16&gt;=$H32,J$15&lt;=$I32,VLOOKUP($F32,PROFA,2,0)=3),1,0)</formula>
    </cfRule>
    <cfRule type="expression" dxfId="420" priority="644" stopIfTrue="1">
      <formula>IF(AND(J$16&gt;=$H32,J$15&lt;=$I32,VLOOKUP($F32,PROFA,2,0)=4),1,0)</formula>
    </cfRule>
    <cfRule type="expression" dxfId="419" priority="645" stopIfTrue="1">
      <formula>IF(AND(J$16&gt;=$H32,J$15&lt;=$I32,VLOOKUP($F32,PROFA,2,0)=5),1,0)</formula>
    </cfRule>
    <cfRule type="expression" dxfId="418" priority="646" stopIfTrue="1">
      <formula>IF(AND(J$16&gt;=$H32,J$15&lt;=$I32,VLOOKUP($F32,PROFA,2,0)=6),1,0)</formula>
    </cfRule>
    <cfRule type="expression" dxfId="417" priority="647" stopIfTrue="1">
      <formula>IF(AND(J$16&gt;=$H32,J$15&lt;=$I32,VLOOKUP($F32,PROFA,2,0)=7),1,0)</formula>
    </cfRule>
    <cfRule type="expression" dxfId="416" priority="648" stopIfTrue="1">
      <formula>IF(AND(J$16&gt;=$H32,J$15&lt;=$I32,VLOOKUP($F32,PROFA,2,0)=8),1,0)</formula>
    </cfRule>
  </conditionalFormatting>
  <conditionalFormatting sqref="F32">
    <cfRule type="expression" dxfId="415" priority="633">
      <formula>IF(VLOOKUP($F32,PROFA,2,0)=1,1,0)</formula>
    </cfRule>
    <cfRule type="expression" dxfId="414" priority="634">
      <formula>IF(VLOOKUP($F32,PROFA,2,0)=2,1,0)</formula>
    </cfRule>
    <cfRule type="expression" dxfId="413" priority="635">
      <formula>IF(VLOOKUP($F32,PROFA,2,0)=3,1,0)</formula>
    </cfRule>
    <cfRule type="expression" dxfId="412" priority="636">
      <formula>IF(VLOOKUP($F32,PROFA,2,0)=4,1,0)</formula>
    </cfRule>
    <cfRule type="expression" dxfId="411" priority="637">
      <formula>IF(VLOOKUP($F32,PROFA,2,0)=5,1,0)</formula>
    </cfRule>
    <cfRule type="expression" dxfId="410" priority="638">
      <formula>IF(VLOOKUP($F32,PROFA,2,0)=6,1,0)</formula>
    </cfRule>
    <cfRule type="expression" dxfId="409" priority="639">
      <formula>IF(VLOOKUP($F32,PROFA,2,0)=7,1,0)</formula>
    </cfRule>
    <cfRule type="expression" dxfId="408" priority="640">
      <formula>IF(VLOOKUP($F32,PROFA,2,0)=8,1,0)</formula>
    </cfRule>
  </conditionalFormatting>
  <conditionalFormatting sqref="J20:U20">
    <cfRule type="expression" dxfId="407" priority="625" stopIfTrue="1">
      <formula>IF(AND(J$16&gt;=$H20,J$15&lt;=$I20,VLOOKUP($F20,PROFA,2,0)=1),1,0)</formula>
    </cfRule>
    <cfRule type="expression" dxfId="406" priority="626" stopIfTrue="1">
      <formula>IF(AND(J$16&gt;=$H20,J$15&lt;=$I20,VLOOKUP($F20,PROFA,2,0)=2),1,0)</formula>
    </cfRule>
    <cfRule type="expression" dxfId="405" priority="627" stopIfTrue="1">
      <formula>IF(AND(J$16&gt;=$H20,J$15&lt;=$I20,VLOOKUP($F20,PROFA,2,0)=3),1,0)</formula>
    </cfRule>
    <cfRule type="expression" dxfId="404" priority="628" stopIfTrue="1">
      <formula>IF(AND(J$16&gt;=$H20,J$15&lt;=$I20,VLOOKUP($F20,PROFA,2,0)=4),1,0)</formula>
    </cfRule>
    <cfRule type="expression" dxfId="403" priority="629" stopIfTrue="1">
      <formula>IF(AND(J$16&gt;=$H20,J$15&lt;=$I20,VLOOKUP($F20,PROFA,2,0)=5),1,0)</formula>
    </cfRule>
    <cfRule type="expression" dxfId="402" priority="630" stopIfTrue="1">
      <formula>IF(AND(J$16&gt;=$H20,J$15&lt;=$I20,VLOOKUP($F20,PROFA,2,0)=6),1,0)</formula>
    </cfRule>
    <cfRule type="expression" dxfId="401" priority="631" stopIfTrue="1">
      <formula>IF(AND(J$16&gt;=$H20,J$15&lt;=$I20,VLOOKUP($F20,PROFA,2,0)=7),1,0)</formula>
    </cfRule>
    <cfRule type="expression" dxfId="400" priority="632" stopIfTrue="1">
      <formula>IF(AND(J$16&gt;=$H20,J$15&lt;=$I20,VLOOKUP($F20,PROFA,2,0)=8),1,0)</formula>
    </cfRule>
  </conditionalFormatting>
  <conditionalFormatting sqref="F20">
    <cfRule type="expression" dxfId="399" priority="617">
      <formula>IF(VLOOKUP($F20,PROFA,2,0)=1,1,0)</formula>
    </cfRule>
    <cfRule type="expression" dxfId="398" priority="618">
      <formula>IF(VLOOKUP($F20,PROFA,2,0)=2,1,0)</formula>
    </cfRule>
    <cfRule type="expression" dxfId="397" priority="619">
      <formula>IF(VLOOKUP($F20,PROFA,2,0)=3,1,0)</formula>
    </cfRule>
    <cfRule type="expression" dxfId="396" priority="620">
      <formula>IF(VLOOKUP($F20,PROFA,2,0)=4,1,0)</formula>
    </cfRule>
    <cfRule type="expression" dxfId="395" priority="621">
      <formula>IF(VLOOKUP($F20,PROFA,2,0)=5,1,0)</formula>
    </cfRule>
    <cfRule type="expression" dxfId="394" priority="622">
      <formula>IF(VLOOKUP($F20,PROFA,2,0)=6,1,0)</formula>
    </cfRule>
    <cfRule type="expression" dxfId="393" priority="623">
      <formula>IF(VLOOKUP($F20,PROFA,2,0)=7,1,0)</formula>
    </cfRule>
    <cfRule type="expression" dxfId="392" priority="624">
      <formula>IF(VLOOKUP($F20,PROFA,2,0)=8,1,0)</formula>
    </cfRule>
  </conditionalFormatting>
  <conditionalFormatting sqref="J21:U21">
    <cfRule type="expression" dxfId="391" priority="609" stopIfTrue="1">
      <formula>IF(AND(J$16&gt;=$H21,J$15&lt;=$I21,VLOOKUP($F21,PROFA,2,0)=1),1,0)</formula>
    </cfRule>
    <cfRule type="expression" dxfId="390" priority="610" stopIfTrue="1">
      <formula>IF(AND(J$16&gt;=$H21,J$15&lt;=$I21,VLOOKUP($F21,PROFA,2,0)=2),1,0)</formula>
    </cfRule>
    <cfRule type="expression" dxfId="389" priority="611" stopIfTrue="1">
      <formula>IF(AND(J$16&gt;=$H21,J$15&lt;=$I21,VLOOKUP($F21,PROFA,2,0)=3),1,0)</formula>
    </cfRule>
    <cfRule type="expression" dxfId="388" priority="612" stopIfTrue="1">
      <formula>IF(AND(J$16&gt;=$H21,J$15&lt;=$I21,VLOOKUP($F21,PROFA,2,0)=4),1,0)</formula>
    </cfRule>
    <cfRule type="expression" dxfId="387" priority="613" stopIfTrue="1">
      <formula>IF(AND(J$16&gt;=$H21,J$15&lt;=$I21,VLOOKUP($F21,PROFA,2,0)=5),1,0)</formula>
    </cfRule>
    <cfRule type="expression" dxfId="386" priority="614" stopIfTrue="1">
      <formula>IF(AND(J$16&gt;=$H21,J$15&lt;=$I21,VLOOKUP($F21,PROFA,2,0)=6),1,0)</formula>
    </cfRule>
    <cfRule type="expression" dxfId="385" priority="615" stopIfTrue="1">
      <formula>IF(AND(J$16&gt;=$H21,J$15&lt;=$I21,VLOOKUP($F21,PROFA,2,0)=7),1,0)</formula>
    </cfRule>
    <cfRule type="expression" dxfId="384" priority="616" stopIfTrue="1">
      <formula>IF(AND(J$16&gt;=$H21,J$15&lt;=$I21,VLOOKUP($F21,PROFA,2,0)=8),1,0)</formula>
    </cfRule>
  </conditionalFormatting>
  <conditionalFormatting sqref="F21">
    <cfRule type="expression" dxfId="383" priority="601">
      <formula>IF(VLOOKUP($F21,PROFA,2,0)=1,1,0)</formula>
    </cfRule>
    <cfRule type="expression" dxfId="382" priority="602">
      <formula>IF(VLOOKUP($F21,PROFA,2,0)=2,1,0)</formula>
    </cfRule>
    <cfRule type="expression" dxfId="381" priority="603">
      <formula>IF(VLOOKUP($F21,PROFA,2,0)=3,1,0)</formula>
    </cfRule>
    <cfRule type="expression" dxfId="380" priority="604">
      <formula>IF(VLOOKUP($F21,PROFA,2,0)=4,1,0)</formula>
    </cfRule>
    <cfRule type="expression" dxfId="379" priority="605">
      <formula>IF(VLOOKUP($F21,PROFA,2,0)=5,1,0)</formula>
    </cfRule>
    <cfRule type="expression" dxfId="378" priority="606">
      <formula>IF(VLOOKUP($F21,PROFA,2,0)=6,1,0)</formula>
    </cfRule>
    <cfRule type="expression" dxfId="377" priority="607">
      <formula>IF(VLOOKUP($F21,PROFA,2,0)=7,1,0)</formula>
    </cfRule>
    <cfRule type="expression" dxfId="376" priority="608">
      <formula>IF(VLOOKUP($F21,PROFA,2,0)=8,1,0)</formula>
    </cfRule>
  </conditionalFormatting>
  <conditionalFormatting sqref="J23:U23">
    <cfRule type="expression" dxfId="375" priority="593" stopIfTrue="1">
      <formula>IF(AND(J$16&gt;=$H23,J$15&lt;=$I23,VLOOKUP($F23,PROFA,2,0)=1),1,0)</formula>
    </cfRule>
    <cfRule type="expression" dxfId="374" priority="594" stopIfTrue="1">
      <formula>IF(AND(J$16&gt;=$H23,J$15&lt;=$I23,VLOOKUP($F23,PROFA,2,0)=2),1,0)</formula>
    </cfRule>
    <cfRule type="expression" dxfId="373" priority="595" stopIfTrue="1">
      <formula>IF(AND(J$16&gt;=$H23,J$15&lt;=$I23,VLOOKUP($F23,PROFA,2,0)=3),1,0)</formula>
    </cfRule>
    <cfRule type="expression" dxfId="372" priority="596" stopIfTrue="1">
      <formula>IF(AND(J$16&gt;=$H23,J$15&lt;=$I23,VLOOKUP($F23,PROFA,2,0)=4),1,0)</formula>
    </cfRule>
    <cfRule type="expression" dxfId="371" priority="597" stopIfTrue="1">
      <formula>IF(AND(J$16&gt;=$H23,J$15&lt;=$I23,VLOOKUP($F23,PROFA,2,0)=5),1,0)</formula>
    </cfRule>
    <cfRule type="expression" dxfId="370" priority="598" stopIfTrue="1">
      <formula>IF(AND(J$16&gt;=$H23,J$15&lt;=$I23,VLOOKUP($F23,PROFA,2,0)=6),1,0)</formula>
    </cfRule>
    <cfRule type="expression" dxfId="369" priority="599" stopIfTrue="1">
      <formula>IF(AND(J$16&gt;=$H23,J$15&lt;=$I23,VLOOKUP($F23,PROFA,2,0)=7),1,0)</formula>
    </cfRule>
    <cfRule type="expression" dxfId="368" priority="600" stopIfTrue="1">
      <formula>IF(AND(J$16&gt;=$H23,J$15&lt;=$I23,VLOOKUP($F23,PROFA,2,0)=8),1,0)</formula>
    </cfRule>
  </conditionalFormatting>
  <conditionalFormatting sqref="F23">
    <cfRule type="expression" dxfId="367" priority="585">
      <formula>IF(VLOOKUP($F23,PROFA,2,0)=1,1,0)</formula>
    </cfRule>
    <cfRule type="expression" dxfId="366" priority="586">
      <formula>IF(VLOOKUP($F23,PROFA,2,0)=2,1,0)</formula>
    </cfRule>
    <cfRule type="expression" dxfId="365" priority="587">
      <formula>IF(VLOOKUP($F23,PROFA,2,0)=3,1,0)</formula>
    </cfRule>
    <cfRule type="expression" dxfId="364" priority="588">
      <formula>IF(VLOOKUP($F23,PROFA,2,0)=4,1,0)</formula>
    </cfRule>
    <cfRule type="expression" dxfId="363" priority="589">
      <formula>IF(VLOOKUP($F23,PROFA,2,0)=5,1,0)</formula>
    </cfRule>
    <cfRule type="expression" dxfId="362" priority="590">
      <formula>IF(VLOOKUP($F23,PROFA,2,0)=6,1,0)</formula>
    </cfRule>
    <cfRule type="expression" dxfId="361" priority="591">
      <formula>IF(VLOOKUP($F23,PROFA,2,0)=7,1,0)</formula>
    </cfRule>
    <cfRule type="expression" dxfId="360" priority="592">
      <formula>IF(VLOOKUP($F23,PROFA,2,0)=8,1,0)</formula>
    </cfRule>
  </conditionalFormatting>
  <conditionalFormatting sqref="J24:U24">
    <cfRule type="expression" dxfId="359" priority="577" stopIfTrue="1">
      <formula>IF(AND(J$16&gt;=$H24,J$15&lt;=$I24,VLOOKUP($F24,PROFA,2,0)=1),1,0)</formula>
    </cfRule>
    <cfRule type="expression" dxfId="358" priority="578" stopIfTrue="1">
      <formula>IF(AND(J$16&gt;=$H24,J$15&lt;=$I24,VLOOKUP($F24,PROFA,2,0)=2),1,0)</formula>
    </cfRule>
    <cfRule type="expression" dxfId="357" priority="579" stopIfTrue="1">
      <formula>IF(AND(J$16&gt;=$H24,J$15&lt;=$I24,VLOOKUP($F24,PROFA,2,0)=3),1,0)</formula>
    </cfRule>
    <cfRule type="expression" dxfId="356" priority="580" stopIfTrue="1">
      <formula>IF(AND(J$16&gt;=$H24,J$15&lt;=$I24,VLOOKUP($F24,PROFA,2,0)=4),1,0)</formula>
    </cfRule>
    <cfRule type="expression" dxfId="355" priority="581" stopIfTrue="1">
      <formula>IF(AND(J$16&gt;=$H24,J$15&lt;=$I24,VLOOKUP($F24,PROFA,2,0)=5),1,0)</formula>
    </cfRule>
    <cfRule type="expression" dxfId="354" priority="582" stopIfTrue="1">
      <formula>IF(AND(J$16&gt;=$H24,J$15&lt;=$I24,VLOOKUP($F24,PROFA,2,0)=6),1,0)</formula>
    </cfRule>
    <cfRule type="expression" dxfId="353" priority="583" stopIfTrue="1">
      <formula>IF(AND(J$16&gt;=$H24,J$15&lt;=$I24,VLOOKUP($F24,PROFA,2,0)=7),1,0)</formula>
    </cfRule>
    <cfRule type="expression" dxfId="352" priority="584" stopIfTrue="1">
      <formula>IF(AND(J$16&gt;=$H24,J$15&lt;=$I24,VLOOKUP($F24,PROFA,2,0)=8),1,0)</formula>
    </cfRule>
  </conditionalFormatting>
  <conditionalFormatting sqref="F24">
    <cfRule type="expression" dxfId="351" priority="569">
      <formula>IF(VLOOKUP($F24,PROFA,2,0)=1,1,0)</formula>
    </cfRule>
    <cfRule type="expression" dxfId="350" priority="570">
      <formula>IF(VLOOKUP($F24,PROFA,2,0)=2,1,0)</formula>
    </cfRule>
    <cfRule type="expression" dxfId="349" priority="571">
      <formula>IF(VLOOKUP($F24,PROFA,2,0)=3,1,0)</formula>
    </cfRule>
    <cfRule type="expression" dxfId="348" priority="572">
      <formula>IF(VLOOKUP($F24,PROFA,2,0)=4,1,0)</formula>
    </cfRule>
    <cfRule type="expression" dxfId="347" priority="573">
      <formula>IF(VLOOKUP($F24,PROFA,2,0)=5,1,0)</formula>
    </cfRule>
    <cfRule type="expression" dxfId="346" priority="574">
      <formula>IF(VLOOKUP($F24,PROFA,2,0)=6,1,0)</formula>
    </cfRule>
    <cfRule type="expression" dxfId="345" priority="575">
      <formula>IF(VLOOKUP($F24,PROFA,2,0)=7,1,0)</formula>
    </cfRule>
    <cfRule type="expression" dxfId="344" priority="576">
      <formula>IF(VLOOKUP($F24,PROFA,2,0)=8,1,0)</formula>
    </cfRule>
  </conditionalFormatting>
  <conditionalFormatting sqref="J27:L27 N27:U27">
    <cfRule type="expression" dxfId="343" priority="561" stopIfTrue="1">
      <formula>IF(AND(J$16&gt;=$H27,J$15&lt;=$I27,VLOOKUP($F27,PROFA,2,0)=1),1,0)</formula>
    </cfRule>
    <cfRule type="expression" dxfId="342" priority="562" stopIfTrue="1">
      <formula>IF(AND(J$16&gt;=$H27,J$15&lt;=$I27,VLOOKUP($F27,PROFA,2,0)=2),1,0)</formula>
    </cfRule>
    <cfRule type="expression" dxfId="341" priority="563" stopIfTrue="1">
      <formula>IF(AND(J$16&gt;=$H27,J$15&lt;=$I27,VLOOKUP($F27,PROFA,2,0)=3),1,0)</formula>
    </cfRule>
    <cfRule type="expression" dxfId="340" priority="564" stopIfTrue="1">
      <formula>IF(AND(J$16&gt;=$H27,J$15&lt;=$I27,VLOOKUP($F27,PROFA,2,0)=4),1,0)</formula>
    </cfRule>
    <cfRule type="expression" dxfId="339" priority="565" stopIfTrue="1">
      <formula>IF(AND(J$16&gt;=$H27,J$15&lt;=$I27,VLOOKUP($F27,PROFA,2,0)=5),1,0)</formula>
    </cfRule>
    <cfRule type="expression" dxfId="338" priority="566" stopIfTrue="1">
      <formula>IF(AND(J$16&gt;=$H27,J$15&lt;=$I27,VLOOKUP($F27,PROFA,2,0)=6),1,0)</formula>
    </cfRule>
    <cfRule type="expression" dxfId="337" priority="567" stopIfTrue="1">
      <formula>IF(AND(J$16&gt;=$H27,J$15&lt;=$I27,VLOOKUP($F27,PROFA,2,0)=7),1,0)</formula>
    </cfRule>
    <cfRule type="expression" dxfId="336" priority="568" stopIfTrue="1">
      <formula>IF(AND(J$16&gt;=$H27,J$15&lt;=$I27,VLOOKUP($F27,PROFA,2,0)=8),1,0)</formula>
    </cfRule>
  </conditionalFormatting>
  <conditionalFormatting sqref="F26:F27">
    <cfRule type="expression" dxfId="335" priority="553">
      <formula>IF(VLOOKUP($F26,PROFA,2,0)=1,1,0)</formula>
    </cfRule>
    <cfRule type="expression" dxfId="334" priority="554">
      <formula>IF(VLOOKUP($F26,PROFA,2,0)=2,1,0)</formula>
    </cfRule>
    <cfRule type="expression" dxfId="333" priority="555">
      <formula>IF(VLOOKUP($F26,PROFA,2,0)=3,1,0)</formula>
    </cfRule>
    <cfRule type="expression" dxfId="332" priority="556">
      <formula>IF(VLOOKUP($F26,PROFA,2,0)=4,1,0)</formula>
    </cfRule>
    <cfRule type="expression" dxfId="331" priority="557">
      <formula>IF(VLOOKUP($F26,PROFA,2,0)=5,1,0)</formula>
    </cfRule>
    <cfRule type="expression" dxfId="330" priority="558">
      <formula>IF(VLOOKUP($F26,PROFA,2,0)=6,1,0)</formula>
    </cfRule>
    <cfRule type="expression" dxfId="329" priority="559">
      <formula>IF(VLOOKUP($F26,PROFA,2,0)=7,1,0)</formula>
    </cfRule>
    <cfRule type="expression" dxfId="328" priority="560">
      <formula>IF(VLOOKUP($F26,PROFA,2,0)=8,1,0)</formula>
    </cfRule>
  </conditionalFormatting>
  <conditionalFormatting sqref="J25:U25">
    <cfRule type="expression" dxfId="327" priority="545" stopIfTrue="1">
      <formula>IF(AND(J$16&gt;=$H25,J$15&lt;=$I25,VLOOKUP($F25,PROFA,2,0)=1),1,0)</formula>
    </cfRule>
    <cfRule type="expression" dxfId="326" priority="546" stopIfTrue="1">
      <formula>IF(AND(J$16&gt;=$H25,J$15&lt;=$I25,VLOOKUP($F25,PROFA,2,0)=2),1,0)</formula>
    </cfRule>
    <cfRule type="expression" dxfId="325" priority="547" stopIfTrue="1">
      <formula>IF(AND(J$16&gt;=$H25,J$15&lt;=$I25,VLOOKUP($F25,PROFA,2,0)=3),1,0)</formula>
    </cfRule>
    <cfRule type="expression" dxfId="324" priority="548" stopIfTrue="1">
      <formula>IF(AND(J$16&gt;=$H25,J$15&lt;=$I25,VLOOKUP($F25,PROFA,2,0)=4),1,0)</formula>
    </cfRule>
    <cfRule type="expression" dxfId="323" priority="549" stopIfTrue="1">
      <formula>IF(AND(J$16&gt;=$H25,J$15&lt;=$I25,VLOOKUP($F25,PROFA,2,0)=5),1,0)</formula>
    </cfRule>
    <cfRule type="expression" dxfId="322" priority="550" stopIfTrue="1">
      <formula>IF(AND(J$16&gt;=$H25,J$15&lt;=$I25,VLOOKUP($F25,PROFA,2,0)=6),1,0)</formula>
    </cfRule>
    <cfRule type="expression" dxfId="321" priority="551" stopIfTrue="1">
      <formula>IF(AND(J$16&gt;=$H25,J$15&lt;=$I25,VLOOKUP($F25,PROFA,2,0)=7),1,0)</formula>
    </cfRule>
    <cfRule type="expression" dxfId="320" priority="552" stopIfTrue="1">
      <formula>IF(AND(J$16&gt;=$H25,J$15&lt;=$I25,VLOOKUP($F25,PROFA,2,0)=8),1,0)</formula>
    </cfRule>
  </conditionalFormatting>
  <conditionalFormatting sqref="F25">
    <cfRule type="expression" dxfId="319" priority="537">
      <formula>IF(VLOOKUP($F25,PROFA,2,0)=1,1,0)</formula>
    </cfRule>
    <cfRule type="expression" dxfId="318" priority="538">
      <formula>IF(VLOOKUP($F25,PROFA,2,0)=2,1,0)</formula>
    </cfRule>
    <cfRule type="expression" dxfId="317" priority="539">
      <formula>IF(VLOOKUP($F25,PROFA,2,0)=3,1,0)</formula>
    </cfRule>
    <cfRule type="expression" dxfId="316" priority="540">
      <formula>IF(VLOOKUP($F25,PROFA,2,0)=4,1,0)</formula>
    </cfRule>
    <cfRule type="expression" dxfId="315" priority="541">
      <formula>IF(VLOOKUP($F25,PROFA,2,0)=5,1,0)</formula>
    </cfRule>
    <cfRule type="expression" dxfId="314" priority="542">
      <formula>IF(VLOOKUP($F25,PROFA,2,0)=6,1,0)</formula>
    </cfRule>
    <cfRule type="expression" dxfId="313" priority="543">
      <formula>IF(VLOOKUP($F25,PROFA,2,0)=7,1,0)</formula>
    </cfRule>
    <cfRule type="expression" dxfId="312" priority="544">
      <formula>IF(VLOOKUP($F25,PROFA,2,0)=8,1,0)</formula>
    </cfRule>
  </conditionalFormatting>
  <conditionalFormatting sqref="F138">
    <cfRule type="expression" dxfId="311" priority="521">
      <formula>IF(VLOOKUP($F138,PROFA,2,0)=1,1,0)</formula>
    </cfRule>
    <cfRule type="expression" dxfId="310" priority="522">
      <formula>IF(VLOOKUP($F138,PROFA,2,0)=2,1,0)</formula>
    </cfRule>
    <cfRule type="expression" dxfId="309" priority="523">
      <formula>IF(VLOOKUP($F138,PROFA,2,0)=3,1,0)</formula>
    </cfRule>
    <cfRule type="expression" dxfId="308" priority="524">
      <formula>IF(VLOOKUP($F138,PROFA,2,0)=4,1,0)</formula>
    </cfRule>
    <cfRule type="expression" dxfId="307" priority="525">
      <formula>IF(VLOOKUP($F138,PROFA,2,0)=5,1,0)</formula>
    </cfRule>
    <cfRule type="expression" dxfId="306" priority="526">
      <formula>IF(VLOOKUP($F138,PROFA,2,0)=6,1,0)</formula>
    </cfRule>
    <cfRule type="expression" dxfId="305" priority="527">
      <formula>IF(VLOOKUP($F138,PROFA,2,0)=7,1,0)</formula>
    </cfRule>
    <cfRule type="expression" dxfId="304" priority="528">
      <formula>IF(VLOOKUP($F138,PROFA,2,0)=8,1,0)</formula>
    </cfRule>
  </conditionalFormatting>
  <conditionalFormatting sqref="F139">
    <cfRule type="expression" dxfId="303" priority="505">
      <formula>IF(VLOOKUP($F139,PROFA,2,0)=1,1,0)</formula>
    </cfRule>
    <cfRule type="expression" dxfId="302" priority="506">
      <formula>IF(VLOOKUP($F139,PROFA,2,0)=2,1,0)</formula>
    </cfRule>
    <cfRule type="expression" dxfId="301" priority="507">
      <formula>IF(VLOOKUP($F139,PROFA,2,0)=3,1,0)</formula>
    </cfRule>
    <cfRule type="expression" dxfId="300" priority="508">
      <formula>IF(VLOOKUP($F139,PROFA,2,0)=4,1,0)</formula>
    </cfRule>
    <cfRule type="expression" dxfId="299" priority="509">
      <formula>IF(VLOOKUP($F139,PROFA,2,0)=5,1,0)</formula>
    </cfRule>
    <cfRule type="expression" dxfId="298" priority="510">
      <formula>IF(VLOOKUP($F139,PROFA,2,0)=6,1,0)</formula>
    </cfRule>
    <cfRule type="expression" dxfId="297" priority="511">
      <formula>IF(VLOOKUP($F139,PROFA,2,0)=7,1,0)</formula>
    </cfRule>
    <cfRule type="expression" dxfId="296" priority="512">
      <formula>IF(VLOOKUP($F139,PROFA,2,0)=8,1,0)</formula>
    </cfRule>
  </conditionalFormatting>
  <conditionalFormatting sqref="F140">
    <cfRule type="expression" dxfId="295" priority="489">
      <formula>IF(VLOOKUP($F140,PROFA,2,0)=1,1,0)</formula>
    </cfRule>
    <cfRule type="expression" dxfId="294" priority="490">
      <formula>IF(VLOOKUP($F140,PROFA,2,0)=2,1,0)</formula>
    </cfRule>
    <cfRule type="expression" dxfId="293" priority="491">
      <formula>IF(VLOOKUP($F140,PROFA,2,0)=3,1,0)</formula>
    </cfRule>
    <cfRule type="expression" dxfId="292" priority="492">
      <formula>IF(VLOOKUP($F140,PROFA,2,0)=4,1,0)</formula>
    </cfRule>
    <cfRule type="expression" dxfId="291" priority="493">
      <formula>IF(VLOOKUP($F140,PROFA,2,0)=5,1,0)</formula>
    </cfRule>
    <cfRule type="expression" dxfId="290" priority="494">
      <formula>IF(VLOOKUP($F140,PROFA,2,0)=6,1,0)</formula>
    </cfRule>
    <cfRule type="expression" dxfId="289" priority="495">
      <formula>IF(VLOOKUP($F140,PROFA,2,0)=7,1,0)</formula>
    </cfRule>
    <cfRule type="expression" dxfId="288" priority="496">
      <formula>IF(VLOOKUP($F140,PROFA,2,0)=8,1,0)</formula>
    </cfRule>
  </conditionalFormatting>
  <conditionalFormatting sqref="F141">
    <cfRule type="expression" dxfId="287" priority="473">
      <formula>IF(VLOOKUP($F141,PROFA,2,0)=1,1,0)</formula>
    </cfRule>
    <cfRule type="expression" dxfId="286" priority="474">
      <formula>IF(VLOOKUP($F141,PROFA,2,0)=2,1,0)</formula>
    </cfRule>
    <cfRule type="expression" dxfId="285" priority="475">
      <formula>IF(VLOOKUP($F141,PROFA,2,0)=3,1,0)</formula>
    </cfRule>
    <cfRule type="expression" dxfId="284" priority="476">
      <formula>IF(VLOOKUP($F141,PROFA,2,0)=4,1,0)</formula>
    </cfRule>
    <cfRule type="expression" dxfId="283" priority="477">
      <formula>IF(VLOOKUP($F141,PROFA,2,0)=5,1,0)</formula>
    </cfRule>
    <cfRule type="expression" dxfId="282" priority="478">
      <formula>IF(VLOOKUP($F141,PROFA,2,0)=6,1,0)</formula>
    </cfRule>
    <cfRule type="expression" dxfId="281" priority="479">
      <formula>IF(VLOOKUP($F141,PROFA,2,0)=7,1,0)</formula>
    </cfRule>
    <cfRule type="expression" dxfId="280" priority="480">
      <formula>IF(VLOOKUP($F141,PROFA,2,0)=8,1,0)</formula>
    </cfRule>
  </conditionalFormatting>
  <conditionalFormatting sqref="F153">
    <cfRule type="expression" dxfId="279" priority="457">
      <formula>IF(VLOOKUP($F153,PROFA,2,0)=1,1,0)</formula>
    </cfRule>
    <cfRule type="expression" dxfId="278" priority="458">
      <formula>IF(VLOOKUP($F153,PROFA,2,0)=2,1,0)</formula>
    </cfRule>
    <cfRule type="expression" dxfId="277" priority="459">
      <formula>IF(VLOOKUP($F153,PROFA,2,0)=3,1,0)</formula>
    </cfRule>
    <cfRule type="expression" dxfId="276" priority="460">
      <formula>IF(VLOOKUP($F153,PROFA,2,0)=4,1,0)</formula>
    </cfRule>
    <cfRule type="expression" dxfId="275" priority="461">
      <formula>IF(VLOOKUP($F153,PROFA,2,0)=5,1,0)</formula>
    </cfRule>
    <cfRule type="expression" dxfId="274" priority="462">
      <formula>IF(VLOOKUP($F153,PROFA,2,0)=6,1,0)</formula>
    </cfRule>
    <cfRule type="expression" dxfId="273" priority="463">
      <formula>IF(VLOOKUP($F153,PROFA,2,0)=7,1,0)</formula>
    </cfRule>
    <cfRule type="expression" dxfId="272" priority="464">
      <formula>IF(VLOOKUP($F153,PROFA,2,0)=8,1,0)</formula>
    </cfRule>
  </conditionalFormatting>
  <conditionalFormatting sqref="F155">
    <cfRule type="expression" dxfId="271" priority="441">
      <formula>IF(VLOOKUP($F155,PROFA,2,0)=1,1,0)</formula>
    </cfRule>
    <cfRule type="expression" dxfId="270" priority="442">
      <formula>IF(VLOOKUP($F155,PROFA,2,0)=2,1,0)</formula>
    </cfRule>
    <cfRule type="expression" dxfId="269" priority="443">
      <formula>IF(VLOOKUP($F155,PROFA,2,0)=3,1,0)</formula>
    </cfRule>
    <cfRule type="expression" dxfId="268" priority="444">
      <formula>IF(VLOOKUP($F155,PROFA,2,0)=4,1,0)</formula>
    </cfRule>
    <cfRule type="expression" dxfId="267" priority="445">
      <formula>IF(VLOOKUP($F155,PROFA,2,0)=5,1,0)</formula>
    </cfRule>
    <cfRule type="expression" dxfId="266" priority="446">
      <formula>IF(VLOOKUP($F155,PROFA,2,0)=6,1,0)</formula>
    </cfRule>
    <cfRule type="expression" dxfId="265" priority="447">
      <formula>IF(VLOOKUP($F155,PROFA,2,0)=7,1,0)</formula>
    </cfRule>
    <cfRule type="expression" dxfId="264" priority="448">
      <formula>IF(VLOOKUP($F155,PROFA,2,0)=8,1,0)</formula>
    </cfRule>
  </conditionalFormatting>
  <conditionalFormatting sqref="F154">
    <cfRule type="expression" dxfId="263" priority="425">
      <formula>IF(VLOOKUP($F154,PROFA,2,0)=1,1,0)</formula>
    </cfRule>
    <cfRule type="expression" dxfId="262" priority="426">
      <formula>IF(VLOOKUP($F154,PROFA,2,0)=2,1,0)</formula>
    </cfRule>
    <cfRule type="expression" dxfId="261" priority="427">
      <formula>IF(VLOOKUP($F154,PROFA,2,0)=3,1,0)</formula>
    </cfRule>
    <cfRule type="expression" dxfId="260" priority="428">
      <formula>IF(VLOOKUP($F154,PROFA,2,0)=4,1,0)</formula>
    </cfRule>
    <cfRule type="expression" dxfId="259" priority="429">
      <formula>IF(VLOOKUP($F154,PROFA,2,0)=5,1,0)</formula>
    </cfRule>
    <cfRule type="expression" dxfId="258" priority="430">
      <formula>IF(VLOOKUP($F154,PROFA,2,0)=6,1,0)</formula>
    </cfRule>
    <cfRule type="expression" dxfId="257" priority="431">
      <formula>IF(VLOOKUP($F154,PROFA,2,0)=7,1,0)</formula>
    </cfRule>
    <cfRule type="expression" dxfId="256" priority="432">
      <formula>IF(VLOOKUP($F154,PROFA,2,0)=8,1,0)</formula>
    </cfRule>
  </conditionalFormatting>
  <conditionalFormatting sqref="F150">
    <cfRule type="expression" dxfId="255" priority="361">
      <formula>IF(VLOOKUP($F150,PROFA,2,0)=1,1,0)</formula>
    </cfRule>
    <cfRule type="expression" dxfId="254" priority="362">
      <formula>IF(VLOOKUP($F150,PROFA,2,0)=2,1,0)</formula>
    </cfRule>
    <cfRule type="expression" dxfId="253" priority="363">
      <formula>IF(VLOOKUP($F150,PROFA,2,0)=3,1,0)</formula>
    </cfRule>
    <cfRule type="expression" dxfId="252" priority="364">
      <formula>IF(VLOOKUP($F150,PROFA,2,0)=4,1,0)</formula>
    </cfRule>
    <cfRule type="expression" dxfId="251" priority="365">
      <formula>IF(VLOOKUP($F150,PROFA,2,0)=5,1,0)</formula>
    </cfRule>
    <cfRule type="expression" dxfId="250" priority="366">
      <formula>IF(VLOOKUP($F150,PROFA,2,0)=6,1,0)</formula>
    </cfRule>
    <cfRule type="expression" dxfId="249" priority="367">
      <formula>IF(VLOOKUP($F150,PROFA,2,0)=7,1,0)</formula>
    </cfRule>
    <cfRule type="expression" dxfId="248" priority="368">
      <formula>IF(VLOOKUP($F150,PROFA,2,0)=8,1,0)</formula>
    </cfRule>
  </conditionalFormatting>
  <conditionalFormatting sqref="F147">
    <cfRule type="expression" dxfId="247" priority="297">
      <formula>IF(VLOOKUP($F147,PROFA,2,0)=1,1,0)</formula>
    </cfRule>
    <cfRule type="expression" dxfId="246" priority="298">
      <formula>IF(VLOOKUP($F147,PROFA,2,0)=2,1,0)</formula>
    </cfRule>
    <cfRule type="expression" dxfId="245" priority="299">
      <formula>IF(VLOOKUP($F147,PROFA,2,0)=3,1,0)</formula>
    </cfRule>
    <cfRule type="expression" dxfId="244" priority="300">
      <formula>IF(VLOOKUP($F147,PROFA,2,0)=4,1,0)</formula>
    </cfRule>
    <cfRule type="expression" dxfId="243" priority="301">
      <formula>IF(VLOOKUP($F147,PROFA,2,0)=5,1,0)</formula>
    </cfRule>
    <cfRule type="expression" dxfId="242" priority="302">
      <formula>IF(VLOOKUP($F147,PROFA,2,0)=6,1,0)</formula>
    </cfRule>
    <cfRule type="expression" dxfId="241" priority="303">
      <formula>IF(VLOOKUP($F147,PROFA,2,0)=7,1,0)</formula>
    </cfRule>
    <cfRule type="expression" dxfId="240" priority="304">
      <formula>IF(VLOOKUP($F147,PROFA,2,0)=8,1,0)</formula>
    </cfRule>
  </conditionalFormatting>
  <conditionalFormatting sqref="F148">
    <cfRule type="expression" dxfId="239" priority="289">
      <formula>IF(VLOOKUP($F148,PROFA,2,0)=1,1,0)</formula>
    </cfRule>
    <cfRule type="expression" dxfId="238" priority="290">
      <formula>IF(VLOOKUP($F148,PROFA,2,0)=2,1,0)</formula>
    </cfRule>
    <cfRule type="expression" dxfId="237" priority="291">
      <formula>IF(VLOOKUP($F148,PROFA,2,0)=3,1,0)</formula>
    </cfRule>
    <cfRule type="expression" dxfId="236" priority="292">
      <formula>IF(VLOOKUP($F148,PROFA,2,0)=4,1,0)</formula>
    </cfRule>
    <cfRule type="expression" dxfId="235" priority="293">
      <formula>IF(VLOOKUP($F148,PROFA,2,0)=5,1,0)</formula>
    </cfRule>
    <cfRule type="expression" dxfId="234" priority="294">
      <formula>IF(VLOOKUP($F148,PROFA,2,0)=6,1,0)</formula>
    </cfRule>
    <cfRule type="expression" dxfId="233" priority="295">
      <formula>IF(VLOOKUP($F148,PROFA,2,0)=7,1,0)</formula>
    </cfRule>
    <cfRule type="expression" dxfId="232" priority="296">
      <formula>IF(VLOOKUP($F148,PROFA,2,0)=8,1,0)</formula>
    </cfRule>
  </conditionalFormatting>
  <conditionalFormatting sqref="F146">
    <cfRule type="expression" dxfId="231" priority="305">
      <formula>IF(VLOOKUP($F146,PROFA,2,0)=1,1,0)</formula>
    </cfRule>
    <cfRule type="expression" dxfId="230" priority="306">
      <formula>IF(VLOOKUP($F146,PROFA,2,0)=2,1,0)</formula>
    </cfRule>
    <cfRule type="expression" dxfId="229" priority="307">
      <formula>IF(VLOOKUP($F146,PROFA,2,0)=3,1,0)</formula>
    </cfRule>
    <cfRule type="expression" dxfId="228" priority="308">
      <formula>IF(VLOOKUP($F146,PROFA,2,0)=4,1,0)</formula>
    </cfRule>
    <cfRule type="expression" dxfId="227" priority="309">
      <formula>IF(VLOOKUP($F146,PROFA,2,0)=5,1,0)</formula>
    </cfRule>
    <cfRule type="expression" dxfId="226" priority="310">
      <formula>IF(VLOOKUP($F146,PROFA,2,0)=6,1,0)</formula>
    </cfRule>
    <cfRule type="expression" dxfId="225" priority="311">
      <formula>IF(VLOOKUP($F146,PROFA,2,0)=7,1,0)</formula>
    </cfRule>
    <cfRule type="expression" dxfId="224" priority="312">
      <formula>IF(VLOOKUP($F146,PROFA,2,0)=8,1,0)</formula>
    </cfRule>
  </conditionalFormatting>
  <conditionalFormatting sqref="F149">
    <cfRule type="expression" dxfId="223" priority="281">
      <formula>IF(VLOOKUP($F149,PROFA,2,0)=1,1,0)</formula>
    </cfRule>
    <cfRule type="expression" dxfId="222" priority="282">
      <formula>IF(VLOOKUP($F149,PROFA,2,0)=2,1,0)</formula>
    </cfRule>
    <cfRule type="expression" dxfId="221" priority="283">
      <formula>IF(VLOOKUP($F149,PROFA,2,0)=3,1,0)</formula>
    </cfRule>
    <cfRule type="expression" dxfId="220" priority="284">
      <formula>IF(VLOOKUP($F149,PROFA,2,0)=4,1,0)</formula>
    </cfRule>
    <cfRule type="expression" dxfId="219" priority="285">
      <formula>IF(VLOOKUP($F149,PROFA,2,0)=5,1,0)</formula>
    </cfRule>
    <cfRule type="expression" dxfId="218" priority="286">
      <formula>IF(VLOOKUP($F149,PROFA,2,0)=6,1,0)</formula>
    </cfRule>
    <cfRule type="expression" dxfId="217" priority="287">
      <formula>IF(VLOOKUP($F149,PROFA,2,0)=7,1,0)</formula>
    </cfRule>
    <cfRule type="expression" dxfId="216" priority="288">
      <formula>IF(VLOOKUP($F149,PROFA,2,0)=8,1,0)</formula>
    </cfRule>
  </conditionalFormatting>
  <conditionalFormatting sqref="F151">
    <cfRule type="expression" dxfId="215" priority="273">
      <formula>IF(VLOOKUP($F151,PROFA,2,0)=1,1,0)</formula>
    </cfRule>
    <cfRule type="expression" dxfId="214" priority="274">
      <formula>IF(VLOOKUP($F151,PROFA,2,0)=2,1,0)</formula>
    </cfRule>
    <cfRule type="expression" dxfId="213" priority="275">
      <formula>IF(VLOOKUP($F151,PROFA,2,0)=3,1,0)</formula>
    </cfRule>
    <cfRule type="expression" dxfId="212" priority="276">
      <formula>IF(VLOOKUP($F151,PROFA,2,0)=4,1,0)</formula>
    </cfRule>
    <cfRule type="expression" dxfId="211" priority="277">
      <formula>IF(VLOOKUP($F151,PROFA,2,0)=5,1,0)</formula>
    </cfRule>
    <cfRule type="expression" dxfId="210" priority="278">
      <formula>IF(VLOOKUP($F151,PROFA,2,0)=6,1,0)</formula>
    </cfRule>
    <cfRule type="expression" dxfId="209" priority="279">
      <formula>IF(VLOOKUP($F151,PROFA,2,0)=7,1,0)</formula>
    </cfRule>
    <cfRule type="expression" dxfId="208" priority="280">
      <formula>IF(VLOOKUP($F151,PROFA,2,0)=8,1,0)</formula>
    </cfRule>
  </conditionalFormatting>
  <conditionalFormatting sqref="F152">
    <cfRule type="expression" dxfId="207" priority="265">
      <formula>IF(VLOOKUP($F152,PROFA,2,0)=1,1,0)</formula>
    </cfRule>
    <cfRule type="expression" dxfId="206" priority="266">
      <formula>IF(VLOOKUP($F152,PROFA,2,0)=2,1,0)</formula>
    </cfRule>
    <cfRule type="expression" dxfId="205" priority="267">
      <formula>IF(VLOOKUP($F152,PROFA,2,0)=3,1,0)</formula>
    </cfRule>
    <cfRule type="expression" dxfId="204" priority="268">
      <formula>IF(VLOOKUP($F152,PROFA,2,0)=4,1,0)</formula>
    </cfRule>
    <cfRule type="expression" dxfId="203" priority="269">
      <formula>IF(VLOOKUP($F152,PROFA,2,0)=5,1,0)</formula>
    </cfRule>
    <cfRule type="expression" dxfId="202" priority="270">
      <formula>IF(VLOOKUP($F152,PROFA,2,0)=6,1,0)</formula>
    </cfRule>
    <cfRule type="expression" dxfId="201" priority="271">
      <formula>IF(VLOOKUP($F152,PROFA,2,0)=7,1,0)</formula>
    </cfRule>
    <cfRule type="expression" dxfId="200" priority="272">
      <formula>IF(VLOOKUP($F152,PROFA,2,0)=8,1,0)</formula>
    </cfRule>
  </conditionalFormatting>
  <conditionalFormatting sqref="F180">
    <cfRule type="expression" dxfId="199" priority="249">
      <formula>IF(VLOOKUP($F180,PROFA,2,0)=1,1,0)</formula>
    </cfRule>
    <cfRule type="expression" dxfId="198" priority="250">
      <formula>IF(VLOOKUP($F180,PROFA,2,0)=2,1,0)</formula>
    </cfRule>
    <cfRule type="expression" dxfId="197" priority="251">
      <formula>IF(VLOOKUP($F180,PROFA,2,0)=3,1,0)</formula>
    </cfRule>
    <cfRule type="expression" dxfId="196" priority="252">
      <formula>IF(VLOOKUP($F180,PROFA,2,0)=4,1,0)</formula>
    </cfRule>
    <cfRule type="expression" dxfId="195" priority="253">
      <formula>IF(VLOOKUP($F180,PROFA,2,0)=5,1,0)</formula>
    </cfRule>
    <cfRule type="expression" dxfId="194" priority="254">
      <formula>IF(VLOOKUP($F180,PROFA,2,0)=6,1,0)</formula>
    </cfRule>
    <cfRule type="expression" dxfId="193" priority="255">
      <formula>IF(VLOOKUP($F180,PROFA,2,0)=7,1,0)</formula>
    </cfRule>
    <cfRule type="expression" dxfId="192" priority="256">
      <formula>IF(VLOOKUP($F180,PROFA,2,0)=8,1,0)</formula>
    </cfRule>
  </conditionalFormatting>
  <conditionalFormatting sqref="F43">
    <cfRule type="expression" dxfId="191" priority="233">
      <formula>IF(VLOOKUP($F43,PROFA,2,0)=1,1,0)</formula>
    </cfRule>
    <cfRule type="expression" dxfId="190" priority="234">
      <formula>IF(VLOOKUP($F43,PROFA,2,0)=2,1,0)</formula>
    </cfRule>
    <cfRule type="expression" dxfId="189" priority="235">
      <formula>IF(VLOOKUP($F43,PROFA,2,0)=3,1,0)</formula>
    </cfRule>
    <cfRule type="expression" dxfId="188" priority="236">
      <formula>IF(VLOOKUP($F43,PROFA,2,0)=4,1,0)</formula>
    </cfRule>
    <cfRule type="expression" dxfId="187" priority="237">
      <formula>IF(VLOOKUP($F43,PROFA,2,0)=5,1,0)</formula>
    </cfRule>
    <cfRule type="expression" dxfId="186" priority="238">
      <formula>IF(VLOOKUP($F43,PROFA,2,0)=6,1,0)</formula>
    </cfRule>
    <cfRule type="expression" dxfId="185" priority="239">
      <formula>IF(VLOOKUP($F43,PROFA,2,0)=7,1,0)</formula>
    </cfRule>
    <cfRule type="expression" dxfId="184" priority="240">
      <formula>IF(VLOOKUP($F43,PROFA,2,0)=8,1,0)</formula>
    </cfRule>
  </conditionalFormatting>
  <conditionalFormatting sqref="F46">
    <cfRule type="expression" dxfId="183" priority="217">
      <formula>IF(VLOOKUP($F46,PROFA,2,0)=1,1,0)</formula>
    </cfRule>
    <cfRule type="expression" dxfId="182" priority="218">
      <formula>IF(VLOOKUP($F46,PROFA,2,0)=2,1,0)</formula>
    </cfRule>
    <cfRule type="expression" dxfId="181" priority="219">
      <formula>IF(VLOOKUP($F46,PROFA,2,0)=3,1,0)</formula>
    </cfRule>
    <cfRule type="expression" dxfId="180" priority="220">
      <formula>IF(VLOOKUP($F46,PROFA,2,0)=4,1,0)</formula>
    </cfRule>
    <cfRule type="expression" dxfId="179" priority="221">
      <formula>IF(VLOOKUP($F46,PROFA,2,0)=5,1,0)</formula>
    </cfRule>
    <cfRule type="expression" dxfId="178" priority="222">
      <formula>IF(VLOOKUP($F46,PROFA,2,0)=6,1,0)</formula>
    </cfRule>
    <cfRule type="expression" dxfId="177" priority="223">
      <formula>IF(VLOOKUP($F46,PROFA,2,0)=7,1,0)</formula>
    </cfRule>
    <cfRule type="expression" dxfId="176" priority="224">
      <formula>IF(VLOOKUP($F46,PROFA,2,0)=8,1,0)</formula>
    </cfRule>
  </conditionalFormatting>
  <conditionalFormatting sqref="F45">
    <cfRule type="expression" dxfId="175" priority="201">
      <formula>IF(VLOOKUP($F45,PROFA,2,0)=1,1,0)</formula>
    </cfRule>
    <cfRule type="expression" dxfId="174" priority="202">
      <formula>IF(VLOOKUP($F45,PROFA,2,0)=2,1,0)</formula>
    </cfRule>
    <cfRule type="expression" dxfId="173" priority="203">
      <formula>IF(VLOOKUP($F45,PROFA,2,0)=3,1,0)</formula>
    </cfRule>
    <cfRule type="expression" dxfId="172" priority="204">
      <formula>IF(VLOOKUP($F45,PROFA,2,0)=4,1,0)</formula>
    </cfRule>
    <cfRule type="expression" dxfId="171" priority="205">
      <formula>IF(VLOOKUP($F45,PROFA,2,0)=5,1,0)</formula>
    </cfRule>
    <cfRule type="expression" dxfId="170" priority="206">
      <formula>IF(VLOOKUP($F45,PROFA,2,0)=6,1,0)</formula>
    </cfRule>
    <cfRule type="expression" dxfId="169" priority="207">
      <formula>IF(VLOOKUP($F45,PROFA,2,0)=7,1,0)</formula>
    </cfRule>
    <cfRule type="expression" dxfId="168" priority="208">
      <formula>IF(VLOOKUP($F45,PROFA,2,0)=8,1,0)</formula>
    </cfRule>
  </conditionalFormatting>
  <conditionalFormatting sqref="F64">
    <cfRule type="expression" dxfId="167" priority="185">
      <formula>IF(VLOOKUP($F64,PROFA,2,0)=1,1,0)</formula>
    </cfRule>
    <cfRule type="expression" dxfId="166" priority="186">
      <formula>IF(VLOOKUP($F64,PROFA,2,0)=2,1,0)</formula>
    </cfRule>
    <cfRule type="expression" dxfId="165" priority="187">
      <formula>IF(VLOOKUP($F64,PROFA,2,0)=3,1,0)</formula>
    </cfRule>
    <cfRule type="expression" dxfId="164" priority="188">
      <formula>IF(VLOOKUP($F64,PROFA,2,0)=4,1,0)</formula>
    </cfRule>
    <cfRule type="expression" dxfId="163" priority="189">
      <formula>IF(VLOOKUP($F64,PROFA,2,0)=5,1,0)</formula>
    </cfRule>
    <cfRule type="expression" dxfId="162" priority="190">
      <formula>IF(VLOOKUP($F64,PROFA,2,0)=6,1,0)</formula>
    </cfRule>
    <cfRule type="expression" dxfId="161" priority="191">
      <formula>IF(VLOOKUP($F64,PROFA,2,0)=7,1,0)</formula>
    </cfRule>
    <cfRule type="expression" dxfId="160" priority="192">
      <formula>IF(VLOOKUP($F64,PROFA,2,0)=8,1,0)</formula>
    </cfRule>
  </conditionalFormatting>
  <conditionalFormatting sqref="F63">
    <cfRule type="expression" dxfId="159" priority="169">
      <formula>IF(VLOOKUP($F63,PROFA,2,0)=1,1,0)</formula>
    </cfRule>
    <cfRule type="expression" dxfId="158" priority="170">
      <formula>IF(VLOOKUP($F63,PROFA,2,0)=2,1,0)</formula>
    </cfRule>
    <cfRule type="expression" dxfId="157" priority="171">
      <formula>IF(VLOOKUP($F63,PROFA,2,0)=3,1,0)</formula>
    </cfRule>
    <cfRule type="expression" dxfId="156" priority="172">
      <formula>IF(VLOOKUP($F63,PROFA,2,0)=4,1,0)</formula>
    </cfRule>
    <cfRule type="expression" dxfId="155" priority="173">
      <formula>IF(VLOOKUP($F63,PROFA,2,0)=5,1,0)</formula>
    </cfRule>
    <cfRule type="expression" dxfId="154" priority="174">
      <formula>IF(VLOOKUP($F63,PROFA,2,0)=6,1,0)</formula>
    </cfRule>
    <cfRule type="expression" dxfId="153" priority="175">
      <formula>IF(VLOOKUP($F63,PROFA,2,0)=7,1,0)</formula>
    </cfRule>
    <cfRule type="expression" dxfId="152" priority="176">
      <formula>IF(VLOOKUP($F63,PROFA,2,0)=8,1,0)</formula>
    </cfRule>
  </conditionalFormatting>
  <conditionalFormatting sqref="J50:U52">
    <cfRule type="expression" dxfId="151" priority="161" stopIfTrue="1">
      <formula>IF(AND(J$16&gt;=$H50,J$15&lt;=$I50,VLOOKUP($F50,PROFA,2,0)=1),1,0)</formula>
    </cfRule>
    <cfRule type="expression" dxfId="150" priority="162" stopIfTrue="1">
      <formula>IF(AND(J$16&gt;=$H50,J$15&lt;=$I50,VLOOKUP($F50,PROFA,2,0)=2),1,0)</formula>
    </cfRule>
    <cfRule type="expression" dxfId="149" priority="163" stopIfTrue="1">
      <formula>IF(AND(J$16&gt;=$H50,J$15&lt;=$I50,VLOOKUP($F50,PROFA,2,0)=3),1,0)</formula>
    </cfRule>
    <cfRule type="expression" dxfId="148" priority="164" stopIfTrue="1">
      <formula>IF(AND(J$16&gt;=$H50,J$15&lt;=$I50,VLOOKUP($F50,PROFA,2,0)=4),1,0)</formula>
    </cfRule>
    <cfRule type="expression" dxfId="147" priority="165" stopIfTrue="1">
      <formula>IF(AND(J$16&gt;=$H50,J$15&lt;=$I50,VLOOKUP($F50,PROFA,2,0)=5),1,0)</formula>
    </cfRule>
    <cfRule type="expression" dxfId="146" priority="166" stopIfTrue="1">
      <formula>IF(AND(J$16&gt;=$H50,J$15&lt;=$I50,VLOOKUP($F50,PROFA,2,0)=6),1,0)</formula>
    </cfRule>
    <cfRule type="expression" dxfId="145" priority="167" stopIfTrue="1">
      <formula>IF(AND(J$16&gt;=$H50,J$15&lt;=$I50,VLOOKUP($F50,PROFA,2,0)=7),1,0)</formula>
    </cfRule>
    <cfRule type="expression" dxfId="144" priority="168" stopIfTrue="1">
      <formula>IF(AND(J$16&gt;=$H50,J$15&lt;=$I50,VLOOKUP($F50,PROFA,2,0)=8),1,0)</formula>
    </cfRule>
  </conditionalFormatting>
  <conditionalFormatting sqref="F50:F52">
    <cfRule type="expression" dxfId="143" priority="153">
      <formula>IF(VLOOKUP($F50,PROFA,2,0)=1,1,0)</formula>
    </cfRule>
    <cfRule type="expression" dxfId="142" priority="154">
      <formula>IF(VLOOKUP($F50,PROFA,2,0)=2,1,0)</formula>
    </cfRule>
    <cfRule type="expression" dxfId="141" priority="155">
      <formula>IF(VLOOKUP($F50,PROFA,2,0)=3,1,0)</formula>
    </cfRule>
    <cfRule type="expression" dxfId="140" priority="156">
      <formula>IF(VLOOKUP($F50,PROFA,2,0)=4,1,0)</formula>
    </cfRule>
    <cfRule type="expression" dxfId="139" priority="157">
      <formula>IF(VLOOKUP($F50,PROFA,2,0)=5,1,0)</formula>
    </cfRule>
    <cfRule type="expression" dxfId="138" priority="158">
      <formula>IF(VLOOKUP($F50,PROFA,2,0)=6,1,0)</formula>
    </cfRule>
    <cfRule type="expression" dxfId="137" priority="159">
      <formula>IF(VLOOKUP($F50,PROFA,2,0)=7,1,0)</formula>
    </cfRule>
    <cfRule type="expression" dxfId="136" priority="160">
      <formula>IF(VLOOKUP($F50,PROFA,2,0)=8,1,0)</formula>
    </cfRule>
  </conditionalFormatting>
  <conditionalFormatting sqref="F44">
    <cfRule type="expression" dxfId="135" priority="145">
      <formula>IF(VLOOKUP($F44,PROFA,2,0)=1,1,0)</formula>
    </cfRule>
    <cfRule type="expression" dxfId="134" priority="146">
      <formula>IF(VLOOKUP($F44,PROFA,2,0)=2,1,0)</formula>
    </cfRule>
    <cfRule type="expression" dxfId="133" priority="147">
      <formula>IF(VLOOKUP($F44,PROFA,2,0)=3,1,0)</formula>
    </cfRule>
    <cfRule type="expression" dxfId="132" priority="148">
      <formula>IF(VLOOKUP($F44,PROFA,2,0)=4,1,0)</formula>
    </cfRule>
    <cfRule type="expression" dxfId="131" priority="149">
      <formula>IF(VLOOKUP($F44,PROFA,2,0)=5,1,0)</formula>
    </cfRule>
    <cfRule type="expression" dxfId="130" priority="150">
      <formula>IF(VLOOKUP($F44,PROFA,2,0)=6,1,0)</formula>
    </cfRule>
    <cfRule type="expression" dxfId="129" priority="151">
      <formula>IF(VLOOKUP($F44,PROFA,2,0)=7,1,0)</formula>
    </cfRule>
    <cfRule type="expression" dxfId="128" priority="152">
      <formula>IF(VLOOKUP($F44,PROFA,2,0)=8,1,0)</formula>
    </cfRule>
  </conditionalFormatting>
  <conditionalFormatting sqref="J26:U26">
    <cfRule type="expression" dxfId="127" priority="137" stopIfTrue="1">
      <formula>IF(AND(J$16&gt;=$H26,J$15&lt;=$I26,VLOOKUP($F26,PROFA,2,0)=1),1,0)</formula>
    </cfRule>
    <cfRule type="expression" dxfId="126" priority="138" stopIfTrue="1">
      <formula>IF(AND(J$16&gt;=$H26,J$15&lt;=$I26,VLOOKUP($F26,PROFA,2,0)=2),1,0)</formula>
    </cfRule>
    <cfRule type="expression" dxfId="125" priority="139" stopIfTrue="1">
      <formula>IF(AND(J$16&gt;=$H26,J$15&lt;=$I26,VLOOKUP($F26,PROFA,2,0)=3),1,0)</formula>
    </cfRule>
    <cfRule type="expression" dxfId="124" priority="140" stopIfTrue="1">
      <formula>IF(AND(J$16&gt;=$H26,J$15&lt;=$I26,VLOOKUP($F26,PROFA,2,0)=4),1,0)</formula>
    </cfRule>
    <cfRule type="expression" dxfId="123" priority="141" stopIfTrue="1">
      <formula>IF(AND(J$16&gt;=$H26,J$15&lt;=$I26,VLOOKUP($F26,PROFA,2,0)=5),1,0)</formula>
    </cfRule>
    <cfRule type="expression" dxfId="122" priority="142" stopIfTrue="1">
      <formula>IF(AND(J$16&gt;=$H26,J$15&lt;=$I26,VLOOKUP($F26,PROFA,2,0)=6),1,0)</formula>
    </cfRule>
    <cfRule type="expression" dxfId="121" priority="143" stopIfTrue="1">
      <formula>IF(AND(J$16&gt;=$H26,J$15&lt;=$I26,VLOOKUP($F26,PROFA,2,0)=7),1,0)</formula>
    </cfRule>
    <cfRule type="expression" dxfId="120" priority="144" stopIfTrue="1">
      <formula>IF(AND(J$16&gt;=$H26,J$15&lt;=$I26,VLOOKUP($F26,PROFA,2,0)=8),1,0)</formula>
    </cfRule>
  </conditionalFormatting>
  <conditionalFormatting sqref="K178:L178 K143:L143 K106:L106 K84:L84">
    <cfRule type="expression" dxfId="119" priority="129" stopIfTrue="1">
      <formula>IF(AND(K$16&gt;=$H84,K$15&lt;=$I84,VLOOKUP($F84,PROFA,2,0)=1),1,0)</formula>
    </cfRule>
    <cfRule type="expression" dxfId="118" priority="130" stopIfTrue="1">
      <formula>IF(AND(K$16&gt;=$H84,K$15&lt;=$I84,VLOOKUP($F84,PROFA,2,0)=2),1,0)</formula>
    </cfRule>
    <cfRule type="expression" dxfId="117" priority="131" stopIfTrue="1">
      <formula>IF(AND(K$16&gt;=$H84,K$15&lt;=$I84,VLOOKUP($F84,PROFA,2,0)=3),1,0)</formula>
    </cfRule>
    <cfRule type="expression" dxfId="116" priority="132" stopIfTrue="1">
      <formula>IF(AND(K$16&gt;=$H84,K$15&lt;=$I84,VLOOKUP($F84,PROFA,2,0)=4),1,0)</formula>
    </cfRule>
    <cfRule type="expression" dxfId="115" priority="133" stopIfTrue="1">
      <formula>IF(AND(K$16&gt;=$H84,K$15&lt;=$I84,VLOOKUP($F84,PROFA,2,0)=5),1,0)</formula>
    </cfRule>
    <cfRule type="expression" dxfId="114" priority="134" stopIfTrue="1">
      <formula>IF(AND(K$16&gt;=$H84,K$15&lt;=$I84,VLOOKUP($F84,PROFA,2,0)=6),1,0)</formula>
    </cfRule>
    <cfRule type="expression" dxfId="113" priority="135" stopIfTrue="1">
      <formula>IF(AND(K$16&gt;=$H84,K$15&lt;=$I84,VLOOKUP($F84,PROFA,2,0)=7),1,0)</formula>
    </cfRule>
    <cfRule type="expression" dxfId="112" priority="136" stopIfTrue="1">
      <formula>IF(AND(K$16&gt;=$H84,K$15&lt;=$I84,VLOOKUP($F84,PROFA,2,0)=8),1,0)</formula>
    </cfRule>
  </conditionalFormatting>
  <conditionalFormatting sqref="M41 M27 M146 O146:Q146">
    <cfRule type="expression" dxfId="111" priority="121" stopIfTrue="1">
      <formula>IF(AND(M$16&gt;=$H27,M$15&lt;=$I27,VLOOKUP($F27,PROFA,2,0)=1),1,0)</formula>
    </cfRule>
    <cfRule type="expression" dxfId="110" priority="122" stopIfTrue="1">
      <formula>IF(AND(M$16&gt;=$H27,M$15&lt;=$I27,VLOOKUP($F27,PROFA,2,0)=2),1,0)</formula>
    </cfRule>
    <cfRule type="expression" dxfId="109" priority="123" stopIfTrue="1">
      <formula>IF(AND(M$16&gt;=$H27,M$15&lt;=$I27,VLOOKUP($F27,PROFA,2,0)=3),1,0)</formula>
    </cfRule>
    <cfRule type="expression" dxfId="108" priority="124" stopIfTrue="1">
      <formula>IF(AND(M$16&gt;=$H27,M$15&lt;=$I27,VLOOKUP($F27,PROFA,2,0)=4),1,0)</formula>
    </cfRule>
    <cfRule type="expression" dxfId="107" priority="125" stopIfTrue="1">
      <formula>IF(AND(M$16&gt;=$H27,M$15&lt;=$I27,VLOOKUP($F27,PROFA,2,0)=5),1,0)</formula>
    </cfRule>
    <cfRule type="expression" dxfId="106" priority="126" stopIfTrue="1">
      <formula>IF(AND(M$16&gt;=$H27,M$15&lt;=$I27,VLOOKUP($F27,PROFA,2,0)=6),1,0)</formula>
    </cfRule>
    <cfRule type="expression" dxfId="105" priority="127" stopIfTrue="1">
      <formula>IF(AND(M$16&gt;=$H27,M$15&lt;=$I27,VLOOKUP($F27,PROFA,2,0)=7),1,0)</formula>
    </cfRule>
    <cfRule type="expression" dxfId="104" priority="128" stopIfTrue="1">
      <formula>IF(AND(M$16&gt;=$H27,M$15&lt;=$I27,VLOOKUP($F27,PROFA,2,0)=8),1,0)</formula>
    </cfRule>
  </conditionalFormatting>
  <conditionalFormatting sqref="N146 N107 N93 N91">
    <cfRule type="expression" dxfId="103" priority="113" stopIfTrue="1">
      <formula>IF(AND(N$16&gt;=$H91,N$15&lt;=$I91,VLOOKUP($F91,PROFA,2,0)=1),1,0)</formula>
    </cfRule>
    <cfRule type="expression" dxfId="102" priority="114" stopIfTrue="1">
      <formula>IF(AND(N$16&gt;=$H91,N$15&lt;=$I91,VLOOKUP($F91,PROFA,2,0)=2),1,0)</formula>
    </cfRule>
    <cfRule type="expression" dxfId="101" priority="115" stopIfTrue="1">
      <formula>IF(AND(N$16&gt;=$H91,N$15&lt;=$I91,VLOOKUP($F91,PROFA,2,0)=3),1,0)</formula>
    </cfRule>
    <cfRule type="expression" dxfId="100" priority="116" stopIfTrue="1">
      <formula>IF(AND(N$16&gt;=$H91,N$15&lt;=$I91,VLOOKUP($F91,PROFA,2,0)=4),1,0)</formula>
    </cfRule>
    <cfRule type="expression" dxfId="99" priority="117" stopIfTrue="1">
      <formula>IF(AND(N$16&gt;=$H91,N$15&lt;=$I91,VLOOKUP($F91,PROFA,2,0)=5),1,0)</formula>
    </cfRule>
    <cfRule type="expression" dxfId="98" priority="118" stopIfTrue="1">
      <formula>IF(AND(N$16&gt;=$H91,N$15&lt;=$I91,VLOOKUP($F91,PROFA,2,0)=6),1,0)</formula>
    </cfRule>
    <cfRule type="expression" dxfId="97" priority="119" stopIfTrue="1">
      <formula>IF(AND(N$16&gt;=$H91,N$15&lt;=$I91,VLOOKUP($F91,PROFA,2,0)=7),1,0)</formula>
    </cfRule>
    <cfRule type="expression" dxfId="96" priority="120" stopIfTrue="1">
      <formula>IF(AND(N$16&gt;=$H91,N$15&lt;=$I91,VLOOKUP($F91,PROFA,2,0)=8),1,0)</formula>
    </cfRule>
  </conditionalFormatting>
  <conditionalFormatting sqref="O28:Q28">
    <cfRule type="expression" dxfId="95" priority="105" stopIfTrue="1">
      <formula>IF(AND(O$16&gt;=$H28,O$15&lt;=$I28,VLOOKUP($F28,PROFA,2,0)=1),1,0)</formula>
    </cfRule>
    <cfRule type="expression" dxfId="94" priority="106" stopIfTrue="1">
      <formula>IF(AND(O$16&gt;=$H28,O$15&lt;=$I28,VLOOKUP($F28,PROFA,2,0)=2),1,0)</formula>
    </cfRule>
    <cfRule type="expression" dxfId="93" priority="107" stopIfTrue="1">
      <formula>IF(AND(O$16&gt;=$H28,O$15&lt;=$I28,VLOOKUP($F28,PROFA,2,0)=3),1,0)</formula>
    </cfRule>
    <cfRule type="expression" dxfId="92" priority="108" stopIfTrue="1">
      <formula>IF(AND(O$16&gt;=$H28,O$15&lt;=$I28,VLOOKUP($F28,PROFA,2,0)=4),1,0)</formula>
    </cfRule>
    <cfRule type="expression" dxfId="91" priority="109" stopIfTrue="1">
      <formula>IF(AND(O$16&gt;=$H28,O$15&lt;=$I28,VLOOKUP($F28,PROFA,2,0)=5),1,0)</formula>
    </cfRule>
    <cfRule type="expression" dxfId="90" priority="110" stopIfTrue="1">
      <formula>IF(AND(O$16&gt;=$H28,O$15&lt;=$I28,VLOOKUP($F28,PROFA,2,0)=6),1,0)</formula>
    </cfRule>
    <cfRule type="expression" dxfId="89" priority="111" stopIfTrue="1">
      <formula>IF(AND(O$16&gt;=$H28,O$15&lt;=$I28,VLOOKUP($F28,PROFA,2,0)=7),1,0)</formula>
    </cfRule>
    <cfRule type="expression" dxfId="88" priority="112" stopIfTrue="1">
      <formula>IF(AND(O$16&gt;=$H28,O$15&lt;=$I28,VLOOKUP($F28,PROFA,2,0)=8),1,0)</formula>
    </cfRule>
  </conditionalFormatting>
  <conditionalFormatting sqref="O145">
    <cfRule type="expression" dxfId="87" priority="97" stopIfTrue="1">
      <formula>IF(AND(O$16&gt;=$H145,O$15&lt;=$I145,VLOOKUP($F145,PROFA,2,0)=1),1,0)</formula>
    </cfRule>
    <cfRule type="expression" dxfId="86" priority="98" stopIfTrue="1">
      <formula>IF(AND(O$16&gt;=$H145,O$15&lt;=$I145,VLOOKUP($F145,PROFA,2,0)=2),1,0)</formula>
    </cfRule>
    <cfRule type="expression" dxfId="85" priority="99" stopIfTrue="1">
      <formula>IF(AND(O$16&gt;=$H145,O$15&lt;=$I145,VLOOKUP($F145,PROFA,2,0)=3),1,0)</formula>
    </cfRule>
    <cfRule type="expression" dxfId="84" priority="100" stopIfTrue="1">
      <formula>IF(AND(O$16&gt;=$H145,O$15&lt;=$I145,VLOOKUP($F145,PROFA,2,0)=4),1,0)</formula>
    </cfRule>
    <cfRule type="expression" dxfId="83" priority="101" stopIfTrue="1">
      <formula>IF(AND(O$16&gt;=$H145,O$15&lt;=$I145,VLOOKUP($F145,PROFA,2,0)=5),1,0)</formula>
    </cfRule>
    <cfRule type="expression" dxfId="82" priority="102" stopIfTrue="1">
      <formula>IF(AND(O$16&gt;=$H145,O$15&lt;=$I145,VLOOKUP($F145,PROFA,2,0)=6),1,0)</formula>
    </cfRule>
    <cfRule type="expression" dxfId="81" priority="103" stopIfTrue="1">
      <formula>IF(AND(O$16&gt;=$H145,O$15&lt;=$I145,VLOOKUP($F145,PROFA,2,0)=7),1,0)</formula>
    </cfRule>
    <cfRule type="expression" dxfId="80" priority="104" stopIfTrue="1">
      <formula>IF(AND(O$16&gt;=$H145,O$15&lt;=$I145,VLOOKUP($F145,PROFA,2,0)=8),1,0)</formula>
    </cfRule>
  </conditionalFormatting>
  <conditionalFormatting sqref="O180">
    <cfRule type="expression" dxfId="79" priority="89" stopIfTrue="1">
      <formula>IF(AND(O$16&gt;=$H180,O$15&lt;=$I180,VLOOKUP($F180,PROFA,2,0)=1),1,0)</formula>
    </cfRule>
    <cfRule type="expression" dxfId="78" priority="90" stopIfTrue="1">
      <formula>IF(AND(O$16&gt;=$H180,O$15&lt;=$I180,VLOOKUP($F180,PROFA,2,0)=2),1,0)</formula>
    </cfRule>
    <cfRule type="expression" dxfId="77" priority="91" stopIfTrue="1">
      <formula>IF(AND(O$16&gt;=$H180,O$15&lt;=$I180,VLOOKUP($F180,PROFA,2,0)=3),1,0)</formula>
    </cfRule>
    <cfRule type="expression" dxfId="76" priority="92" stopIfTrue="1">
      <formula>IF(AND(O$16&gt;=$H180,O$15&lt;=$I180,VLOOKUP($F180,PROFA,2,0)=4),1,0)</formula>
    </cfRule>
    <cfRule type="expression" dxfId="75" priority="93" stopIfTrue="1">
      <formula>IF(AND(O$16&gt;=$H180,O$15&lt;=$I180,VLOOKUP($F180,PROFA,2,0)=5),1,0)</formula>
    </cfRule>
    <cfRule type="expression" dxfId="74" priority="94" stopIfTrue="1">
      <formula>IF(AND(O$16&gt;=$H180,O$15&lt;=$I180,VLOOKUP($F180,PROFA,2,0)=6),1,0)</formula>
    </cfRule>
    <cfRule type="expression" dxfId="73" priority="95" stopIfTrue="1">
      <formula>IF(AND(O$16&gt;=$H180,O$15&lt;=$I180,VLOOKUP($F180,PROFA,2,0)=7),1,0)</formula>
    </cfRule>
    <cfRule type="expression" dxfId="72" priority="96" stopIfTrue="1">
      <formula>IF(AND(O$16&gt;=$H180,O$15&lt;=$I180,VLOOKUP($F180,PROFA,2,0)=8),1,0)</formula>
    </cfRule>
  </conditionalFormatting>
  <conditionalFormatting sqref="P42:Q42">
    <cfRule type="expression" dxfId="71" priority="81" stopIfTrue="1">
      <formula>IF(AND(P$16&gt;=$H42,P$15&lt;=$I42,VLOOKUP($F42,PROFA,2,0)=1),1,0)</formula>
    </cfRule>
    <cfRule type="expression" dxfId="70" priority="82" stopIfTrue="1">
      <formula>IF(AND(P$16&gt;=$H42,P$15&lt;=$I42,VLOOKUP($F42,PROFA,2,0)=2),1,0)</formula>
    </cfRule>
    <cfRule type="expression" dxfId="69" priority="83" stopIfTrue="1">
      <formula>IF(AND(P$16&gt;=$H42,P$15&lt;=$I42,VLOOKUP($F42,PROFA,2,0)=3),1,0)</formula>
    </cfRule>
    <cfRule type="expression" dxfId="68" priority="84" stopIfTrue="1">
      <formula>IF(AND(P$16&gt;=$H42,P$15&lt;=$I42,VLOOKUP($F42,PROFA,2,0)=4),1,0)</formula>
    </cfRule>
    <cfRule type="expression" dxfId="67" priority="85" stopIfTrue="1">
      <formula>IF(AND(P$16&gt;=$H42,P$15&lt;=$I42,VLOOKUP($F42,PROFA,2,0)=5),1,0)</formula>
    </cfRule>
    <cfRule type="expression" dxfId="66" priority="86" stopIfTrue="1">
      <formula>IF(AND(P$16&gt;=$H42,P$15&lt;=$I42,VLOOKUP($F42,PROFA,2,0)=6),1,0)</formula>
    </cfRule>
    <cfRule type="expression" dxfId="65" priority="87" stopIfTrue="1">
      <formula>IF(AND(P$16&gt;=$H42,P$15&lt;=$I42,VLOOKUP($F42,PROFA,2,0)=7),1,0)</formula>
    </cfRule>
    <cfRule type="expression" dxfId="64" priority="88" stopIfTrue="1">
      <formula>IF(AND(P$16&gt;=$H42,P$15&lt;=$I42,VLOOKUP($F42,PROFA,2,0)=8),1,0)</formula>
    </cfRule>
  </conditionalFormatting>
  <conditionalFormatting sqref="P105">
    <cfRule type="expression" dxfId="63" priority="73" stopIfTrue="1">
      <formula>IF(AND(P$16&gt;=$H105,P$15&lt;=$I105,VLOOKUP($F105,PROFA,2,0)=1),1,0)</formula>
    </cfRule>
    <cfRule type="expression" dxfId="62" priority="74" stopIfTrue="1">
      <formula>IF(AND(P$16&gt;=$H105,P$15&lt;=$I105,VLOOKUP($F105,PROFA,2,0)=2),1,0)</formula>
    </cfRule>
    <cfRule type="expression" dxfId="61" priority="75" stopIfTrue="1">
      <formula>IF(AND(P$16&gt;=$H105,P$15&lt;=$I105,VLOOKUP($F105,PROFA,2,0)=3),1,0)</formula>
    </cfRule>
    <cfRule type="expression" dxfId="60" priority="76" stopIfTrue="1">
      <formula>IF(AND(P$16&gt;=$H105,P$15&lt;=$I105,VLOOKUP($F105,PROFA,2,0)=4),1,0)</formula>
    </cfRule>
    <cfRule type="expression" dxfId="59" priority="77" stopIfTrue="1">
      <formula>IF(AND(P$16&gt;=$H105,P$15&lt;=$I105,VLOOKUP($F105,PROFA,2,0)=5),1,0)</formula>
    </cfRule>
    <cfRule type="expression" dxfId="58" priority="78" stopIfTrue="1">
      <formula>IF(AND(P$16&gt;=$H105,P$15&lt;=$I105,VLOOKUP($F105,PROFA,2,0)=6),1,0)</formula>
    </cfRule>
    <cfRule type="expression" dxfId="57" priority="79" stopIfTrue="1">
      <formula>IF(AND(P$16&gt;=$H105,P$15&lt;=$I105,VLOOKUP($F105,PROFA,2,0)=7),1,0)</formula>
    </cfRule>
    <cfRule type="expression" dxfId="56" priority="80" stopIfTrue="1">
      <formula>IF(AND(P$16&gt;=$H105,P$15&lt;=$I105,VLOOKUP($F105,PROFA,2,0)=8),1,0)</formula>
    </cfRule>
  </conditionalFormatting>
  <conditionalFormatting sqref="Q85">
    <cfRule type="expression" dxfId="55" priority="65" stopIfTrue="1">
      <formula>IF(AND(Q$16&gt;=$H85,Q$15&lt;=$I85,VLOOKUP($F85,PROFA,2,0)=1),1,0)</formula>
    </cfRule>
    <cfRule type="expression" dxfId="54" priority="66" stopIfTrue="1">
      <formula>IF(AND(Q$16&gt;=$H85,Q$15&lt;=$I85,VLOOKUP($F85,PROFA,2,0)=2),1,0)</formula>
    </cfRule>
    <cfRule type="expression" dxfId="53" priority="67" stopIfTrue="1">
      <formula>IF(AND(Q$16&gt;=$H85,Q$15&lt;=$I85,VLOOKUP($F85,PROFA,2,0)=3),1,0)</formula>
    </cfRule>
    <cfRule type="expression" dxfId="52" priority="68" stopIfTrue="1">
      <formula>IF(AND(Q$16&gt;=$H85,Q$15&lt;=$I85,VLOOKUP($F85,PROFA,2,0)=4),1,0)</formula>
    </cfRule>
    <cfRule type="expression" dxfId="51" priority="69" stopIfTrue="1">
      <formula>IF(AND(Q$16&gt;=$H85,Q$15&lt;=$I85,VLOOKUP($F85,PROFA,2,0)=5),1,0)</formula>
    </cfRule>
    <cfRule type="expression" dxfId="50" priority="70" stopIfTrue="1">
      <formula>IF(AND(Q$16&gt;=$H85,Q$15&lt;=$I85,VLOOKUP($F85,PROFA,2,0)=6),1,0)</formula>
    </cfRule>
    <cfRule type="expression" dxfId="49" priority="71" stopIfTrue="1">
      <formula>IF(AND(Q$16&gt;=$H85,Q$15&lt;=$I85,VLOOKUP($F85,PROFA,2,0)=7),1,0)</formula>
    </cfRule>
    <cfRule type="expression" dxfId="48" priority="72" stopIfTrue="1">
      <formula>IF(AND(Q$16&gt;=$H85,Q$15&lt;=$I85,VLOOKUP($F85,PROFA,2,0)=8),1,0)</formula>
    </cfRule>
  </conditionalFormatting>
  <conditionalFormatting sqref="R178 R144 R94 R92 R85 R43">
    <cfRule type="expression" dxfId="47" priority="49" stopIfTrue="1">
      <formula>IF(AND(R$16&gt;=$H43,R$15&lt;=$I43,VLOOKUP($F43,PROFA,2,0)=1),1,0)</formula>
    </cfRule>
    <cfRule type="expression" dxfId="46" priority="50" stopIfTrue="1">
      <formula>IF(AND(R$16&gt;=$H43,R$15&lt;=$I43,VLOOKUP($F43,PROFA,2,0)=2),1,0)</formula>
    </cfRule>
    <cfRule type="expression" dxfId="45" priority="51" stopIfTrue="1">
      <formula>IF(AND(R$16&gt;=$H43,R$15&lt;=$I43,VLOOKUP($F43,PROFA,2,0)=3),1,0)</formula>
    </cfRule>
    <cfRule type="expression" dxfId="44" priority="52" stopIfTrue="1">
      <formula>IF(AND(R$16&gt;=$H43,R$15&lt;=$I43,VLOOKUP($F43,PROFA,2,0)=4),1,0)</formula>
    </cfRule>
    <cfRule type="expression" dxfId="43" priority="53" stopIfTrue="1">
      <formula>IF(AND(R$16&gt;=$H43,R$15&lt;=$I43,VLOOKUP($F43,PROFA,2,0)=5),1,0)</formula>
    </cfRule>
    <cfRule type="expression" dxfId="42" priority="54" stopIfTrue="1">
      <formula>IF(AND(R$16&gt;=$H43,R$15&lt;=$I43,VLOOKUP($F43,PROFA,2,0)=6),1,0)</formula>
    </cfRule>
    <cfRule type="expression" dxfId="41" priority="55" stopIfTrue="1">
      <formula>IF(AND(R$16&gt;=$H43,R$15&lt;=$I43,VLOOKUP($F43,PROFA,2,0)=7),1,0)</formula>
    </cfRule>
    <cfRule type="expression" dxfId="40" priority="56" stopIfTrue="1">
      <formula>IF(AND(R$16&gt;=$H43,R$15&lt;=$I43,VLOOKUP($F43,PROFA,2,0)=8),1,0)</formula>
    </cfRule>
  </conditionalFormatting>
  <conditionalFormatting sqref="J160:U160">
    <cfRule type="expression" dxfId="39" priority="33" stopIfTrue="1">
      <formula>IF(AND(J$16&gt;=$H160,J$15&lt;=$I160,VLOOKUP($F160,PROFA,2,0)=1),1,0)</formula>
    </cfRule>
    <cfRule type="expression" dxfId="38" priority="34" stopIfTrue="1">
      <formula>IF(AND(J$16&gt;=$H160,J$15&lt;=$I160,VLOOKUP($F160,PROFA,2,0)=2),1,0)</formula>
    </cfRule>
    <cfRule type="expression" dxfId="37" priority="35" stopIfTrue="1">
      <formula>IF(AND(J$16&gt;=$H160,J$15&lt;=$I160,VLOOKUP($F160,PROFA,2,0)=3),1,0)</formula>
    </cfRule>
    <cfRule type="expression" dxfId="36" priority="36" stopIfTrue="1">
      <formula>IF(AND(J$16&gt;=$H160,J$15&lt;=$I160,VLOOKUP($F160,PROFA,2,0)=4),1,0)</formula>
    </cfRule>
    <cfRule type="expression" dxfId="35" priority="37" stopIfTrue="1">
      <formula>IF(AND(J$16&gt;=$H160,J$15&lt;=$I160,VLOOKUP($F160,PROFA,2,0)=5),1,0)</formula>
    </cfRule>
    <cfRule type="expression" dxfId="34" priority="38" stopIfTrue="1">
      <formula>IF(AND(J$16&gt;=$H160,J$15&lt;=$I160,VLOOKUP($F160,PROFA,2,0)=6),1,0)</formula>
    </cfRule>
    <cfRule type="expression" dxfId="33" priority="39" stopIfTrue="1">
      <formula>IF(AND(J$16&gt;=$H160,J$15&lt;=$I160,VLOOKUP($F160,PROFA,2,0)=7),1,0)</formula>
    </cfRule>
    <cfRule type="expression" dxfId="32" priority="40" stopIfTrue="1">
      <formula>IF(AND(J$16&gt;=$H160,J$15&lt;=$I160,VLOOKUP($F160,PROFA,2,0)=8),1,0)</formula>
    </cfRule>
  </conditionalFormatting>
  <conditionalFormatting sqref="F159">
    <cfRule type="expression" dxfId="31" priority="25">
      <formula>IF(VLOOKUP($F159,PROFA,2,0)=1,1,0)</formula>
    </cfRule>
    <cfRule type="expression" dxfId="30" priority="26">
      <formula>IF(VLOOKUP($F159,PROFA,2,0)=2,1,0)</formula>
    </cfRule>
    <cfRule type="expression" dxfId="29" priority="27">
      <formula>IF(VLOOKUP($F159,PROFA,2,0)=3,1,0)</formula>
    </cfRule>
    <cfRule type="expression" dxfId="28" priority="28">
      <formula>IF(VLOOKUP($F159,PROFA,2,0)=4,1,0)</formula>
    </cfRule>
    <cfRule type="expression" dxfId="27" priority="29">
      <formula>IF(VLOOKUP($F159,PROFA,2,0)=5,1,0)</formula>
    </cfRule>
    <cfRule type="expression" dxfId="26" priority="30">
      <formula>IF(VLOOKUP($F159,PROFA,2,0)=6,1,0)</formula>
    </cfRule>
    <cfRule type="expression" dxfId="25" priority="31">
      <formula>IF(VLOOKUP($F159,PROFA,2,0)=7,1,0)</formula>
    </cfRule>
    <cfRule type="expression" dxfId="24" priority="32">
      <formula>IF(VLOOKUP($F159,PROFA,2,0)=8,1,0)</formula>
    </cfRule>
  </conditionalFormatting>
  <conditionalFormatting sqref="J159:U159">
    <cfRule type="expression" dxfId="23" priority="17" stopIfTrue="1">
      <formula>IF(AND(J$16&gt;=$H159,J$15&lt;=$I159,VLOOKUP($F159,PROFA,2,0)=1),1,0)</formula>
    </cfRule>
    <cfRule type="expression" dxfId="22" priority="18" stopIfTrue="1">
      <formula>IF(AND(J$16&gt;=$H159,J$15&lt;=$I159,VLOOKUP($F159,PROFA,2,0)=2),1,0)</formula>
    </cfRule>
    <cfRule type="expression" dxfId="21" priority="19" stopIfTrue="1">
      <formula>IF(AND(J$16&gt;=$H159,J$15&lt;=$I159,VLOOKUP($F159,PROFA,2,0)=3),1,0)</formula>
    </cfRule>
    <cfRule type="expression" dxfId="20" priority="20" stopIfTrue="1">
      <formula>IF(AND(J$16&gt;=$H159,J$15&lt;=$I159,VLOOKUP($F159,PROFA,2,0)=4),1,0)</formula>
    </cfRule>
    <cfRule type="expression" dxfId="19" priority="21" stopIfTrue="1">
      <formula>IF(AND(J$16&gt;=$H159,J$15&lt;=$I159,VLOOKUP($F159,PROFA,2,0)=5),1,0)</formula>
    </cfRule>
    <cfRule type="expression" dxfId="18" priority="22" stopIfTrue="1">
      <formula>IF(AND(J$16&gt;=$H159,J$15&lt;=$I159,VLOOKUP($F159,PROFA,2,0)=6),1,0)</formula>
    </cfRule>
    <cfRule type="expression" dxfId="17" priority="23" stopIfTrue="1">
      <formula>IF(AND(J$16&gt;=$H159,J$15&lt;=$I159,VLOOKUP($F159,PROFA,2,0)=7),1,0)</formula>
    </cfRule>
    <cfRule type="expression" dxfId="16" priority="24" stopIfTrue="1">
      <formula>IF(AND(J$16&gt;=$H159,J$15&lt;=$I159,VLOOKUP($F159,PROFA,2,0)=8),1,0)</formula>
    </cfRule>
  </conditionalFormatting>
  <conditionalFormatting sqref="J120:U120">
    <cfRule type="expression" dxfId="15" priority="9" stopIfTrue="1">
      <formula>IF(AND(J$16&gt;=$H120,J$15&lt;=$I120,VLOOKUP($F120,PROFA,2,0)=1),1,0)</formula>
    </cfRule>
    <cfRule type="expression" dxfId="14" priority="10" stopIfTrue="1">
      <formula>IF(AND(J$16&gt;=$H120,J$15&lt;=$I120,VLOOKUP($F120,PROFA,2,0)=2),1,0)</formula>
    </cfRule>
    <cfRule type="expression" dxfId="13" priority="11" stopIfTrue="1">
      <formula>IF(AND(J$16&gt;=$H120,J$15&lt;=$I120,VLOOKUP($F120,PROFA,2,0)=3),1,0)</formula>
    </cfRule>
    <cfRule type="expression" dxfId="12" priority="12" stopIfTrue="1">
      <formula>IF(AND(J$16&gt;=$H120,J$15&lt;=$I120,VLOOKUP($F120,PROFA,2,0)=4),1,0)</formula>
    </cfRule>
    <cfRule type="expression" dxfId="11" priority="13" stopIfTrue="1">
      <formula>IF(AND(J$16&gt;=$H120,J$15&lt;=$I120,VLOOKUP($F120,PROFA,2,0)=5),1,0)</formula>
    </cfRule>
    <cfRule type="expression" dxfId="10" priority="14" stopIfTrue="1">
      <formula>IF(AND(J$16&gt;=$H120,J$15&lt;=$I120,VLOOKUP($F120,PROFA,2,0)=6),1,0)</formula>
    </cfRule>
    <cfRule type="expression" dxfId="9" priority="15" stopIfTrue="1">
      <formula>IF(AND(J$16&gt;=$H120,J$15&lt;=$I120,VLOOKUP($F120,PROFA,2,0)=7),1,0)</formula>
    </cfRule>
    <cfRule type="expression" dxfId="8" priority="16" stopIfTrue="1">
      <formula>IF(AND(J$16&gt;=$H120,J$15&lt;=$I120,VLOOKUP($F120,PROFA,2,0)=8),1,0)</formula>
    </cfRule>
  </conditionalFormatting>
  <conditionalFormatting sqref="F120">
    <cfRule type="expression" dxfId="7" priority="1">
      <formula>IF(VLOOKUP($F120,PROFA,2,0)=1,1,0)</formula>
    </cfRule>
    <cfRule type="expression" dxfId="6" priority="2">
      <formula>IF(VLOOKUP($F120,PROFA,2,0)=2,1,0)</formula>
    </cfRule>
    <cfRule type="expression" dxfId="5" priority="3">
      <formula>IF(VLOOKUP($F120,PROFA,2,0)=3,1,0)</formula>
    </cfRule>
    <cfRule type="expression" dxfId="4" priority="4">
      <formula>IF(VLOOKUP($F120,PROFA,2,0)=4,1,0)</formula>
    </cfRule>
    <cfRule type="expression" dxfId="3" priority="5">
      <formula>IF(VLOOKUP($F120,PROFA,2,0)=5,1,0)</formula>
    </cfRule>
    <cfRule type="expression" dxfId="2" priority="6">
      <formula>IF(VLOOKUP($F120,PROFA,2,0)=6,1,0)</formula>
    </cfRule>
    <cfRule type="expression" dxfId="1" priority="7">
      <formula>IF(VLOOKUP($F120,PROFA,2,0)=7,1,0)</formula>
    </cfRule>
    <cfRule type="expression" dxfId="0" priority="8">
      <formula>IF(VLOOKUP($F120,PROFA,2,0)=8,1,0)</formula>
    </cfRule>
  </conditionalFormatting>
  <dataValidations count="9">
    <dataValidation type="list" allowBlank="1" showInputMessage="1" showErrorMessage="1" sqref="AA81:AA84 AA19:AA61 AA65:AA76 AA86:AA185" xr:uid="{00000000-0002-0000-0100-000000000000}">
      <formula1>INDIRECT(VLOOKUP($A19,ACTA,2,0))</formula1>
    </dataValidation>
    <dataValidation type="date" allowBlank="1" showInputMessage="1" showErrorMessage="1" sqref="X164:X185 X126:X152 X157:X161 H19:I185 X19:X124" xr:uid="{00000000-0002-0000-0100-000001000000}">
      <formula1>43101</formula1>
      <formula2>44926</formula2>
    </dataValidation>
    <dataValidation type="list" allowBlank="1" showInputMessage="1" showErrorMessage="1" sqref="AA62:AA64 AA77:AA80 AA85" xr:uid="{00000000-0002-0000-0100-000002000000}">
      <formula1>INDIRECT(VLOOKUP($A59,ACTA,2,0))</formula1>
    </dataValidation>
    <dataValidation type="list" allowBlank="1" showInputMessage="1" showErrorMessage="1" sqref="A19:A185" xr:uid="{00000000-0002-0000-0100-000003000000}">
      <formula1>ACT</formula1>
    </dataValidation>
    <dataValidation type="list" allowBlank="1" showInputMessage="1" showErrorMessage="1" sqref="D19:D185" xr:uid="{00000000-0002-0000-0100-000004000000}">
      <formula1>"Misional,Apoyo,Estratégico,Seguimiento y Evaluación,Todos los Procesos"</formula1>
    </dataValidation>
    <dataValidation type="list" allowBlank="1" showInputMessage="1" showErrorMessage="1" sqref="E19:E185" xr:uid="{00000000-0002-0000-0100-000005000000}">
      <formula1>LIDER</formula1>
    </dataValidation>
    <dataValidation type="list" allowBlank="1" showInputMessage="1" showErrorMessage="1" sqref="F19:F185" xr:uid="{00000000-0002-0000-0100-000006000000}">
      <formula1>PROF</formula1>
    </dataValidation>
    <dataValidation type="decimal" allowBlank="1" showInputMessage="1" showErrorMessage="1" sqref="W19:W185" xr:uid="{00000000-0002-0000-0100-000007000000}">
      <formula1>0</formula1>
      <formula2>1</formula2>
    </dataValidation>
    <dataValidation type="list" allowBlank="1" showInputMessage="1" showErrorMessage="1" sqref="C19:C34 C37 C40:C49 C52 C55:C185" xr:uid="{00000000-0002-0000-0100-000008000000}">
      <formula1>PROCESO</formula1>
    </dataValidation>
  </dataValidations>
  <printOptions horizontalCentered="1"/>
  <pageMargins left="1.1811023622047245" right="0.39370078740157483" top="0.39370078740157483" bottom="0.39370078740157483" header="0.19685039370078741" footer="0.19685039370078741"/>
  <pageSetup paperSize="5" scale="75" pageOrder="overThenDown" orientation="landscape" r:id="rId1"/>
  <headerFooter>
    <oddFooter>&amp;R&amp;"Arial,Normal"&amp;6Página &amp;P de &amp;N</oddFooter>
  </headerFooter>
  <colBreaks count="1" manualBreakCount="1">
    <brk id="9" max="18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3:E153"/>
  <sheetViews>
    <sheetView topLeftCell="A128" zoomScaleNormal="100" workbookViewId="0">
      <selection activeCell="A137" sqref="A137:A155"/>
    </sheetView>
  </sheetViews>
  <sheetFormatPr baseColWidth="10" defaultRowHeight="15" x14ac:dyDescent="0.25"/>
  <cols>
    <col min="1" max="1" width="56" customWidth="1"/>
    <col min="2" max="3" width="34.28515625" customWidth="1"/>
  </cols>
  <sheetData>
    <row r="3" spans="1:5" x14ac:dyDescent="0.25">
      <c r="A3" s="38" t="s">
        <v>56</v>
      </c>
      <c r="B3" s="38" t="s">
        <v>6</v>
      </c>
      <c r="C3" s="38" t="s">
        <v>215</v>
      </c>
      <c r="D3" s="37"/>
      <c r="E3" s="37"/>
    </row>
    <row r="4" spans="1:5" x14ac:dyDescent="0.25">
      <c r="A4" s="40" t="s">
        <v>53</v>
      </c>
      <c r="B4" s="40" t="s">
        <v>64</v>
      </c>
      <c r="C4" s="40" t="s">
        <v>172</v>
      </c>
      <c r="D4" s="40"/>
      <c r="E4" s="41">
        <v>0.16</v>
      </c>
    </row>
    <row r="5" spans="1:5" x14ac:dyDescent="0.25">
      <c r="A5" s="42" t="s">
        <v>55</v>
      </c>
      <c r="B5" s="42" t="s">
        <v>65</v>
      </c>
      <c r="C5" s="42" t="s">
        <v>169</v>
      </c>
      <c r="D5" s="42"/>
      <c r="E5" s="43">
        <v>0.12</v>
      </c>
    </row>
    <row r="6" spans="1:5" x14ac:dyDescent="0.25">
      <c r="A6" s="42" t="s">
        <v>47</v>
      </c>
      <c r="B6" s="42" t="s">
        <v>66</v>
      </c>
      <c r="C6" s="42" t="s">
        <v>169</v>
      </c>
      <c r="D6" s="42"/>
      <c r="E6" s="43">
        <v>0.12</v>
      </c>
    </row>
    <row r="7" spans="1:5" x14ac:dyDescent="0.25">
      <c r="A7" s="44" t="s">
        <v>54</v>
      </c>
      <c r="B7" s="44" t="s">
        <v>67</v>
      </c>
      <c r="C7" s="44" t="s">
        <v>170</v>
      </c>
      <c r="D7" s="44"/>
      <c r="E7" s="45">
        <v>0.12</v>
      </c>
    </row>
    <row r="8" spans="1:5" x14ac:dyDescent="0.25">
      <c r="A8" s="40" t="s">
        <v>46</v>
      </c>
      <c r="B8" s="40" t="s">
        <v>68</v>
      </c>
      <c r="C8" s="40" t="s">
        <v>172</v>
      </c>
      <c r="D8" s="40"/>
      <c r="E8" s="41">
        <v>0.12</v>
      </c>
    </row>
    <row r="9" spans="1:5" x14ac:dyDescent="0.25">
      <c r="A9" s="46" t="s">
        <v>45</v>
      </c>
      <c r="B9" s="46" t="s">
        <v>69</v>
      </c>
      <c r="C9" s="46" t="s">
        <v>168</v>
      </c>
      <c r="D9" s="46"/>
      <c r="E9" s="47">
        <v>0.12</v>
      </c>
    </row>
    <row r="10" spans="1:5" x14ac:dyDescent="0.25">
      <c r="A10" s="48" t="s">
        <v>48</v>
      </c>
      <c r="B10" s="48" t="s">
        <v>70</v>
      </c>
      <c r="C10" s="48" t="s">
        <v>171</v>
      </c>
      <c r="D10" s="48"/>
      <c r="E10" s="49">
        <v>0.12</v>
      </c>
    </row>
    <row r="11" spans="1:5" x14ac:dyDescent="0.25">
      <c r="A11" s="40" t="s">
        <v>49</v>
      </c>
      <c r="B11" s="40" t="s">
        <v>71</v>
      </c>
      <c r="C11" s="40" t="s">
        <v>172</v>
      </c>
      <c r="D11" s="40"/>
      <c r="E11" s="41">
        <v>0.12</v>
      </c>
    </row>
    <row r="12" spans="1:5" x14ac:dyDescent="0.25">
      <c r="A12" s="37"/>
      <c r="B12" s="37"/>
      <c r="C12" s="37"/>
      <c r="D12" s="37"/>
      <c r="E12" s="39">
        <f>SUM(E4:E11)</f>
        <v>1</v>
      </c>
    </row>
    <row r="14" spans="1:5" x14ac:dyDescent="0.25">
      <c r="A14" s="7" t="s">
        <v>57</v>
      </c>
    </row>
    <row r="15" spans="1:5" ht="30" x14ac:dyDescent="0.25">
      <c r="A15" s="8" t="s">
        <v>182</v>
      </c>
    </row>
    <row r="16" spans="1:5" x14ac:dyDescent="0.25">
      <c r="A16" s="8"/>
    </row>
    <row r="18" spans="1:3" x14ac:dyDescent="0.25">
      <c r="A18" s="7" t="s">
        <v>51</v>
      </c>
      <c r="B18" t="s">
        <v>124</v>
      </c>
      <c r="C18" t="s">
        <v>125</v>
      </c>
    </row>
    <row r="19" spans="1:3" x14ac:dyDescent="0.25">
      <c r="A19" s="104" t="s">
        <v>50</v>
      </c>
      <c r="B19" s="104">
        <v>1</v>
      </c>
      <c r="C19" s="104" t="s">
        <v>176</v>
      </c>
    </row>
    <row r="20" spans="1:3" x14ac:dyDescent="0.25">
      <c r="A20" s="105" t="s">
        <v>239</v>
      </c>
      <c r="B20" s="105">
        <v>2</v>
      </c>
      <c r="C20" s="105" t="s">
        <v>178</v>
      </c>
    </row>
    <row r="21" spans="1:3" x14ac:dyDescent="0.25">
      <c r="A21" s="106" t="s">
        <v>249</v>
      </c>
      <c r="B21" s="106">
        <v>3</v>
      </c>
      <c r="C21" s="106" t="s">
        <v>123</v>
      </c>
    </row>
    <row r="22" spans="1:3" x14ac:dyDescent="0.25">
      <c r="A22" s="107" t="s">
        <v>174</v>
      </c>
      <c r="B22" s="107">
        <v>4</v>
      </c>
      <c r="C22" s="107" t="s">
        <v>179</v>
      </c>
    </row>
    <row r="23" spans="1:3" x14ac:dyDescent="0.25">
      <c r="A23" s="108" t="s">
        <v>250</v>
      </c>
      <c r="B23" s="108">
        <v>5</v>
      </c>
      <c r="C23" s="108" t="s">
        <v>180</v>
      </c>
    </row>
    <row r="24" spans="1:3" x14ac:dyDescent="0.25">
      <c r="A24" s="109" t="s">
        <v>173</v>
      </c>
      <c r="B24" s="109">
        <v>6</v>
      </c>
      <c r="C24" s="109" t="s">
        <v>177</v>
      </c>
    </row>
    <row r="25" spans="1:3" x14ac:dyDescent="0.25">
      <c r="A25" s="103" t="s">
        <v>181</v>
      </c>
      <c r="B25" s="103">
        <v>7</v>
      </c>
      <c r="C25" s="103" t="s">
        <v>175</v>
      </c>
    </row>
    <row r="26" spans="1:3" x14ac:dyDescent="0.25">
      <c r="A26" s="110" t="s">
        <v>44</v>
      </c>
      <c r="B26" s="110">
        <v>8</v>
      </c>
      <c r="C26" s="110" t="s">
        <v>240</v>
      </c>
    </row>
    <row r="27" spans="1:3" x14ac:dyDescent="0.25">
      <c r="A27" s="111" t="s">
        <v>158</v>
      </c>
      <c r="B27" s="111"/>
      <c r="C27" s="111"/>
    </row>
    <row r="28" spans="1:3" x14ac:dyDescent="0.25">
      <c r="A28" s="111" t="s">
        <v>72</v>
      </c>
      <c r="B28" s="111" t="s">
        <v>52</v>
      </c>
      <c r="C28" s="111"/>
    </row>
    <row r="31" spans="1:3" x14ac:dyDescent="0.25">
      <c r="A31" s="7" t="s">
        <v>53</v>
      </c>
      <c r="B31" s="7" t="str">
        <f>VLOOKUP(A31,ACTA,2,0)</f>
        <v>CRITERIO1</v>
      </c>
    </row>
    <row r="32" spans="1:3" x14ac:dyDescent="0.25">
      <c r="A32" t="s">
        <v>108</v>
      </c>
      <c r="B32" s="9">
        <f>C32</f>
        <v>0.06</v>
      </c>
      <c r="C32" s="9">
        <v>0.06</v>
      </c>
    </row>
    <row r="33" spans="1:3" x14ac:dyDescent="0.25">
      <c r="A33" t="s">
        <v>107</v>
      </c>
      <c r="B33" s="9">
        <f>B32+C33</f>
        <v>0.1</v>
      </c>
      <c r="C33" s="9">
        <v>0.04</v>
      </c>
    </row>
    <row r="34" spans="1:3" x14ac:dyDescent="0.25">
      <c r="A34" t="s">
        <v>106</v>
      </c>
      <c r="B34" s="9">
        <f t="shared" ref="B34:B45" si="0">B33+C34</f>
        <v>0.11</v>
      </c>
      <c r="C34" s="9">
        <v>0.01</v>
      </c>
    </row>
    <row r="35" spans="1:3" x14ac:dyDescent="0.25">
      <c r="A35" t="s">
        <v>114</v>
      </c>
      <c r="B35" s="9">
        <f t="shared" si="0"/>
        <v>0.12</v>
      </c>
      <c r="C35" s="9">
        <v>0.01</v>
      </c>
    </row>
    <row r="36" spans="1:3" x14ac:dyDescent="0.25">
      <c r="A36" t="s">
        <v>109</v>
      </c>
      <c r="B36" s="9">
        <f t="shared" si="0"/>
        <v>0.37</v>
      </c>
      <c r="C36" s="9">
        <v>0.25</v>
      </c>
    </row>
    <row r="37" spans="1:3" x14ac:dyDescent="0.25">
      <c r="A37" t="s">
        <v>110</v>
      </c>
      <c r="B37" s="9">
        <f t="shared" si="0"/>
        <v>0.62</v>
      </c>
      <c r="C37" s="9">
        <v>0.25</v>
      </c>
    </row>
    <row r="38" spans="1:3" x14ac:dyDescent="0.25">
      <c r="A38" t="s">
        <v>115</v>
      </c>
      <c r="B38" s="9">
        <f t="shared" si="0"/>
        <v>0.72</v>
      </c>
      <c r="C38" s="9">
        <v>0.1</v>
      </c>
    </row>
    <row r="39" spans="1:3" x14ac:dyDescent="0.25">
      <c r="A39" t="s">
        <v>112</v>
      </c>
      <c r="B39" s="9">
        <f t="shared" si="0"/>
        <v>0.77</v>
      </c>
      <c r="C39" s="9">
        <v>0.05</v>
      </c>
    </row>
    <row r="40" spans="1:3" x14ac:dyDescent="0.25">
      <c r="A40" t="s">
        <v>111</v>
      </c>
      <c r="B40" s="9">
        <f t="shared" si="0"/>
        <v>0.78</v>
      </c>
      <c r="C40" s="9">
        <v>0.01</v>
      </c>
    </row>
    <row r="41" spans="1:3" x14ac:dyDescent="0.25">
      <c r="A41" t="s">
        <v>113</v>
      </c>
      <c r="B41" s="9">
        <f t="shared" si="0"/>
        <v>0.83000000000000007</v>
      </c>
      <c r="C41" s="9">
        <v>0.05</v>
      </c>
    </row>
    <row r="42" spans="1:3" x14ac:dyDescent="0.25">
      <c r="A42" t="s">
        <v>116</v>
      </c>
      <c r="B42" s="9">
        <f t="shared" si="0"/>
        <v>0.88000000000000012</v>
      </c>
      <c r="C42" s="9">
        <v>0.05</v>
      </c>
    </row>
    <row r="43" spans="1:3" x14ac:dyDescent="0.25">
      <c r="A43" t="s">
        <v>117</v>
      </c>
      <c r="B43" s="9">
        <f t="shared" si="0"/>
        <v>0.94000000000000017</v>
      </c>
      <c r="C43" s="9">
        <v>0.06</v>
      </c>
    </row>
    <row r="44" spans="1:3" x14ac:dyDescent="0.25">
      <c r="A44" t="s">
        <v>118</v>
      </c>
      <c r="B44" s="9">
        <f t="shared" si="0"/>
        <v>0.95000000000000018</v>
      </c>
      <c r="C44" s="9">
        <v>0.01</v>
      </c>
    </row>
    <row r="45" spans="1:3" x14ac:dyDescent="0.25">
      <c r="A45" t="s">
        <v>194</v>
      </c>
      <c r="B45" s="9">
        <f t="shared" si="0"/>
        <v>1.0000000000000002</v>
      </c>
      <c r="C45" s="9">
        <v>0.05</v>
      </c>
    </row>
    <row r="46" spans="1:3" x14ac:dyDescent="0.25">
      <c r="C46" s="9">
        <f>SUM(C32:C45)</f>
        <v>1.0000000000000002</v>
      </c>
    </row>
    <row r="48" spans="1:3" x14ac:dyDescent="0.25">
      <c r="A48" s="7" t="s">
        <v>55</v>
      </c>
      <c r="B48" s="7" t="str">
        <f>VLOOKUP(A48,ACTA,2,0)</f>
        <v>CRITERIO2</v>
      </c>
    </row>
    <row r="49" spans="1:3" x14ac:dyDescent="0.25">
      <c r="A49" t="s">
        <v>184</v>
      </c>
      <c r="B49" s="9">
        <f>C49</f>
        <v>0.05</v>
      </c>
      <c r="C49" s="9">
        <v>0.05</v>
      </c>
    </row>
    <row r="50" spans="1:3" x14ac:dyDescent="0.25">
      <c r="A50" t="s">
        <v>183</v>
      </c>
      <c r="B50" s="9">
        <f>B49+C50</f>
        <v>0.55000000000000004</v>
      </c>
      <c r="C50" s="9">
        <v>0.5</v>
      </c>
    </row>
    <row r="51" spans="1:3" x14ac:dyDescent="0.25">
      <c r="A51" t="s">
        <v>185</v>
      </c>
      <c r="B51" s="9">
        <f t="shared" ref="B51:B52" si="1">B50+C51</f>
        <v>0.95000000000000007</v>
      </c>
      <c r="C51" s="9">
        <v>0.4</v>
      </c>
    </row>
    <row r="52" spans="1:3" x14ac:dyDescent="0.25">
      <c r="A52" t="s">
        <v>186</v>
      </c>
      <c r="B52" s="9">
        <f t="shared" si="1"/>
        <v>1</v>
      </c>
      <c r="C52" s="9">
        <v>0.05</v>
      </c>
    </row>
    <row r="53" spans="1:3" x14ac:dyDescent="0.25">
      <c r="B53" s="9"/>
      <c r="C53" s="9">
        <f>SUM(C49:C52)</f>
        <v>1</v>
      </c>
    </row>
    <row r="54" spans="1:3" x14ac:dyDescent="0.25">
      <c r="B54" s="9"/>
    </row>
    <row r="57" spans="1:3" x14ac:dyDescent="0.25">
      <c r="A57" s="7" t="s">
        <v>47</v>
      </c>
      <c r="B57" s="7" t="str">
        <f>VLOOKUP(A57,ACTA,2,0)</f>
        <v>CRITERIO3</v>
      </c>
    </row>
    <row r="58" spans="1:3" x14ac:dyDescent="0.25">
      <c r="A58" t="s">
        <v>62</v>
      </c>
      <c r="B58" s="9">
        <f>C58</f>
        <v>0.1</v>
      </c>
      <c r="C58" s="9">
        <v>0.1</v>
      </c>
    </row>
    <row r="59" spans="1:3" x14ac:dyDescent="0.25">
      <c r="A59" t="s">
        <v>63</v>
      </c>
      <c r="B59" s="9">
        <f>B58+C59</f>
        <v>0.79999999999999993</v>
      </c>
      <c r="C59" s="9">
        <v>0.7</v>
      </c>
    </row>
    <row r="60" spans="1:3" x14ac:dyDescent="0.25">
      <c r="A60" t="s">
        <v>60</v>
      </c>
      <c r="B60" s="9">
        <f t="shared" ref="B60" si="2">B59+C60</f>
        <v>1</v>
      </c>
      <c r="C60" s="9">
        <v>0.2</v>
      </c>
    </row>
    <row r="61" spans="1:3" x14ac:dyDescent="0.25">
      <c r="B61" s="9"/>
      <c r="C61" s="9">
        <f>SUM(C58:C60)</f>
        <v>1</v>
      </c>
    </row>
    <row r="62" spans="1:3" x14ac:dyDescent="0.25">
      <c r="B62" s="9"/>
    </row>
    <row r="65" spans="1:3" x14ac:dyDescent="0.25">
      <c r="A65" s="7" t="s">
        <v>54</v>
      </c>
      <c r="B65" s="7" t="str">
        <f>VLOOKUP(A65,ACTA,2,0)</f>
        <v>CRITERIO4</v>
      </c>
    </row>
    <row r="66" spans="1:3" x14ac:dyDescent="0.25">
      <c r="A66" t="s">
        <v>187</v>
      </c>
      <c r="B66" s="9">
        <f>C66</f>
        <v>0.15</v>
      </c>
      <c r="C66" s="9">
        <v>0.15</v>
      </c>
    </row>
    <row r="67" spans="1:3" x14ac:dyDescent="0.25">
      <c r="A67" t="s">
        <v>188</v>
      </c>
      <c r="B67" s="9">
        <f>B66+C67</f>
        <v>0.3</v>
      </c>
      <c r="C67" s="9">
        <v>0.15</v>
      </c>
    </row>
    <row r="68" spans="1:3" x14ac:dyDescent="0.25">
      <c r="A68" t="s">
        <v>106</v>
      </c>
      <c r="B68" s="9">
        <f t="shared" ref="B68:B74" si="3">B67+C68</f>
        <v>0.31</v>
      </c>
      <c r="C68" s="9">
        <v>0.01</v>
      </c>
    </row>
    <row r="69" spans="1:3" x14ac:dyDescent="0.25">
      <c r="A69" t="s">
        <v>189</v>
      </c>
      <c r="B69" s="9">
        <f t="shared" si="3"/>
        <v>0.49</v>
      </c>
      <c r="C69" s="9">
        <v>0.18</v>
      </c>
    </row>
    <row r="70" spans="1:3" x14ac:dyDescent="0.25">
      <c r="A70" t="s">
        <v>110</v>
      </c>
      <c r="B70" s="9">
        <f t="shared" si="3"/>
        <v>0.66999999999999993</v>
      </c>
      <c r="C70" s="9">
        <v>0.18</v>
      </c>
    </row>
    <row r="71" spans="1:3" x14ac:dyDescent="0.25">
      <c r="A71" t="s">
        <v>190</v>
      </c>
      <c r="B71" s="9">
        <f t="shared" si="3"/>
        <v>0.84999999999999987</v>
      </c>
      <c r="C71" s="9">
        <v>0.18</v>
      </c>
    </row>
    <row r="72" spans="1:3" x14ac:dyDescent="0.25">
      <c r="A72" t="s">
        <v>191</v>
      </c>
      <c r="B72" s="9">
        <f t="shared" si="3"/>
        <v>0.93999999999999984</v>
      </c>
      <c r="C72" s="9">
        <v>0.09</v>
      </c>
    </row>
    <row r="73" spans="1:3" x14ac:dyDescent="0.25">
      <c r="A73" t="s">
        <v>192</v>
      </c>
      <c r="B73" s="9">
        <f t="shared" si="3"/>
        <v>0.94999999999999984</v>
      </c>
      <c r="C73" s="9">
        <v>0.01</v>
      </c>
    </row>
    <row r="74" spans="1:3" x14ac:dyDescent="0.25">
      <c r="A74" t="s">
        <v>193</v>
      </c>
      <c r="B74" s="9">
        <f t="shared" si="3"/>
        <v>0.99999999999999989</v>
      </c>
      <c r="C74" s="9">
        <v>0.05</v>
      </c>
    </row>
    <row r="75" spans="1:3" x14ac:dyDescent="0.25">
      <c r="B75" s="9"/>
      <c r="C75" s="9">
        <f>SUM(C66:C74)</f>
        <v>0.99999999999999989</v>
      </c>
    </row>
    <row r="76" spans="1:3" x14ac:dyDescent="0.25">
      <c r="B76" s="9"/>
    </row>
    <row r="79" spans="1:3" x14ac:dyDescent="0.25">
      <c r="A79" s="7" t="s">
        <v>46</v>
      </c>
      <c r="B79" s="7" t="str">
        <f>VLOOKUP(A79,ACTA,2,0)</f>
        <v>CRITERIO5</v>
      </c>
    </row>
    <row r="80" spans="1:3" x14ac:dyDescent="0.25">
      <c r="A80" t="s">
        <v>187</v>
      </c>
      <c r="B80" s="9">
        <f>C80</f>
        <v>0.15</v>
      </c>
      <c r="C80" s="9">
        <v>0.15</v>
      </c>
    </row>
    <row r="81" spans="1:3" x14ac:dyDescent="0.25">
      <c r="A81" t="s">
        <v>195</v>
      </c>
      <c r="B81" s="9">
        <f>B80+C81</f>
        <v>0.3</v>
      </c>
      <c r="C81" s="9">
        <v>0.15</v>
      </c>
    </row>
    <row r="82" spans="1:3" x14ac:dyDescent="0.25">
      <c r="A82" t="s">
        <v>106</v>
      </c>
      <c r="B82" s="9">
        <f t="shared" ref="B82:B88" si="4">B81+C82</f>
        <v>0.31</v>
      </c>
      <c r="C82" s="9">
        <v>0.01</v>
      </c>
    </row>
    <row r="83" spans="1:3" x14ac:dyDescent="0.25">
      <c r="A83" t="s">
        <v>189</v>
      </c>
      <c r="B83" s="9">
        <f t="shared" si="4"/>
        <v>0.49</v>
      </c>
      <c r="C83" s="9">
        <v>0.18</v>
      </c>
    </row>
    <row r="84" spans="1:3" x14ac:dyDescent="0.25">
      <c r="A84" t="s">
        <v>110</v>
      </c>
      <c r="B84" s="9">
        <f t="shared" si="4"/>
        <v>0.66999999999999993</v>
      </c>
      <c r="C84" s="9">
        <v>0.18</v>
      </c>
    </row>
    <row r="85" spans="1:3" x14ac:dyDescent="0.25">
      <c r="A85" t="s">
        <v>190</v>
      </c>
      <c r="B85" s="9">
        <f t="shared" si="4"/>
        <v>0.84999999999999987</v>
      </c>
      <c r="C85" s="9">
        <v>0.18</v>
      </c>
    </row>
    <row r="86" spans="1:3" x14ac:dyDescent="0.25">
      <c r="A86" t="s">
        <v>191</v>
      </c>
      <c r="B86" s="9">
        <f t="shared" si="4"/>
        <v>0.93999999999999984</v>
      </c>
      <c r="C86" s="9">
        <v>0.09</v>
      </c>
    </row>
    <row r="87" spans="1:3" x14ac:dyDescent="0.25">
      <c r="A87" t="s">
        <v>192</v>
      </c>
      <c r="B87" s="9">
        <f t="shared" si="4"/>
        <v>0.94999999999999984</v>
      </c>
      <c r="C87" s="9">
        <v>0.01</v>
      </c>
    </row>
    <row r="88" spans="1:3" x14ac:dyDescent="0.25">
      <c r="A88" t="s">
        <v>193</v>
      </c>
      <c r="B88" s="9">
        <f t="shared" si="4"/>
        <v>0.99999999999999989</v>
      </c>
      <c r="C88" s="9">
        <v>0.05</v>
      </c>
    </row>
    <row r="89" spans="1:3" x14ac:dyDescent="0.25">
      <c r="B89" s="9"/>
      <c r="C89" s="9">
        <f>SUM(C80:C88)</f>
        <v>0.99999999999999989</v>
      </c>
    </row>
    <row r="90" spans="1:3" x14ac:dyDescent="0.25">
      <c r="B90" s="9"/>
    </row>
    <row r="93" spans="1:3" x14ac:dyDescent="0.25">
      <c r="A93" s="7" t="s">
        <v>45</v>
      </c>
      <c r="B93" s="7" t="str">
        <f>VLOOKUP(A93,ACTA,2,0)</f>
        <v>CRITERIO6</v>
      </c>
    </row>
    <row r="94" spans="1:3" x14ac:dyDescent="0.25">
      <c r="A94" s="37" t="s">
        <v>196</v>
      </c>
      <c r="B94" s="9">
        <f>C94</f>
        <v>0.15</v>
      </c>
      <c r="C94" s="9">
        <v>0.15</v>
      </c>
    </row>
    <row r="95" spans="1:3" x14ac:dyDescent="0.25">
      <c r="A95" s="37" t="s">
        <v>197</v>
      </c>
      <c r="B95" s="9">
        <f>B94+C95</f>
        <v>0.3</v>
      </c>
      <c r="C95" s="9">
        <v>0.15</v>
      </c>
    </row>
    <row r="96" spans="1:3" x14ac:dyDescent="0.25">
      <c r="A96" s="37" t="s">
        <v>106</v>
      </c>
      <c r="B96" s="9">
        <f t="shared" ref="B96:B101" si="5">B95+C96</f>
        <v>0.31</v>
      </c>
      <c r="C96" s="9">
        <v>0.01</v>
      </c>
    </row>
    <row r="97" spans="1:3" x14ac:dyDescent="0.25">
      <c r="A97" s="37" t="s">
        <v>61</v>
      </c>
      <c r="B97" s="9">
        <f t="shared" si="5"/>
        <v>0.56000000000000005</v>
      </c>
      <c r="C97" s="9">
        <v>0.25</v>
      </c>
    </row>
    <row r="98" spans="1:3" x14ac:dyDescent="0.25">
      <c r="A98" s="37" t="s">
        <v>198</v>
      </c>
      <c r="B98" s="9">
        <f t="shared" si="5"/>
        <v>0.81</v>
      </c>
      <c r="C98" s="9">
        <v>0.25</v>
      </c>
    </row>
    <row r="99" spans="1:3" x14ac:dyDescent="0.25">
      <c r="A99" s="37" t="s">
        <v>191</v>
      </c>
      <c r="B99" s="9">
        <f t="shared" si="5"/>
        <v>0.9</v>
      </c>
      <c r="C99" s="9">
        <v>0.09</v>
      </c>
    </row>
    <row r="100" spans="1:3" x14ac:dyDescent="0.25">
      <c r="A100" s="37" t="s">
        <v>192</v>
      </c>
      <c r="B100" s="9">
        <f t="shared" si="5"/>
        <v>0.91</v>
      </c>
      <c r="C100" s="9">
        <v>0.01</v>
      </c>
    </row>
    <row r="101" spans="1:3" x14ac:dyDescent="0.25">
      <c r="A101" s="37" t="s">
        <v>199</v>
      </c>
      <c r="B101" s="9">
        <f t="shared" si="5"/>
        <v>1</v>
      </c>
      <c r="C101" s="9">
        <v>0.09</v>
      </c>
    </row>
    <row r="102" spans="1:3" x14ac:dyDescent="0.25">
      <c r="A102" s="37"/>
      <c r="B102" s="9"/>
      <c r="C102" s="9">
        <f>SUM(C94:C101)</f>
        <v>1</v>
      </c>
    </row>
    <row r="103" spans="1:3" x14ac:dyDescent="0.25">
      <c r="A103" s="37"/>
      <c r="B103" s="9"/>
    </row>
    <row r="106" spans="1:3" x14ac:dyDescent="0.25">
      <c r="A106" s="7" t="s">
        <v>48</v>
      </c>
      <c r="B106" s="7" t="str">
        <f>VLOOKUP(A106,ACTA,2,0)</f>
        <v>CRITERIO7</v>
      </c>
    </row>
    <row r="107" spans="1:3" x14ac:dyDescent="0.25">
      <c r="A107" t="s">
        <v>161</v>
      </c>
      <c r="B107" s="9">
        <f>C107</f>
        <v>0.1</v>
      </c>
      <c r="C107" s="9">
        <v>0.1</v>
      </c>
    </row>
    <row r="108" spans="1:3" x14ac:dyDescent="0.25">
      <c r="A108" t="s">
        <v>162</v>
      </c>
      <c r="B108" s="9">
        <f>B107+C108</f>
        <v>0.5</v>
      </c>
      <c r="C108" s="9">
        <v>0.4</v>
      </c>
    </row>
    <row r="109" spans="1:3" x14ac:dyDescent="0.25">
      <c r="A109" t="s">
        <v>163</v>
      </c>
      <c r="B109" s="9">
        <f t="shared" ref="B109:B110" si="6">B108+C109</f>
        <v>0.8</v>
      </c>
      <c r="C109" s="9">
        <v>0.3</v>
      </c>
    </row>
    <row r="110" spans="1:3" x14ac:dyDescent="0.25">
      <c r="A110" t="s">
        <v>164</v>
      </c>
      <c r="B110" s="9">
        <f t="shared" si="6"/>
        <v>1</v>
      </c>
      <c r="C110" s="9">
        <v>0.2</v>
      </c>
    </row>
    <row r="111" spans="1:3" x14ac:dyDescent="0.25">
      <c r="B111" s="9"/>
      <c r="C111" s="9">
        <f>SUM(C107:C110)</f>
        <v>1</v>
      </c>
    </row>
    <row r="112" spans="1:3" x14ac:dyDescent="0.25">
      <c r="B112" s="9"/>
    </row>
    <row r="113" spans="1:3" x14ac:dyDescent="0.25">
      <c r="B113" s="9"/>
    </row>
    <row r="115" spans="1:3" x14ac:dyDescent="0.25">
      <c r="A115" s="7" t="s">
        <v>49</v>
      </c>
      <c r="B115" s="7" t="str">
        <f>VLOOKUP(A115,ACTA,2,0)</f>
        <v>CRITERIO8</v>
      </c>
    </row>
    <row r="116" spans="1:3" x14ac:dyDescent="0.25">
      <c r="A116" t="s">
        <v>187</v>
      </c>
      <c r="B116" s="9">
        <f>C116</f>
        <v>0.15</v>
      </c>
      <c r="C116" s="9">
        <v>0.15</v>
      </c>
    </row>
    <row r="117" spans="1:3" x14ac:dyDescent="0.25">
      <c r="A117" t="s">
        <v>200</v>
      </c>
      <c r="B117" s="9">
        <f>B116+C117</f>
        <v>0.3</v>
      </c>
      <c r="C117" s="9">
        <v>0.15</v>
      </c>
    </row>
    <row r="118" spans="1:3" x14ac:dyDescent="0.25">
      <c r="A118" t="s">
        <v>106</v>
      </c>
      <c r="B118" s="9">
        <f t="shared" ref="B118:B124" si="7">B117+C118</f>
        <v>0.31</v>
      </c>
      <c r="C118" s="9">
        <v>0.01</v>
      </c>
    </row>
    <row r="119" spans="1:3" x14ac:dyDescent="0.25">
      <c r="A119" t="s">
        <v>189</v>
      </c>
      <c r="B119" s="9">
        <f t="shared" si="7"/>
        <v>0.49</v>
      </c>
      <c r="C119" s="9">
        <v>0.18</v>
      </c>
    </row>
    <row r="120" spans="1:3" x14ac:dyDescent="0.25">
      <c r="A120" t="s">
        <v>110</v>
      </c>
      <c r="B120" s="9">
        <f t="shared" si="7"/>
        <v>0.66999999999999993</v>
      </c>
      <c r="C120" s="9">
        <v>0.18</v>
      </c>
    </row>
    <row r="121" spans="1:3" x14ac:dyDescent="0.25">
      <c r="A121" t="s">
        <v>190</v>
      </c>
      <c r="B121" s="9">
        <f t="shared" si="7"/>
        <v>0.84999999999999987</v>
      </c>
      <c r="C121" s="9">
        <v>0.18</v>
      </c>
    </row>
    <row r="122" spans="1:3" x14ac:dyDescent="0.25">
      <c r="A122" t="s">
        <v>191</v>
      </c>
      <c r="B122" s="9">
        <f t="shared" si="7"/>
        <v>0.93999999999999984</v>
      </c>
      <c r="C122" s="9">
        <v>0.09</v>
      </c>
    </row>
    <row r="123" spans="1:3" x14ac:dyDescent="0.25">
      <c r="A123" t="s">
        <v>192</v>
      </c>
      <c r="B123" s="9">
        <f t="shared" si="7"/>
        <v>0.94999999999999984</v>
      </c>
      <c r="C123" s="9">
        <v>0.01</v>
      </c>
    </row>
    <row r="124" spans="1:3" x14ac:dyDescent="0.25">
      <c r="A124" t="s">
        <v>193</v>
      </c>
      <c r="B124" s="9">
        <f t="shared" si="7"/>
        <v>0.99999999999999989</v>
      </c>
      <c r="C124" s="9">
        <v>0.05</v>
      </c>
    </row>
    <row r="125" spans="1:3" x14ac:dyDescent="0.25">
      <c r="B125" s="9"/>
      <c r="C125" s="9">
        <f>SUM(C116:C124)</f>
        <v>0.99999999999999989</v>
      </c>
    </row>
    <row r="126" spans="1:3" x14ac:dyDescent="0.25">
      <c r="B126" s="9"/>
    </row>
    <row r="136" spans="1:3" x14ac:dyDescent="0.25">
      <c r="A136" s="10" t="s">
        <v>73</v>
      </c>
      <c r="B136" s="10" t="s">
        <v>74</v>
      </c>
      <c r="C136" s="10" t="s">
        <v>75</v>
      </c>
    </row>
    <row r="137" spans="1:3" ht="22.5" customHeight="1" x14ac:dyDescent="0.25">
      <c r="A137" s="30" t="s">
        <v>76</v>
      </c>
      <c r="B137" s="30" t="s">
        <v>137</v>
      </c>
      <c r="C137" s="30" t="s">
        <v>77</v>
      </c>
    </row>
    <row r="138" spans="1:3" ht="22.5" customHeight="1" x14ac:dyDescent="0.25">
      <c r="A138" s="30" t="s">
        <v>138</v>
      </c>
      <c r="B138" s="30" t="s">
        <v>78</v>
      </c>
      <c r="C138" s="30" t="s">
        <v>139</v>
      </c>
    </row>
    <row r="139" spans="1:3" ht="22.5" customHeight="1" x14ac:dyDescent="0.25">
      <c r="A139" s="30" t="s">
        <v>140</v>
      </c>
      <c r="B139" s="30" t="s">
        <v>142</v>
      </c>
      <c r="C139" s="30" t="s">
        <v>141</v>
      </c>
    </row>
    <row r="140" spans="1:3" ht="22.5" customHeight="1" x14ac:dyDescent="0.25">
      <c r="A140" s="30" t="s">
        <v>79</v>
      </c>
      <c r="B140" s="30" t="s">
        <v>80</v>
      </c>
      <c r="C140" s="30" t="s">
        <v>81</v>
      </c>
    </row>
    <row r="141" spans="1:3" ht="22.5" customHeight="1" x14ac:dyDescent="0.25">
      <c r="A141" s="30" t="s">
        <v>82</v>
      </c>
      <c r="B141" s="30" t="s">
        <v>144</v>
      </c>
      <c r="C141" s="30" t="s">
        <v>143</v>
      </c>
    </row>
    <row r="142" spans="1:3" ht="22.5" customHeight="1" x14ac:dyDescent="0.25">
      <c r="A142" s="11" t="s">
        <v>83</v>
      </c>
      <c r="B142" s="12" t="s">
        <v>146</v>
      </c>
      <c r="C142" s="13" t="s">
        <v>145</v>
      </c>
    </row>
    <row r="143" spans="1:3" ht="22.5" customHeight="1" x14ac:dyDescent="0.25">
      <c r="A143" s="11" t="s">
        <v>84</v>
      </c>
      <c r="B143" s="12" t="s">
        <v>148</v>
      </c>
      <c r="C143" s="13" t="s">
        <v>147</v>
      </c>
    </row>
    <row r="144" spans="1:3" ht="22.5" customHeight="1" x14ac:dyDescent="0.25">
      <c r="A144" s="11" t="s">
        <v>85</v>
      </c>
      <c r="B144" s="12" t="s">
        <v>150</v>
      </c>
      <c r="C144" s="13" t="s">
        <v>149</v>
      </c>
    </row>
    <row r="145" spans="1:3" ht="22.5" customHeight="1" x14ac:dyDescent="0.25">
      <c r="A145" s="11" t="s">
        <v>86</v>
      </c>
      <c r="B145" s="12" t="s">
        <v>87</v>
      </c>
      <c r="C145" s="13" t="s">
        <v>88</v>
      </c>
    </row>
    <row r="146" spans="1:3" ht="22.5" customHeight="1" x14ac:dyDescent="0.25">
      <c r="A146" s="11" t="s">
        <v>151</v>
      </c>
      <c r="B146" s="14" t="s">
        <v>201</v>
      </c>
      <c r="C146" s="13" t="s">
        <v>89</v>
      </c>
    </row>
    <row r="147" spans="1:3" ht="22.5" customHeight="1" x14ac:dyDescent="0.25">
      <c r="A147" s="15" t="s">
        <v>90</v>
      </c>
      <c r="B147" s="16" t="s">
        <v>80</v>
      </c>
      <c r="C147" s="16" t="s">
        <v>81</v>
      </c>
    </row>
    <row r="148" spans="1:3" ht="22.5" customHeight="1" x14ac:dyDescent="0.25">
      <c r="A148" s="15" t="s">
        <v>91</v>
      </c>
      <c r="B148" s="17" t="s">
        <v>80</v>
      </c>
      <c r="C148" s="16" t="s">
        <v>81</v>
      </c>
    </row>
    <row r="149" spans="1:3" ht="22.5" customHeight="1" x14ac:dyDescent="0.25">
      <c r="A149" s="15" t="s">
        <v>92</v>
      </c>
      <c r="B149" s="18" t="s">
        <v>154</v>
      </c>
      <c r="C149" s="16" t="s">
        <v>153</v>
      </c>
    </row>
    <row r="150" spans="1:3" ht="22.5" customHeight="1" x14ac:dyDescent="0.25">
      <c r="A150" s="15" t="s">
        <v>152</v>
      </c>
      <c r="B150" s="16" t="s">
        <v>201</v>
      </c>
      <c r="C150" s="16" t="s">
        <v>89</v>
      </c>
    </row>
    <row r="151" spans="1:3" ht="22.5" customHeight="1" x14ac:dyDescent="0.25">
      <c r="A151" s="19" t="s">
        <v>93</v>
      </c>
      <c r="B151" s="20" t="s">
        <v>156</v>
      </c>
      <c r="C151" s="21" t="s">
        <v>155</v>
      </c>
    </row>
    <row r="152" spans="1:3" ht="22.5" customHeight="1" x14ac:dyDescent="0.25">
      <c r="A152" s="19" t="s">
        <v>94</v>
      </c>
      <c r="B152" s="22" t="s">
        <v>201</v>
      </c>
      <c r="C152" s="21" t="s">
        <v>89</v>
      </c>
    </row>
    <row r="153" spans="1:3" ht="22.5" customHeight="1" x14ac:dyDescent="0.25">
      <c r="A153" s="15" t="s">
        <v>103</v>
      </c>
      <c r="B153" s="15" t="s">
        <v>104</v>
      </c>
      <c r="C153" s="15" t="s">
        <v>202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25</vt:i4>
      </vt:variant>
    </vt:vector>
  </HeadingPairs>
  <TitlesOfParts>
    <vt:vector size="28" baseType="lpstr">
      <vt:lpstr>Hoja1</vt:lpstr>
      <vt:lpstr>Plan Anual de Auditorías 2020</vt:lpstr>
      <vt:lpstr>Listas Desplegables</vt:lpstr>
      <vt:lpstr>ACT</vt:lpstr>
      <vt:lpstr>ACTA</vt:lpstr>
      <vt:lpstr>'Plan Anual de Auditorías 2020'!Área_de_impresión</vt:lpstr>
      <vt:lpstr>CRITERIO1</vt:lpstr>
      <vt:lpstr>CRITERIO1A</vt:lpstr>
      <vt:lpstr>CRITERIO2</vt:lpstr>
      <vt:lpstr>CRITERIO2A</vt:lpstr>
      <vt:lpstr>CRITERIO3</vt:lpstr>
      <vt:lpstr>CRITERIO3A</vt:lpstr>
      <vt:lpstr>CRITERIO4</vt:lpstr>
      <vt:lpstr>CRITERIO4A</vt:lpstr>
      <vt:lpstr>CRITERIO5</vt:lpstr>
      <vt:lpstr>CRITERIO5A</vt:lpstr>
      <vt:lpstr>CRITERIO6</vt:lpstr>
      <vt:lpstr>CRITERIO6A</vt:lpstr>
      <vt:lpstr>CRITERIO7</vt:lpstr>
      <vt:lpstr>CRITERIO7A</vt:lpstr>
      <vt:lpstr>CRITERIO8</vt:lpstr>
      <vt:lpstr>CRITERIO8A</vt:lpstr>
      <vt:lpstr>LIDER</vt:lpstr>
      <vt:lpstr>PROCESO</vt:lpstr>
      <vt:lpstr>PROCESO2</vt:lpstr>
      <vt:lpstr>PROF</vt:lpstr>
      <vt:lpstr>PROFA</vt:lpstr>
      <vt:lpstr>'Plan Anual de Auditorías 2020'!Títulos_a_imprimir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JONNATHAN ANDRES LARA HERRERA</dc:creator>
  <cp:lastModifiedBy>FAMILIA ESTRATO</cp:lastModifiedBy>
  <cp:lastPrinted>2020-01-29T05:57:29Z</cp:lastPrinted>
  <dcterms:created xsi:type="dcterms:W3CDTF">2018-02-07T23:53:02Z</dcterms:created>
  <dcterms:modified xsi:type="dcterms:W3CDTF">2020-01-30T20:24:18Z</dcterms:modified>
</cp:coreProperties>
</file>