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0" windowWidth="20490" windowHeight="9705" tabRatio="865" firstSheet="1" activeTab="1"/>
  </bookViews>
  <sheets>
    <sheet name="INFORMACIÓN" sheetId="37" state="hidden" r:id="rId1"/>
    <sheet name="Indicador" sheetId="36" r:id="rId2"/>
  </sheets>
  <externalReferences>
    <externalReference r:id="rId3"/>
    <externalReference r:id="rId4"/>
    <externalReference r:id="rId5"/>
  </externalReferences>
  <definedNames>
    <definedName name="_xlnm._FilterDatabase" localSheetId="1" hidden="1">Indicador!$A$10:$AC$88</definedName>
    <definedName name="ai">[1]REGISTRO!$AH$2</definedName>
    <definedName name="andw">#REF!</definedName>
    <definedName name="dependencias">#REF!</definedName>
    <definedName name="Frecuencia">[2]Hoja1!$C$2:$C$8</definedName>
    <definedName name="Herramienta">[2]Hoja1!$E$2:$E$10</definedName>
    <definedName name="JAMELO">#REF!</definedName>
    <definedName name="lo">[3]Hoja1!$B$2:$B$13</definedName>
    <definedName name="Meses">#REF!</definedName>
    <definedName name="Procesos">Indicador!#REF!</definedName>
    <definedName name="PROCESOS1">#REF!</definedName>
    <definedName name="Tendencia">[2]Hoja1!$D$2:$D$4</definedName>
    <definedName name="Tipo">[2]Hoja1!$A$2:$A$8</definedName>
    <definedName name="VALOR">[1]NOMBRES!#REF!</definedName>
  </definedNames>
  <calcPr calcId="145621"/>
</workbook>
</file>

<file path=xl/calcChain.xml><?xml version="1.0" encoding="utf-8"?>
<calcChain xmlns="http://schemas.openxmlformats.org/spreadsheetml/2006/main">
  <c r="AA47" i="36" l="1"/>
  <c r="AB47" i="36"/>
  <c r="P70" i="36" l="1"/>
  <c r="Q70" i="36"/>
  <c r="R70" i="36"/>
  <c r="S70" i="36"/>
  <c r="T70" i="36"/>
  <c r="U70" i="36"/>
  <c r="V70" i="36"/>
  <c r="W70" i="36"/>
  <c r="X70" i="36"/>
  <c r="Y70" i="36"/>
  <c r="Z70" i="36"/>
  <c r="O70" i="36"/>
  <c r="P68" i="36"/>
  <c r="Q68" i="36"/>
  <c r="R68" i="36"/>
  <c r="S68" i="36"/>
  <c r="T68" i="36"/>
  <c r="U68" i="36"/>
  <c r="V68" i="36"/>
  <c r="W68" i="36"/>
  <c r="X68" i="36"/>
  <c r="Y68" i="36"/>
  <c r="Z68" i="36"/>
  <c r="O68" i="36"/>
  <c r="P66" i="36"/>
  <c r="Q66" i="36"/>
  <c r="R66" i="36"/>
  <c r="S66" i="36"/>
  <c r="T66" i="36"/>
  <c r="U66" i="36"/>
  <c r="V66" i="36"/>
  <c r="W66" i="36"/>
  <c r="X66" i="36"/>
  <c r="Y66" i="36"/>
  <c r="Z66" i="36"/>
  <c r="O66" i="36"/>
  <c r="P64" i="36"/>
  <c r="Q64" i="36"/>
  <c r="R64" i="36"/>
  <c r="S64" i="36"/>
  <c r="T64" i="36"/>
  <c r="U64" i="36"/>
  <c r="V64" i="36"/>
  <c r="W64" i="36"/>
  <c r="X64" i="36"/>
  <c r="Y64" i="36"/>
  <c r="Z64" i="36"/>
  <c r="O64" i="36"/>
  <c r="AA41" i="36"/>
  <c r="AA68" i="36" l="1"/>
  <c r="AA70" i="36"/>
  <c r="AA37" i="36"/>
  <c r="M35" i="36" s="1"/>
  <c r="AA33" i="36"/>
  <c r="M31" i="36" s="1"/>
  <c r="P26" i="36" l="1"/>
  <c r="O26" i="36"/>
  <c r="AA25" i="36"/>
  <c r="AA24" i="36"/>
  <c r="M23" i="36" l="1"/>
  <c r="AA45" i="36"/>
  <c r="M43" i="36" s="1"/>
  <c r="AA65" i="36" l="1"/>
  <c r="M63" i="36" s="1"/>
  <c r="AA27" i="36"/>
  <c r="U28" i="36" s="1"/>
  <c r="Y28" i="36" l="1"/>
  <c r="T28" i="36"/>
  <c r="P28" i="36"/>
  <c r="W30" i="36"/>
  <c r="S30" i="36"/>
  <c r="O30" i="36"/>
  <c r="X28" i="36"/>
  <c r="S28" i="36"/>
  <c r="Z30" i="36"/>
  <c r="V30" i="36"/>
  <c r="R30" i="36"/>
  <c r="W28" i="36"/>
  <c r="Y30" i="36"/>
  <c r="Q30" i="36"/>
  <c r="O28" i="36"/>
  <c r="R28" i="36"/>
  <c r="U30" i="36"/>
  <c r="Z28" i="36"/>
  <c r="V28" i="36"/>
  <c r="Q28" i="36"/>
  <c r="X30" i="36"/>
  <c r="T30" i="36"/>
  <c r="P30" i="36"/>
  <c r="AA17" i="36"/>
  <c r="M15" i="36" s="1"/>
  <c r="AA15" i="36"/>
  <c r="X18" i="36" s="1"/>
  <c r="AA29" i="36"/>
  <c r="M27" i="36" s="1"/>
  <c r="AA21" i="36"/>
  <c r="M19" i="36" s="1"/>
  <c r="AA19" i="36"/>
  <c r="AA13" i="36"/>
  <c r="M11" i="36" s="1"/>
  <c r="AA11" i="36"/>
  <c r="Z16" i="36" l="1"/>
  <c r="P12" i="36"/>
  <c r="W12" i="36"/>
  <c r="Q14" i="36"/>
  <c r="W14" i="36"/>
  <c r="Q16" i="36"/>
  <c r="U12" i="36"/>
  <c r="O14" i="36"/>
  <c r="Y14" i="36"/>
  <c r="U16" i="36"/>
  <c r="O12" i="36"/>
  <c r="S12" i="36"/>
  <c r="R14" i="36"/>
  <c r="V16" i="36"/>
  <c r="X12" i="36"/>
  <c r="Q12" i="36"/>
  <c r="U14" i="36"/>
  <c r="P16" i="36"/>
  <c r="Y16" i="36"/>
  <c r="Y12" i="36"/>
  <c r="T12" i="36"/>
  <c r="V14" i="36"/>
  <c r="T14" i="36"/>
  <c r="Z14" i="36"/>
  <c r="R16" i="36"/>
  <c r="S22" i="36"/>
  <c r="W22" i="36"/>
  <c r="O22" i="36"/>
  <c r="S20" i="36"/>
  <c r="W20" i="36"/>
  <c r="O20" i="36"/>
  <c r="P22" i="36"/>
  <c r="T22" i="36"/>
  <c r="X22" i="36"/>
  <c r="P20" i="36"/>
  <c r="T20" i="36"/>
  <c r="X20" i="36"/>
  <c r="Q22" i="36"/>
  <c r="U22" i="36"/>
  <c r="Y22" i="36"/>
  <c r="Q20" i="36"/>
  <c r="U20" i="36"/>
  <c r="Y20" i="36"/>
  <c r="R22" i="36"/>
  <c r="V22" i="36"/>
  <c r="Z22" i="36"/>
  <c r="R20" i="36"/>
  <c r="V20" i="36"/>
  <c r="Z20" i="36"/>
  <c r="Z12" i="36"/>
  <c r="V12" i="36"/>
  <c r="R12" i="36"/>
  <c r="P14" i="36"/>
  <c r="S14" i="36"/>
  <c r="X14" i="36"/>
  <c r="O16" i="36"/>
  <c r="S16" i="36"/>
  <c r="W16" i="36"/>
  <c r="T16" i="36"/>
  <c r="X16" i="36"/>
  <c r="AA30" i="36"/>
  <c r="AB27" i="36" s="1"/>
  <c r="Z26" i="36"/>
  <c r="AA28" i="36"/>
  <c r="S18" i="36"/>
  <c r="Y18" i="36"/>
  <c r="R18" i="36"/>
  <c r="W18" i="36"/>
  <c r="O18" i="36"/>
  <c r="U18" i="36"/>
  <c r="Z18" i="36"/>
  <c r="Q18" i="36"/>
  <c r="V18" i="36"/>
  <c r="P18" i="36"/>
  <c r="T18" i="36"/>
  <c r="AA16" i="36" l="1"/>
  <c r="AA20" i="36"/>
  <c r="AA14" i="36"/>
  <c r="AA12" i="36"/>
  <c r="AA26" i="36"/>
  <c r="AB23" i="36" s="1"/>
  <c r="AA22" i="36"/>
  <c r="AB19" i="36" s="1"/>
  <c r="AA18" i="36"/>
  <c r="AB15" i="36" s="1"/>
  <c r="AA81" i="36"/>
  <c r="M79" i="36" s="1"/>
  <c r="AA77" i="36"/>
  <c r="M75" i="36" s="1"/>
  <c r="AA73" i="36"/>
  <c r="M71" i="36" s="1"/>
  <c r="AA69" i="36"/>
  <c r="M67" i="36" s="1"/>
  <c r="AA63" i="36"/>
  <c r="AA61" i="36"/>
  <c r="AA57" i="36"/>
  <c r="AA53" i="36"/>
  <c r="M51" i="36" s="1"/>
  <c r="M39" i="36"/>
  <c r="AA39" i="36"/>
  <c r="T42" i="36" l="1"/>
  <c r="X42" i="36"/>
  <c r="O42" i="36"/>
  <c r="R40" i="36"/>
  <c r="V40" i="36"/>
  <c r="Z40" i="36"/>
  <c r="Q42" i="36"/>
  <c r="U42" i="36"/>
  <c r="Y42" i="36"/>
  <c r="S40" i="36"/>
  <c r="W40" i="36"/>
  <c r="O40" i="36"/>
  <c r="S42" i="36"/>
  <c r="W42" i="36"/>
  <c r="P42" i="36"/>
  <c r="Q40" i="36"/>
  <c r="U40" i="36"/>
  <c r="Y40" i="36"/>
  <c r="R42" i="36"/>
  <c r="V42" i="36"/>
  <c r="Z42" i="36"/>
  <c r="P40" i="36"/>
  <c r="T40" i="36"/>
  <c r="X40" i="36"/>
  <c r="AA51" i="36"/>
  <c r="AA71" i="36"/>
  <c r="AA79" i="36"/>
  <c r="AA43" i="36"/>
  <c r="AA31" i="36"/>
  <c r="AA59" i="36"/>
  <c r="AA67" i="36"/>
  <c r="AA35" i="36"/>
  <c r="AA55" i="36"/>
  <c r="AA75" i="36"/>
  <c r="P82" i="36" l="1"/>
  <c r="T82" i="36"/>
  <c r="X82" i="36"/>
  <c r="P80" i="36"/>
  <c r="T80" i="36"/>
  <c r="X80" i="36"/>
  <c r="Q82" i="36"/>
  <c r="U82" i="36"/>
  <c r="Y82" i="36"/>
  <c r="Q80" i="36"/>
  <c r="U80" i="36"/>
  <c r="Y80" i="36"/>
  <c r="R82" i="36"/>
  <c r="V82" i="36"/>
  <c r="Z82" i="36"/>
  <c r="R80" i="36"/>
  <c r="V80" i="36"/>
  <c r="Z80" i="36"/>
  <c r="S82" i="36"/>
  <c r="W82" i="36"/>
  <c r="O82" i="36"/>
  <c r="S80" i="36"/>
  <c r="W80" i="36"/>
  <c r="O80" i="36"/>
  <c r="T38" i="36"/>
  <c r="X38" i="36"/>
  <c r="O38" i="36"/>
  <c r="R38" i="36"/>
  <c r="Q38" i="36"/>
  <c r="U38" i="36"/>
  <c r="Y38" i="36"/>
  <c r="V38" i="36"/>
  <c r="S38" i="36"/>
  <c r="W38" i="36"/>
  <c r="P38" i="36"/>
  <c r="Z38" i="36"/>
  <c r="Q36" i="36"/>
  <c r="U36" i="36"/>
  <c r="Y36" i="36"/>
  <c r="S36" i="36"/>
  <c r="R36" i="36"/>
  <c r="V36" i="36"/>
  <c r="Z36" i="36"/>
  <c r="P36" i="36"/>
  <c r="T36" i="36"/>
  <c r="X36" i="36"/>
  <c r="W36" i="36"/>
  <c r="O36" i="36"/>
  <c r="Q46" i="36"/>
  <c r="U46" i="36"/>
  <c r="Y46" i="36"/>
  <c r="Q44" i="36"/>
  <c r="U44" i="36"/>
  <c r="Y44" i="36"/>
  <c r="W46" i="36"/>
  <c r="S44" i="36"/>
  <c r="W44" i="36"/>
  <c r="O44" i="36"/>
  <c r="R46" i="36"/>
  <c r="V46" i="36"/>
  <c r="O46" i="36"/>
  <c r="R44" i="36"/>
  <c r="V44" i="36"/>
  <c r="Z44" i="36"/>
  <c r="S46" i="36"/>
  <c r="P46" i="36"/>
  <c r="T46" i="36"/>
  <c r="X46" i="36"/>
  <c r="P44" i="36"/>
  <c r="T44" i="36"/>
  <c r="X44" i="36"/>
  <c r="Z46" i="36"/>
  <c r="AA40" i="36"/>
  <c r="AA42" i="36"/>
  <c r="AB39" i="36" s="1"/>
  <c r="P78" i="36"/>
  <c r="T78" i="36"/>
  <c r="X78" i="36"/>
  <c r="P76" i="36"/>
  <c r="T76" i="36"/>
  <c r="X76" i="36"/>
  <c r="V78" i="36"/>
  <c r="R76" i="36"/>
  <c r="Q78" i="36"/>
  <c r="U78" i="36"/>
  <c r="Y78" i="36"/>
  <c r="Q76" i="36"/>
  <c r="U76" i="36"/>
  <c r="Y76" i="36"/>
  <c r="R78" i="36"/>
  <c r="V76" i="36"/>
  <c r="Z76" i="36"/>
  <c r="S78" i="36"/>
  <c r="W78" i="36"/>
  <c r="O78" i="36"/>
  <c r="S76" i="36"/>
  <c r="W76" i="36"/>
  <c r="O76" i="36"/>
  <c r="Z78" i="36"/>
  <c r="Q62" i="36"/>
  <c r="U62" i="36"/>
  <c r="Y62" i="36"/>
  <c r="P60" i="36"/>
  <c r="T60" i="36"/>
  <c r="X60" i="36"/>
  <c r="O62" i="36"/>
  <c r="R62" i="36"/>
  <c r="V62" i="36"/>
  <c r="Z62" i="36"/>
  <c r="Q60" i="36"/>
  <c r="U60" i="36"/>
  <c r="Y60" i="36"/>
  <c r="W62" i="36"/>
  <c r="R60" i="36"/>
  <c r="Z60" i="36"/>
  <c r="P62" i="36"/>
  <c r="T62" i="36"/>
  <c r="X62" i="36"/>
  <c r="S60" i="36"/>
  <c r="W60" i="36"/>
  <c r="O60" i="36"/>
  <c r="S62" i="36"/>
  <c r="V60" i="36"/>
  <c r="P74" i="36"/>
  <c r="T74" i="36"/>
  <c r="X74" i="36"/>
  <c r="P72" i="36"/>
  <c r="T72" i="36"/>
  <c r="X72" i="36"/>
  <c r="R74" i="36"/>
  <c r="V74" i="36"/>
  <c r="R72" i="36"/>
  <c r="Q74" i="36"/>
  <c r="U74" i="36"/>
  <c r="Y74" i="36"/>
  <c r="Q72" i="36"/>
  <c r="U72" i="36"/>
  <c r="Y72" i="36"/>
  <c r="Z74" i="36"/>
  <c r="V72" i="36"/>
  <c r="S74" i="36"/>
  <c r="W74" i="36"/>
  <c r="O74" i="36"/>
  <c r="S72" i="36"/>
  <c r="W72" i="36"/>
  <c r="O72" i="36"/>
  <c r="Z72" i="36"/>
  <c r="P58" i="36"/>
  <c r="T58" i="36"/>
  <c r="X58" i="36"/>
  <c r="S56" i="36"/>
  <c r="W56" i="36"/>
  <c r="O56" i="36"/>
  <c r="Y56" i="36"/>
  <c r="Q58" i="36"/>
  <c r="U58" i="36"/>
  <c r="Y58" i="36"/>
  <c r="P56" i="36"/>
  <c r="T56" i="36"/>
  <c r="X56" i="36"/>
  <c r="V58" i="36"/>
  <c r="Q56" i="36"/>
  <c r="S58" i="36"/>
  <c r="W58" i="36"/>
  <c r="O58" i="36"/>
  <c r="R56" i="36"/>
  <c r="V56" i="36"/>
  <c r="Z56" i="36"/>
  <c r="R58" i="36"/>
  <c r="Z58" i="36"/>
  <c r="U56" i="36"/>
  <c r="P34" i="36"/>
  <c r="O32" i="36"/>
  <c r="P32" i="36"/>
  <c r="Q32" i="36"/>
  <c r="U32" i="36"/>
  <c r="Y32" i="36"/>
  <c r="R32" i="36"/>
  <c r="V32" i="36"/>
  <c r="Z32" i="36"/>
  <c r="S32" i="36"/>
  <c r="W32" i="36"/>
  <c r="T32" i="36"/>
  <c r="X32" i="36"/>
  <c r="R54" i="36"/>
  <c r="V54" i="36"/>
  <c r="Z54" i="36"/>
  <c r="Q52" i="36"/>
  <c r="U52" i="36"/>
  <c r="Y52" i="36"/>
  <c r="X54" i="36"/>
  <c r="S54" i="36"/>
  <c r="W54" i="36"/>
  <c r="O54" i="36"/>
  <c r="R52" i="36"/>
  <c r="V52" i="36"/>
  <c r="Z52" i="36"/>
  <c r="P54" i="36"/>
  <c r="W52" i="36"/>
  <c r="Q54" i="36"/>
  <c r="U54" i="36"/>
  <c r="Y54" i="36"/>
  <c r="P52" i="36"/>
  <c r="T52" i="36"/>
  <c r="X52" i="36"/>
  <c r="T54" i="36"/>
  <c r="S52" i="36"/>
  <c r="O52" i="36"/>
  <c r="Y34" i="36"/>
  <c r="U34" i="36"/>
  <c r="Q34" i="36"/>
  <c r="X34" i="36"/>
  <c r="T34" i="36"/>
  <c r="Z34" i="36"/>
  <c r="W34" i="36"/>
  <c r="S34" i="36"/>
  <c r="V34" i="36"/>
  <c r="R34" i="36"/>
  <c r="O34" i="36"/>
  <c r="AA38" i="36" l="1"/>
  <c r="AB35" i="36" s="1"/>
  <c r="AA32" i="36"/>
  <c r="AA56" i="36"/>
  <c r="AA60" i="36"/>
  <c r="AA36" i="36"/>
  <c r="AA52" i="36"/>
  <c r="AA44" i="36"/>
  <c r="AA54" i="36"/>
  <c r="AB51" i="36" s="1"/>
  <c r="AA34" i="36"/>
  <c r="AB31" i="36" s="1"/>
  <c r="AA74" i="36"/>
  <c r="AB71" i="36" s="1"/>
  <c r="AA62" i="36"/>
  <c r="AB59" i="36" s="1"/>
  <c r="AA58" i="36"/>
  <c r="AB55" i="36" s="1"/>
  <c r="AA46" i="36"/>
  <c r="AB43" i="36" s="1"/>
  <c r="AB67" i="36"/>
  <c r="AA66" i="36"/>
  <c r="AB63" i="36" s="1"/>
  <c r="AA82" i="36"/>
  <c r="AB79" i="36" s="1"/>
  <c r="AA78" i="36"/>
  <c r="AB75" i="36" s="1"/>
  <c r="D5" i="37" l="1"/>
  <c r="D6" i="37" s="1"/>
  <c r="D7" i="37" s="1"/>
  <c r="D8" i="37" s="1"/>
  <c r="D9" i="37" s="1"/>
  <c r="D10" i="37" s="1"/>
  <c r="B5" i="37"/>
  <c r="B6" i="37" s="1"/>
  <c r="B7" i="37" s="1"/>
  <c r="B8" i="37" s="1"/>
  <c r="B9" i="37" s="1"/>
  <c r="B10" i="37" s="1"/>
  <c r="B11" i="37" s="1"/>
  <c r="B12" i="37" s="1"/>
  <c r="B13" i="37" s="1"/>
  <c r="B14" i="37" s="1"/>
  <c r="B15" i="37" s="1"/>
  <c r="B16" i="37" s="1"/>
  <c r="B17" i="37" s="1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B31" i="37" s="1"/>
  <c r="B32" i="37" s="1"/>
  <c r="B33" i="37" s="1"/>
  <c r="B34" i="37" s="1"/>
  <c r="AA80" i="36" l="1"/>
  <c r="AA72" i="36"/>
  <c r="AA64" i="36"/>
  <c r="AA76" i="36"/>
  <c r="AB11" i="36"/>
</calcChain>
</file>

<file path=xl/sharedStrings.xml><?xml version="1.0" encoding="utf-8"?>
<sst xmlns="http://schemas.openxmlformats.org/spreadsheetml/2006/main" count="457" uniqueCount="233">
  <si>
    <t xml:space="preserve">PROCESO </t>
  </si>
  <si>
    <t>Administración de la Información</t>
  </si>
  <si>
    <t>Comunicaciones</t>
  </si>
  <si>
    <t>Evaluación de la Gestión</t>
  </si>
  <si>
    <t>PROCESO</t>
  </si>
  <si>
    <t>EJE</t>
  </si>
  <si>
    <t>PROGRAMA</t>
  </si>
  <si>
    <t>PROYECTO PRIORITARIO</t>
  </si>
  <si>
    <t xml:space="preserve">PROYECTO DE INVERSIÓN </t>
  </si>
  <si>
    <t>OBJETIVO DE CALIDAD</t>
  </si>
  <si>
    <t>DÍA</t>
  </si>
  <si>
    <t>MES</t>
  </si>
  <si>
    <t>AÑO</t>
  </si>
  <si>
    <t>DÍAS</t>
  </si>
  <si>
    <t>MESES</t>
  </si>
  <si>
    <t>AÑOS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</si>
  <si>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</si>
  <si>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</si>
  <si>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</si>
  <si>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</si>
  <si>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</si>
  <si>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</si>
  <si>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</si>
  <si>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</si>
  <si>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</si>
  <si>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</si>
  <si>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</si>
  <si>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</si>
  <si>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FORMULACIÓN</t>
  </si>
  <si>
    <t>DEPENDENCIA</t>
  </si>
  <si>
    <t>DIRECCIÓN GENERAL</t>
  </si>
  <si>
    <t>DIRECCIÓN CORPORATIVA Y CID</t>
  </si>
  <si>
    <t>SUBDIRECCIÓN FINANCIERA</t>
  </si>
  <si>
    <t>SUBDIRECCIÓN ADMINISTRATIVA</t>
  </si>
  <si>
    <t>CONTROL INTERNO</t>
  </si>
  <si>
    <t>OFICINA ASESORA DE PLANEACIÓN</t>
  </si>
  <si>
    <t>OFICINA ASESORA DE COMUNICACIONES</t>
  </si>
  <si>
    <t>DIRECCIÓN DE REASENTAMIENTOS</t>
  </si>
  <si>
    <t>DIRECCIÓN DE MEJORAMIENTO DE VIVIENDA</t>
  </si>
  <si>
    <t>DIRECCIÓN DE MEJORAMIENTO DE BARRIOS</t>
  </si>
  <si>
    <t>DIRECCIÓN DE URBANIZACIONES Y TITULACIÓN</t>
  </si>
  <si>
    <t>DIRECCIÓN JURÍDICA</t>
  </si>
  <si>
    <r>
      <rPr>
        <b/>
        <sz val="10"/>
        <rFont val="Arial"/>
        <family val="2"/>
      </rPr>
      <t>EJE 01.</t>
    </r>
    <r>
      <rPr>
        <sz val="10"/>
        <rFont val="Arial"/>
        <family val="2"/>
      </rPr>
      <t xml:space="preserve"> UNA CIUDAD QUE SUPERA LA SEGREGACIÓN Y LA DISCRIMINACIÓN: EL SER HUMANO EN EL CENTRO DE LAS PREOCUPACIONES DEL DESARROLLO.</t>
    </r>
  </si>
  <si>
    <r>
      <rPr>
        <b/>
        <sz val="10"/>
        <rFont val="Arial"/>
        <family val="2"/>
      </rPr>
      <t xml:space="preserve">Programa 10. </t>
    </r>
    <r>
      <rPr>
        <sz val="10"/>
        <rFont val="Arial"/>
        <family val="2"/>
      </rPr>
      <t xml:space="preserve">Ruralidad Urbana </t>
    </r>
  </si>
  <si>
    <r>
      <rPr>
        <b/>
        <sz val="10"/>
        <rFont val="Arial"/>
        <family val="2"/>
      </rPr>
      <t xml:space="preserve">P.I  208 </t>
    </r>
    <r>
      <rPr>
        <sz val="10"/>
        <rFont val="Arial"/>
        <family val="2"/>
      </rPr>
      <t>Mejoramiento integral de barrios</t>
    </r>
  </si>
  <si>
    <r>
      <rPr>
        <b/>
        <sz val="10"/>
        <rFont val="Arial"/>
        <family val="2"/>
      </rPr>
      <t>EJE 02.</t>
    </r>
    <r>
      <rPr>
        <sz val="10"/>
        <rFont val="Arial"/>
        <family val="2"/>
      </rPr>
      <t xml:space="preserve"> UN TERRITORIO QUE ENFRENTA EL CAMBIO CLIMÁTICO Y SE ORDENA ALREDEDOR DEL AGUA</t>
    </r>
  </si>
  <si>
    <r>
      <rPr>
        <b/>
        <sz val="10"/>
        <rFont val="Arial"/>
        <family val="2"/>
      </rPr>
      <t>Programa 15.</t>
    </r>
    <r>
      <rPr>
        <sz val="10"/>
        <rFont val="Arial"/>
        <family val="2"/>
      </rPr>
      <t xml:space="preserve"> Vivienda y Hábitat Humanos  </t>
    </r>
  </si>
  <si>
    <r>
      <rPr>
        <b/>
        <sz val="10"/>
        <rFont val="Arial"/>
        <family val="2"/>
      </rPr>
      <t>P.P 173</t>
    </r>
    <r>
      <rPr>
        <sz val="10"/>
        <rFont val="Arial"/>
        <family val="2"/>
      </rPr>
      <t xml:space="preserve"> Producción de suelo y urbanismo para la construcción de vivienda de interés prioritario.</t>
    </r>
  </si>
  <si>
    <r>
      <rPr>
        <b/>
        <sz val="10"/>
        <rFont val="Arial"/>
        <family val="2"/>
      </rPr>
      <t>P.I  404</t>
    </r>
    <r>
      <rPr>
        <sz val="10"/>
        <rFont val="Arial"/>
        <family val="2"/>
      </rPr>
      <t xml:space="preserve">  Fortalecimiento institucional para aumentar la eficiencia de la gestión</t>
    </r>
  </si>
  <si>
    <r>
      <rPr>
        <b/>
        <sz val="10"/>
        <rFont val="Arial"/>
        <family val="2"/>
      </rPr>
      <t>EJE 03</t>
    </r>
    <r>
      <rPr>
        <sz val="10"/>
        <rFont val="Arial"/>
        <family val="2"/>
      </rPr>
      <t>. UNA BOGOTÁ QUE DEFIENDE Y FORTALECE LO PÚBLICO</t>
    </r>
  </si>
  <si>
    <r>
      <rPr>
        <b/>
        <sz val="10"/>
        <rFont val="Arial"/>
        <family val="2"/>
      </rPr>
      <t>Programa  20</t>
    </r>
    <r>
      <rPr>
        <sz val="10"/>
        <rFont val="Arial"/>
        <family val="2"/>
      </rPr>
      <t xml:space="preserve">. Gestión Integral de riesgos </t>
    </r>
  </si>
  <si>
    <r>
      <rPr>
        <b/>
        <sz val="10"/>
        <rFont val="Arial"/>
        <family val="2"/>
      </rPr>
      <t>P.P 174</t>
    </r>
    <r>
      <rPr>
        <sz val="10"/>
        <rFont val="Arial"/>
        <family val="2"/>
      </rPr>
      <t xml:space="preserve"> Subsidio a la oferta, arrendamiento o adquisición con derecho de preferencia.</t>
    </r>
  </si>
  <si>
    <r>
      <rPr>
        <b/>
        <sz val="10"/>
        <rFont val="Arial"/>
        <family val="2"/>
      </rPr>
      <t>P.I 691</t>
    </r>
    <r>
      <rPr>
        <sz val="10"/>
        <rFont val="Arial"/>
        <family val="2"/>
      </rPr>
      <t xml:space="preserve">  Desarrollo de proyectos de vivienda de interés prioritario</t>
    </r>
  </si>
  <si>
    <r>
      <rPr>
        <b/>
        <sz val="10"/>
        <rFont val="Arial"/>
        <family val="2"/>
      </rPr>
      <t>Programa  26.</t>
    </r>
    <r>
      <rPr>
        <sz val="10"/>
        <rFont val="Arial"/>
        <family val="2"/>
      </rPr>
      <t xml:space="preserve"> Transparencia, probidad, lucha contra la corrupción y control social efectivo e incluyente</t>
    </r>
  </si>
  <si>
    <r>
      <rPr>
        <b/>
        <sz val="10"/>
        <rFont val="Arial"/>
        <family val="2"/>
      </rPr>
      <t>P.P 175</t>
    </r>
    <r>
      <rPr>
        <sz val="10"/>
        <rFont val="Arial"/>
        <family val="2"/>
      </rPr>
      <t xml:space="preserve"> Mejoramiento integral de barrios y vivienda.</t>
    </r>
  </si>
  <si>
    <r>
      <rPr>
        <b/>
        <sz val="10"/>
        <rFont val="Arial"/>
        <family val="2"/>
      </rPr>
      <t xml:space="preserve">P.I  943 </t>
    </r>
    <r>
      <rPr>
        <sz val="10"/>
        <rFont val="Arial"/>
        <family val="2"/>
      </rPr>
      <t>Fortalecimiento institucional para la transparencia, participación ciudadana, control y responsabilidad social y anticorrupción</t>
    </r>
  </si>
  <si>
    <r>
      <rPr>
        <b/>
        <sz val="10"/>
        <rFont val="Arial"/>
        <family val="2"/>
      </rPr>
      <t>Programa  31</t>
    </r>
    <r>
      <rPr>
        <sz val="10"/>
        <rFont val="Arial"/>
        <family val="2"/>
      </rPr>
      <t>. Fortalecimiento de la función administrativa y desarrollo institucional</t>
    </r>
  </si>
  <si>
    <r>
      <rPr>
        <b/>
        <sz val="10"/>
        <rFont val="Arial"/>
        <family val="2"/>
      </rPr>
      <t>P.I 962</t>
    </r>
    <r>
      <rPr>
        <sz val="10"/>
        <rFont val="Arial"/>
        <family val="2"/>
      </rPr>
      <t xml:space="preserve">  Gestión para la Construcción y Mejoramiento de Vivienda Rural</t>
    </r>
  </si>
  <si>
    <t>OBJETIVOS DE CALIDAD</t>
  </si>
  <si>
    <t xml:space="preserve">1. Mejorar las condiciones de vida de la población objeto de atención localizada en la ciudad legal de origen informal </t>
  </si>
  <si>
    <t xml:space="preserve">2. Fortalecer y mejorar los procesos y esquemas de comunicación y divulgación </t>
  </si>
  <si>
    <t xml:space="preserve">3. Fortalecer la gestión de la entidad a través del talento humano y la racionalización y buen uso de los recursos administrativos, financiero y jurídicos
</t>
  </si>
  <si>
    <t xml:space="preserve">4. Desarrollar e implementar un sistema integrado de gestión institucional basado en procesos y la mejora continua
</t>
  </si>
  <si>
    <r>
      <rPr>
        <b/>
        <sz val="10"/>
        <rFont val="Arial"/>
        <family val="2"/>
      </rPr>
      <t>P.P 155</t>
    </r>
    <r>
      <rPr>
        <sz val="10"/>
        <rFont val="Arial"/>
        <family val="2"/>
      </rPr>
      <t xml:space="preserve"> Revitalización del hábitat rural</t>
    </r>
  </si>
  <si>
    <r>
      <rPr>
        <b/>
        <sz val="10"/>
        <rFont val="Arial"/>
        <family val="2"/>
      </rPr>
      <t>P.I  471</t>
    </r>
    <r>
      <rPr>
        <sz val="10"/>
        <rFont val="Arial"/>
        <family val="2"/>
      </rPr>
      <t xml:space="preserve">  Titulación de predios</t>
    </r>
  </si>
  <si>
    <r>
      <rPr>
        <b/>
        <sz val="10"/>
        <rFont val="Arial"/>
        <family val="2"/>
      </rPr>
      <t>P.P 200</t>
    </r>
    <r>
      <rPr>
        <sz val="10"/>
        <rFont val="Arial"/>
        <family val="2"/>
      </rPr>
      <t xml:space="preserve">  Poblaciones resilientes, frente a riesgos y cambio climático</t>
    </r>
  </si>
  <si>
    <r>
      <rPr>
        <b/>
        <sz val="10"/>
        <rFont val="Arial"/>
        <family val="2"/>
      </rPr>
      <t>P.P 222</t>
    </r>
    <r>
      <rPr>
        <sz val="10"/>
        <rFont val="Arial"/>
        <family val="2"/>
      </rPr>
      <t xml:space="preserve"> Fortalecimiento de la capacidad institucional para identificar, prevenir y resolver problemas de corrupción y para identificar oportunidades de probidad.</t>
    </r>
  </si>
  <si>
    <r>
      <rPr>
        <b/>
        <sz val="10"/>
        <rFont val="Arial"/>
        <family val="2"/>
      </rPr>
      <t xml:space="preserve">P.P 235 </t>
    </r>
    <r>
      <rPr>
        <sz val="10"/>
        <rFont val="Arial"/>
        <family val="2"/>
      </rPr>
      <t>Sistemas de mejoramiento de la gestión y de la capacidad operativa de las entidades</t>
    </r>
  </si>
  <si>
    <r>
      <t xml:space="preserve">P.I  3075  </t>
    </r>
    <r>
      <rPr>
        <sz val="10"/>
        <rFont val="Arial"/>
        <family val="2"/>
      </rPr>
      <t>Reasentamiento de hogares localizados en zonas de alto riesgo no mitigable</t>
    </r>
    <r>
      <rPr>
        <b/>
        <sz val="10"/>
        <rFont val="Arial"/>
        <family val="2"/>
      </rPr>
      <t xml:space="preserve">
</t>
    </r>
  </si>
  <si>
    <r>
      <rPr>
        <b/>
        <sz val="10"/>
        <rFont val="Arial"/>
        <family val="2"/>
      </rPr>
      <t>P.I 7328</t>
    </r>
    <r>
      <rPr>
        <sz val="10"/>
        <rFont val="Arial"/>
        <family val="2"/>
      </rPr>
      <t xml:space="preserve"> Mejoramiento de vivienda en sus condiciones físicas</t>
    </r>
  </si>
  <si>
    <t>NOMBRE DEL INDICADOR</t>
  </si>
  <si>
    <t>TIPO DE INDICADOR</t>
  </si>
  <si>
    <t>FRECUENCIA MEDICION</t>
  </si>
  <si>
    <t>TENDENCIA</t>
  </si>
  <si>
    <t>Administración, Seguimiento y Control de Recursos</t>
  </si>
  <si>
    <t>FUENTE DATOS</t>
  </si>
  <si>
    <t xml:space="preserve">UNIDAD DE MEDIDA </t>
  </si>
  <si>
    <t>META ANUAL</t>
  </si>
  <si>
    <t>Gestión estratégica</t>
  </si>
  <si>
    <t>Maximización.</t>
  </si>
  <si>
    <t>E cuando el indicador tiene un comportamiento creciente, es decir va aumentando a medida que pasa el tiempo. 
Ejemplo: Indicadores relacionados con productividad, bienestar, percepción del cliente respecto de productos y servicios que se le ofrecen, imagen de la entidad.</t>
  </si>
  <si>
    <t>Minimización.</t>
  </si>
  <si>
    <t>Es cuando el valor del indicador muestra un comportamiento que va disminuyendo con el tiempo. 
Ejemplo: Disminución de quejas y reclamos, disminución en accidentes de trabajo, disminución en pérdidas y desperdicios de insumos o papelería, disminución en consumos de energía, agua u otros servicios.</t>
  </si>
  <si>
    <t>META PLAN DE DESARROLLO</t>
  </si>
  <si>
    <t>Promover la construcción de 50 viviendas campesinas productivas .</t>
  </si>
  <si>
    <t>Promover el mejoramiento del 5% de viviendas campesinas en territorio rural.</t>
  </si>
  <si>
    <t>Habilitación del 100% de suelo para la construcción de las 30.000 VIP de este programa y las 40.000 VIP del programa de atención a victimas</t>
  </si>
  <si>
    <t>Construcción de 70.000 vivienda de interés prioritario subsidiadas (Estas viviendas incluyen las 40.000 del programa Bogotá humana por</t>
  </si>
  <si>
    <t>Intervenir integralmente el sector de Chiguaza</t>
  </si>
  <si>
    <t>Mejorar 3.000 viviendas</t>
  </si>
  <si>
    <t>Titular 6.000 predios</t>
  </si>
  <si>
    <t>3.232 familias reasentadas por encontrarse en zonas de alto riesgo no mitigable</t>
  </si>
  <si>
    <t>Formular e implementar una política de transparencia, probidad y lucha contra la corrupción construida y apropiada por las entidades de la administración central, local, descentralizadas, del sector privado, los entes de control y en los distintos actores de la ciudadanía.</t>
  </si>
  <si>
    <t>Implementar en el 100% de las entidades del distrito el Sistema Integrado de Gestión</t>
  </si>
  <si>
    <t>Gestión Humana</t>
  </si>
  <si>
    <t>Mejoramiento de Barrios</t>
  </si>
  <si>
    <t>Mejoramiento de Vivienda</t>
  </si>
  <si>
    <t>Reasentamientos Humanos</t>
  </si>
  <si>
    <t>Prevención del Daño Antijurídico y Representación Juducial</t>
  </si>
  <si>
    <t>Urbanizaciones y Titulación</t>
  </si>
  <si>
    <t>Adquisición de Bienes y Servicios</t>
  </si>
  <si>
    <t>SUBSISTEMAS</t>
  </si>
  <si>
    <t>Subsistema Interno de Gestión Documental y Archivo (SIGA)</t>
  </si>
  <si>
    <t>Subsistema de Gestión de la Calidad (SGC)</t>
  </si>
  <si>
    <t>Subsistema de Gestión de Seguridad de la Información (SGSI)</t>
  </si>
  <si>
    <t>Subsistema de Seguridad y Salud Ocupacional (SySO)</t>
  </si>
  <si>
    <t>Subsistema de Responsabilidad Social (SRS)</t>
  </si>
  <si>
    <t>Subsistema de Gestión Ambiental (SGA)</t>
  </si>
  <si>
    <t>Subsistema de Control Interno (SCI)</t>
  </si>
  <si>
    <t>%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</si>
  <si>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</si>
  <si>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</si>
  <si>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</si>
  <si>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</si>
  <si>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</si>
  <si>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</si>
  <si>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</si>
  <si>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</si>
  <si>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</si>
  <si>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</si>
  <si>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</si>
  <si>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</si>
  <si>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</si>
  <si>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Absoluto Proyect.</t>
  </si>
  <si>
    <t>Sub-Actividad</t>
  </si>
  <si>
    <t>P</t>
  </si>
  <si>
    <t>E</t>
  </si>
  <si>
    <t>% TOTAL</t>
  </si>
  <si>
    <t>POND.</t>
  </si>
  <si>
    <t>META DE LA VIGENCIA
2015</t>
  </si>
  <si>
    <t>Mejorar 100 viviendas rurales</t>
  </si>
  <si>
    <t>Finalizada</t>
  </si>
  <si>
    <t>Realizar procesos de mejoramiento integral de barrios en 6 Áreas Prioritarias de Intervención</t>
  </si>
  <si>
    <t>Mejorar 1.255 viviendas</t>
  </si>
  <si>
    <t>Titular 1.500 predios</t>
  </si>
  <si>
    <t>Reasentar 2.862 hogares localizados en zonas de alto riesgo no mitigable</t>
  </si>
  <si>
    <t>Implementar el 25% del 100% del plan de trabajo definido para el programa de “ tansparencia, probidad, lucha contra la corrupción y control social efectivo e incluyente".</t>
  </si>
  <si>
    <t>Implementar el 20% del 100% del plan de trabajo definido para el fortalecimiento de la función administrativa y el desarrollo institucional de la CVP.</t>
  </si>
  <si>
    <t>SEGUIMIENTO A LA ACTIVIDAD</t>
  </si>
  <si>
    <t>FECHA DE ELABORACIÓN Y/O ACTUALIZACIÓN:</t>
  </si>
  <si>
    <t>CARGO</t>
  </si>
  <si>
    <t>RESPONSABLE</t>
  </si>
  <si>
    <t>CARGO GENERAL</t>
  </si>
  <si>
    <t>DIRECTOR (A) GENERAL</t>
  </si>
  <si>
    <t>ASESOR  CONTROL INTERNO</t>
  </si>
  <si>
    <t xml:space="preserve">ASESOR  </t>
  </si>
  <si>
    <t>JEFE OFICINA ASESORA DE PLANEACIÓN</t>
  </si>
  <si>
    <t>JEFE OFICINA ASESORA</t>
  </si>
  <si>
    <t>JEFE OFICINA ASESORA DE COMUNICACIONES</t>
  </si>
  <si>
    <t xml:space="preserve">DIRECTOR (A) </t>
  </si>
  <si>
    <t>DIRECTOR (A) REASENTAMIENTOS</t>
  </si>
  <si>
    <t>PROFESIONAL ESPECIALIZADO</t>
  </si>
  <si>
    <t>DIRECTOR (A) DE MEJORAMIENTO DE BARRIOS</t>
  </si>
  <si>
    <t>PROFESIONAL UNIVERSITARIO</t>
  </si>
  <si>
    <t>DIRECTOR (A) DE MEJORAMIENTO DE VIVIENDA</t>
  </si>
  <si>
    <t>CONTRATISTA</t>
  </si>
  <si>
    <t>DIRECTOR (A) DE URBANIZACIONES Y TITULACIÓN</t>
  </si>
  <si>
    <t>DIRECTOR (A) JURÍDICO (A)</t>
  </si>
  <si>
    <t>DIRECCIÓN DE GESTIÓN CORPORATIVA Y CID</t>
  </si>
  <si>
    <t>DIRECTOR (A) DE GESTIÓN CORPORATIVA Y CID</t>
  </si>
  <si>
    <t>SUBIDRECTOR (A)  ADMINISTRATIVO (A)</t>
  </si>
  <si>
    <t>SUBIDRECTOR (A)  FINANCIERO(A)</t>
  </si>
  <si>
    <t>Código: 208-PLA-Ft-55</t>
  </si>
  <si>
    <t>PLAN DE SEGUIMIENTO Y EVALUACIÓN A LA GESTIÓN</t>
  </si>
  <si>
    <t>Versión:  3</t>
  </si>
  <si>
    <t>Vigente desde: 29-06-2016</t>
  </si>
  <si>
    <t>MENSUAL</t>
  </si>
  <si>
    <t>EFICACIA</t>
  </si>
  <si>
    <t>MAXIMIZACIÓN</t>
  </si>
  <si>
    <t>Garantizar la protección del derecho fundamental a la vida de los hogares ubicados en zonas de alto riesgo no mitigable por fenómenos de remoción en masa, o en condición de riesgo por inundación, desbordamiento, crecientes súbitas o avenidas torrenciales, los cuales se encuentran en situación de alta vulnerabilidad y requieren ser reasentados a una alternativa habitacional legal y económicamente viable, técnicamente segura y ambientalmente salubre, de igual forma contribuir para que los predios localizados en alto riesgo sean aprovechados para el bienestar de la comunidad y sirvan para prevenir el desarrollo de asentamientos ilegales.</t>
  </si>
  <si>
    <t>Reasentamientos</t>
  </si>
  <si>
    <t>Hogares</t>
  </si>
  <si>
    <t>DIRECCION DE REASENTAMIENTOS</t>
  </si>
  <si>
    <t>Predios</t>
  </si>
  <si>
    <t>Mejorar la Infraestructura en espacios públicos a Escala Barrial en los Territorios priorizados para la accesibilidad de todos los ciudadanos a un Hábitat.</t>
  </si>
  <si>
    <t>DIRECCION DE MEJORAMIENTO DE BARRIOS</t>
  </si>
  <si>
    <t>Mejorar las condiciones de habitabilidad de las viviendas, mediante la asistencia técnica, social y financiera realizada a los ciudadanos de estratos 1 y 2 de Bogotá, tanto para la operación del subsidio distrital de vivienda en especie en zona urbana y rural, así como para la obtención de licencias de construcción y/o actos reconocimiento, con el fin de garantizar el derecho a una vivienda digna.</t>
  </si>
  <si>
    <t>Asistencias</t>
  </si>
  <si>
    <t xml:space="preserve">Visitas </t>
  </si>
  <si>
    <t>DIRECCION DE MEJORAMIENTO DE VIVIENDA</t>
  </si>
  <si>
    <t>Realizar el acompañamiento técnico, jurídico y social a las familias asentadas en predios públicos o privados, ocupados con viviendas de interés social, a través de estrategias y mecanismos de cooperación, con el fin de, cerrar la gestión urbanística, lograr la obtención del título de propiedad y concretar la entrega de zonas de cesión obligatorias; de esta manera facilitar el acceso a los beneficios que otorga la ciudad legal.</t>
  </si>
  <si>
    <t>Urbanizaciones y Titulacion</t>
  </si>
  <si>
    <t>Direccion de Urbanizaciones y Titulacion</t>
  </si>
  <si>
    <t>Zonas</t>
  </si>
  <si>
    <t>Cierres</t>
  </si>
  <si>
    <t>DIRECCION DE URBANIZACIONES Y TITULACION</t>
  </si>
  <si>
    <t>Fortalecer en la entidad, la cultura de la transparencia, la probidad y ética de lo público, a través de la
implementación de estrategias y acciones que permitan elevar las capacidades de los(as) servidoras en un entorno virtuoso.</t>
  </si>
  <si>
    <t>Fortalecer en la Entidad una cultura orientada a la calidad, a través de la implementación de un Sistema Integrado de Gestión en todos sus componentes y el desarrollo de estrategias de difusión y capacitación que permitan elevar las capacidades de los servidores de la CVP, así como el suministro del equipamiento tecnológico, físico y dotacional necesarios para la ejecución y puesta en funcionamiento de los planes de acción que de allí se deriven</t>
  </si>
  <si>
    <t>Oficina Asesora de Comunicaciones</t>
  </si>
  <si>
    <t>Fortalecer, innovar e integrar los sistemas información en la entidad, que permitan tener datos con calidad, oportunidad y confiablidad; garantizando información y comunicación para la toma de decisiones gerenciales, dentro una infraestructura tecnológica adecuada y un soporte integral.</t>
  </si>
  <si>
    <t>OFICINA ASESORA DE PLANEACION</t>
  </si>
  <si>
    <t>Ejecutar las Politicas de la Secretaria del Habitat a traves de los Programas de Titulaciòn de Predios, Mejoramiento de Viviendas, Mejoramiento de Barrios y Reasentamientos Humanos conforme al Plan Distrital de Desarrollo vigente</t>
  </si>
  <si>
    <t>Promover la cultura de transparencia y probidad a través de una comunicación integral con las partes interesadas para construir relaciones de confianza.</t>
  </si>
  <si>
    <t>Adoptar soluciones tecnológicas de punta que correspondan a las necesidades de la entidad y que contribuyan al alcance de las metas institucionales.</t>
  </si>
  <si>
    <t>Desarrollar e implementar un Sistema Integrado de Gestión institucional basado en mejora continua.</t>
  </si>
  <si>
    <t>Fecha:24/03/2017</t>
  </si>
  <si>
    <t>OBJETIVO PROYECTO DE INVERSION</t>
  </si>
  <si>
    <t xml:space="preserve">Número de hogares reasentados </t>
  </si>
  <si>
    <t>Número de VUR asignados</t>
  </si>
  <si>
    <t>VUR</t>
  </si>
  <si>
    <t>No. de hogares con selección de vivienda</t>
  </si>
  <si>
    <t>No. de predios en alto riesgo adquiridos</t>
  </si>
  <si>
    <t xml:space="preserve">Porcentaje de avance en el mejoramiento de barrios a través de los  Procesos  de Estudios y Diseños   de Infraestructura en Espacios Públicos a escala barrial en los Territorios Priorizados  </t>
  </si>
  <si>
    <t xml:space="preserve">Porcentaje de avance en el mejoramiento de barrios a través de los Procesos de Obras  de Infraestructura en Espacios Públicos a escala barrial en los Territorios Priorizados  </t>
  </si>
  <si>
    <t xml:space="preserve">Número de asistencias técnicas, jurídicas y sociales realizadas en las intervenciones integrales de mejoramiento de vivienda priorizadas </t>
  </si>
  <si>
    <t xml:space="preserve">Número de visitas realizadas para supervisar la interventorías de las obras de Mejoramiento de Vivienda, priorizadas </t>
  </si>
  <si>
    <t xml:space="preserve">Número de  radicaciones de licencias de construcción y/o actos de reconocimiento realizadas </t>
  </si>
  <si>
    <t>Número de predios titulados</t>
  </si>
  <si>
    <t>Número de zonas de cesión entregadas</t>
  </si>
  <si>
    <t>Número de proyectos constructivos y de urbanismo con cierre</t>
  </si>
  <si>
    <t>Porcentaje de implementación de los servicios de apoyo y desarrollo institucional para el buen funcionamiento de la Entidad  de acuerdo al plan de acción.</t>
  </si>
  <si>
    <t>Prestar un servicio adecuado a los ciudadanos satisfaciendo sus necesidades conforme a la misionalidad de la Entidad</t>
  </si>
  <si>
    <t>Porcentaje de implementación del plan de acción de servicio  a la ciudadanía</t>
  </si>
  <si>
    <t>Porcentaje de implementación de plan de acción para la transparencia y las comunicaciones</t>
  </si>
  <si>
    <t>Porcentaje de avance en la implementación del plan de acción para el fortalecimiento, innovación e integración de los sistemas de información</t>
  </si>
  <si>
    <t>Porcentaje de implementación del Sistema Integrado de Gestión, con relación a los componentes establecidos normativamente</t>
  </si>
  <si>
    <t>Revisó/cargo: Sonia Milena Gil</t>
  </si>
  <si>
    <t>Fecha: 28/03/2017</t>
  </si>
  <si>
    <t>Fecha: 29/03/2017</t>
  </si>
  <si>
    <t>p</t>
  </si>
  <si>
    <t xml:space="preserve">Administración y control de recursos y adquisición de bienes y servicios   </t>
  </si>
  <si>
    <t>Dirección Gestión Corporativa y CID</t>
  </si>
  <si>
    <t>Administración de la información</t>
  </si>
  <si>
    <t>Gestión Estratégica</t>
  </si>
  <si>
    <t>Oficina Asesora de Planeación</t>
  </si>
  <si>
    <t>Elaboró/cargo: Héctor Andrés Mejía</t>
  </si>
  <si>
    <t>Aprobó/cargo: Carlos Francisco Ardila Polanco / Jefe Oficina Asesora de Planeación</t>
  </si>
  <si>
    <t>Ejecutar las Políticas de la Secretaria del Hábitat a través de los Programas de Titulación de Predios, Mejoramiento de Viviendas, Mejoramiento de Barrios y Reasentamientos Humanos conforme al Plan Distrital de Desarrollo vigente</t>
  </si>
  <si>
    <t>Dirección de Reasentamientos</t>
  </si>
  <si>
    <t>Índice de  eficiencia de relocalización</t>
  </si>
  <si>
    <t>Dirección de Mejoramiento de Barrios</t>
  </si>
  <si>
    <t>Dirección de Mejoramiento de Vivienda</t>
  </si>
  <si>
    <t>Dirección de Urbanizaciones y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</si>
</sst>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0.0%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\ #,##0.00;&quot;$&quot;\ \-#,##0.00"/>
    <numFmt numFmtId="170" formatCode="&quot;$&quot;\ #,##0.00;[Red]&quot;$&quot;\ \-#,##0.00"/>
    <numFmt numFmtId="171" formatCode="_ &quot;$&quot;\ * #,##0.00_ ;_ &quot;$&quot;\ * \-#,##0.00_ ;_ &quot;$&quot;\ * &quot;-&quot;??_ ;_ @_ "/>
    <numFmt numFmtId="172" formatCode="_ * #,##0.00_ ;_ * \-#,##0.00_ ;_ * &quot;-&quot;??_ ;_ @_ "/>
    <numFmt numFmtId="173" formatCode="_(&quot;$&quot;* #,##0.00_);_(&quot;$&quot;* \(#,##0.00\);_(&quot;$&quot;* &quot;-&quot;??_);_(@_)"/>
    <numFmt numFmtId="174" formatCode="_-* #,##0.00\ _P_t_a_-;\-* #,##0.00\ _P_t_a_-;_-* &quot;-&quot;??\ _P_t_a_-;_-@_-"/>
    <numFmt numFmtId="175" formatCode="[$€-2]\ #,##0.00_);[Red]\([$€-2]\ #,##0.00\)"/>
    <numFmt numFmtId="176" formatCode="_(* #,##0.0_);_(* \(#,##0.0\);_(* &quot;-&quot;??_);_(@_)"/>
    <numFmt numFmtId="177" formatCode="[$$-80A]#,##0.00"/>
    <numFmt numFmtId="178" formatCode="_-* #,##0.00\ _p_t_a_-;\-* #,##0.00\ _p_t_a_-;_-* &quot;-&quot;??\ _p_t_a_-;_-@_-"/>
    <numFmt numFmtId="179" formatCode="_-* #,##0\ _P_t_a_-;\-* #,##0\ _P_t_a_-;_-* &quot;-&quot;\ _P_t_a_-;_-@_-"/>
    <numFmt numFmtId="180" formatCode="_ [$€]\ * #,##0.00_ ;_ [$€]\ * \-#,##0.00_ ;_ [$€]\ * &quot;-&quot;??_ ;_ @_ 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8.5"/>
      <color indexed="12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</fonts>
  <fills count="5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0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5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4" fillId="0" borderId="0"/>
    <xf numFmtId="43" fontId="8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1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2" fillId="0" borderId="0" applyFont="0" applyFill="0" applyBorder="0" applyAlignment="0" applyProtection="0"/>
    <xf numFmtId="0" fontId="8" fillId="0" borderId="0"/>
    <xf numFmtId="0" fontId="1" fillId="0" borderId="0"/>
    <xf numFmtId="0" fontId="19" fillId="0" borderId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6" fillId="45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6" fillId="4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43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6" fillId="46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5" fillId="1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5" fillId="20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5" fillId="24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5" fillId="28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5" fillId="32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35" fillId="36" borderId="0" applyNumberFormat="0" applyBorder="0" applyAlignment="0" applyProtection="0"/>
    <xf numFmtId="0" fontId="37" fillId="51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24" fillId="6" borderId="0" applyNumberFormat="0" applyBorder="0" applyAlignment="0" applyProtection="0"/>
    <xf numFmtId="0" fontId="39" fillId="52" borderId="23" applyNumberFormat="0" applyAlignment="0" applyProtection="0"/>
    <xf numFmtId="0" fontId="39" fillId="52" borderId="23" applyNumberFormat="0" applyAlignment="0" applyProtection="0"/>
    <xf numFmtId="0" fontId="39" fillId="52" borderId="23" applyNumberFormat="0" applyAlignment="0" applyProtection="0"/>
    <xf numFmtId="0" fontId="39" fillId="52" borderId="23" applyNumberFormat="0" applyAlignment="0" applyProtection="0"/>
    <xf numFmtId="0" fontId="39" fillId="52" borderId="23" applyNumberFormat="0" applyAlignment="0" applyProtection="0"/>
    <xf numFmtId="0" fontId="29" fillId="10" borderId="17" applyNumberFormat="0" applyAlignment="0" applyProtection="0"/>
    <xf numFmtId="0" fontId="39" fillId="52" borderId="23" applyNumberFormat="0" applyAlignment="0" applyProtection="0"/>
    <xf numFmtId="0" fontId="40" fillId="53" borderId="24" applyNumberFormat="0" applyAlignment="0" applyProtection="0"/>
    <xf numFmtId="0" fontId="40" fillId="53" borderId="24" applyNumberFormat="0" applyAlignment="0" applyProtection="0"/>
    <xf numFmtId="0" fontId="40" fillId="53" borderId="24" applyNumberFormat="0" applyAlignment="0" applyProtection="0"/>
    <xf numFmtId="0" fontId="31" fillId="11" borderId="20" applyNumberFormat="0" applyAlignment="0" applyProtection="0"/>
    <xf numFmtId="0" fontId="41" fillId="0" borderId="25" applyNumberFormat="0" applyFill="0" applyAlignment="0" applyProtection="0"/>
    <xf numFmtId="0" fontId="41" fillId="0" borderId="25" applyNumberFormat="0" applyFill="0" applyAlignment="0" applyProtection="0"/>
    <xf numFmtId="0" fontId="41" fillId="0" borderId="25" applyNumberFormat="0" applyFill="0" applyAlignment="0" applyProtection="0"/>
    <xf numFmtId="0" fontId="30" fillId="0" borderId="19" applyNumberFormat="0" applyFill="0" applyAlignment="0" applyProtection="0"/>
    <xf numFmtId="165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7" fillId="51" borderId="0" applyNumberFormat="0" applyBorder="0" applyAlignment="0" applyProtection="0"/>
    <xf numFmtId="0" fontId="35" fillId="13" borderId="0" applyNumberFormat="0" applyBorder="0" applyAlignment="0" applyProtection="0"/>
    <xf numFmtId="0" fontId="37" fillId="51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5" fillId="17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7" fillId="55" borderId="0" applyNumberFormat="0" applyBorder="0" applyAlignment="0" applyProtection="0"/>
    <xf numFmtId="0" fontId="35" fillId="2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5" fillId="25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7" fillId="49" borderId="0" applyNumberFormat="0" applyBorder="0" applyAlignment="0" applyProtection="0"/>
    <xf numFmtId="0" fontId="35" fillId="29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5" fillId="33" borderId="0" applyNumberFormat="0" applyBorder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43" fillId="42" borderId="23" applyNumberFormat="0" applyAlignment="0" applyProtection="0"/>
    <xf numFmtId="0" fontId="27" fillId="9" borderId="17" applyNumberFormat="0" applyAlignment="0" applyProtection="0"/>
    <xf numFmtId="0" fontId="43" fillId="42" borderId="23" applyNumberFormat="0" applyAlignment="0" applyProtection="0"/>
    <xf numFmtId="174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36" fillId="0" borderId="0"/>
    <xf numFmtId="0" fontId="55" fillId="0" borderId="0"/>
    <xf numFmtId="0" fontId="53" fillId="0" borderId="0" applyNumberFormat="0" applyFill="0" applyBorder="0" applyAlignment="0" applyProtection="0">
      <alignment vertical="top"/>
      <protection locked="0"/>
    </xf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44" fillId="38" borderId="0" applyNumberFormat="0" applyBorder="0" applyAlignment="0" applyProtection="0"/>
    <xf numFmtId="0" fontId="25" fillId="7" borderId="0" applyNumberFormat="0" applyBorder="0" applyAlignment="0" applyProtection="0"/>
    <xf numFmtId="4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70" fontId="8" fillId="0" borderId="0" applyFont="0" applyFill="0" applyBorder="0" applyAlignment="0" applyProtection="0"/>
    <xf numFmtId="178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6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45" fillId="57" borderId="0" applyNumberFormat="0" applyBorder="0" applyAlignment="0" applyProtection="0"/>
    <xf numFmtId="0" fontId="26" fillId="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5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4" fillId="0" borderId="0"/>
    <xf numFmtId="0" fontId="55" fillId="0" borderId="0"/>
    <xf numFmtId="0" fontId="8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55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36" fillId="12" borderId="21" applyNumberFormat="0" applyFont="0" applyAlignment="0" applyProtection="0"/>
    <xf numFmtId="0" fontId="36" fillId="58" borderId="26" applyNumberFormat="0" applyFont="0" applyAlignment="0" applyProtection="0"/>
    <xf numFmtId="0" fontId="36" fillId="58" borderId="26" applyNumberFormat="0" applyFont="0" applyAlignment="0" applyProtection="0"/>
    <xf numFmtId="0" fontId="1" fillId="12" borderId="21" applyNumberFormat="0" applyFont="0" applyAlignment="0" applyProtection="0"/>
    <xf numFmtId="0" fontId="36" fillId="58" borderId="26" applyNumberFormat="0" applyFont="0" applyAlignment="0" applyProtection="0"/>
    <xf numFmtId="0" fontId="36" fillId="58" borderId="26" applyNumberFormat="0" applyFont="0" applyAlignment="0" applyProtection="0"/>
    <xf numFmtId="0" fontId="36" fillId="12" borderId="21" applyNumberFormat="0" applyFont="0" applyAlignment="0" applyProtection="0"/>
    <xf numFmtId="0" fontId="1" fillId="12" borderId="21" applyNumberFormat="0" applyFont="0" applyAlignment="0" applyProtection="0"/>
    <xf numFmtId="0" fontId="1" fillId="12" borderId="21" applyNumberFormat="0" applyFont="0" applyAlignment="0" applyProtection="0"/>
    <xf numFmtId="0" fontId="36" fillId="58" borderId="26" applyNumberFormat="0" applyFont="0" applyAlignment="0" applyProtection="0"/>
    <xf numFmtId="0" fontId="36" fillId="58" borderId="26" applyNumberFormat="0" applyFont="0" applyAlignment="0" applyProtection="0"/>
    <xf numFmtId="9" fontId="3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6" fillId="52" borderId="27" applyNumberFormat="0" applyAlignment="0" applyProtection="0"/>
    <xf numFmtId="0" fontId="46" fillId="52" borderId="27" applyNumberFormat="0" applyAlignment="0" applyProtection="0"/>
    <xf numFmtId="0" fontId="46" fillId="52" borderId="27" applyNumberFormat="0" applyAlignment="0" applyProtection="0"/>
    <xf numFmtId="0" fontId="46" fillId="52" borderId="27" applyNumberFormat="0" applyAlignment="0" applyProtection="0"/>
    <xf numFmtId="0" fontId="46" fillId="52" borderId="27" applyNumberFormat="0" applyAlignment="0" applyProtection="0"/>
    <xf numFmtId="0" fontId="28" fillId="10" borderId="18" applyNumberFormat="0" applyAlignment="0" applyProtection="0"/>
    <xf numFmtId="0" fontId="46" fillId="52" borderId="27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21" fillId="0" borderId="14" applyNumberFormat="0" applyFill="0" applyAlignment="0" applyProtection="0"/>
    <xf numFmtId="0" fontId="51" fillId="0" borderId="29" applyNumberFormat="0" applyFill="0" applyAlignment="0" applyProtection="0"/>
    <xf numFmtId="0" fontId="51" fillId="0" borderId="29" applyNumberFormat="0" applyFill="0" applyAlignment="0" applyProtection="0"/>
    <xf numFmtId="0" fontId="51" fillId="0" borderId="29" applyNumberFormat="0" applyFill="0" applyAlignment="0" applyProtection="0"/>
    <xf numFmtId="0" fontId="22" fillId="0" borderId="15" applyNumberFormat="0" applyFill="0" applyAlignment="0" applyProtection="0"/>
    <xf numFmtId="0" fontId="42" fillId="0" borderId="30" applyNumberFormat="0" applyFill="0" applyAlignment="0" applyProtection="0"/>
    <xf numFmtId="0" fontId="42" fillId="0" borderId="30" applyNumberFormat="0" applyFill="0" applyAlignment="0" applyProtection="0"/>
    <xf numFmtId="0" fontId="42" fillId="0" borderId="30" applyNumberFormat="0" applyFill="0" applyAlignment="0" applyProtection="0"/>
    <xf numFmtId="0" fontId="23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52" fillId="0" borderId="31" applyNumberFormat="0" applyFill="0" applyAlignment="0" applyProtection="0"/>
    <xf numFmtId="0" fontId="34" fillId="0" borderId="22" applyNumberFormat="0" applyFill="0" applyAlignment="0" applyProtection="0"/>
    <xf numFmtId="0" fontId="52" fillId="0" borderId="31" applyNumberFormat="0" applyFill="0" applyAlignment="0" applyProtection="0"/>
  </cellStyleXfs>
  <cellXfs count="142">
    <xf numFmtId="0" fontId="0" fillId="0" borderId="0" xfId="0"/>
    <xf numFmtId="0" fontId="9" fillId="0" borderId="0" xfId="12" applyFont="1"/>
    <xf numFmtId="0" fontId="10" fillId="0" borderId="0" xfId="12" applyFont="1"/>
    <xf numFmtId="0" fontId="8" fillId="0" borderId="0" xfId="12"/>
    <xf numFmtId="0" fontId="9" fillId="0" borderId="0" xfId="5" applyFont="1" applyFill="1" applyBorder="1" applyAlignment="1">
      <alignment horizontal="center" vertical="center"/>
    </xf>
    <xf numFmtId="0" fontId="9" fillId="0" borderId="0" xfId="12" applyFont="1" applyFill="1" applyAlignment="1">
      <alignment horizontal="left" vertical="center"/>
    </xf>
    <xf numFmtId="0" fontId="9" fillId="0" borderId="0" xfId="12" applyFont="1" applyBorder="1"/>
    <xf numFmtId="0" fontId="6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/>
    <xf numFmtId="0" fontId="9" fillId="0" borderId="2" xfId="12" applyFont="1" applyFill="1" applyBorder="1" applyAlignment="1">
      <alignment horizontal="left" vertical="center"/>
    </xf>
    <xf numFmtId="0" fontId="9" fillId="0" borderId="2" xfId="12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/>
    <xf numFmtId="0" fontId="8" fillId="0" borderId="8" xfId="0" applyFont="1" applyBorder="1" applyAlignment="1">
      <alignment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7" fillId="0" borderId="0" xfId="0" applyFont="1" applyFill="1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/>
    </xf>
    <xf numFmtId="0" fontId="8" fillId="0" borderId="2" xfId="12" applyBorder="1" applyAlignment="1">
      <alignment vertical="center" wrapText="1"/>
    </xf>
    <xf numFmtId="0" fontId="6" fillId="0" borderId="0" xfId="12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9" fillId="0" borderId="2" xfId="12" applyFont="1" applyBorder="1" applyAlignment="1">
      <alignment vertical="center" wrapText="1"/>
    </xf>
    <xf numFmtId="0" fontId="9" fillId="0" borderId="2" xfId="12" applyFont="1" applyFill="1" applyBorder="1" applyAlignment="1">
      <alignment horizontal="left" vertical="center" wrapText="1"/>
    </xf>
    <xf numFmtId="1" fontId="14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13" fillId="5" borderId="2" xfId="0" applyNumberFormat="1" applyFont="1" applyFill="1" applyBorder="1" applyAlignment="1">
      <alignment horizontal="center" vertical="center" wrapText="1"/>
    </xf>
    <xf numFmtId="9" fontId="13" fillId="5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6" fillId="4" borderId="10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center" vertical="center" wrapText="1"/>
    </xf>
    <xf numFmtId="9" fontId="15" fillId="4" borderId="2" xfId="0" applyNumberFormat="1" applyFont="1" applyFill="1" applyBorder="1" applyAlignment="1">
      <alignment horizontal="center"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0" fontId="14" fillId="3" borderId="2" xfId="34" applyNumberFormat="1" applyFont="1" applyFill="1" applyBorder="1" applyAlignment="1" applyProtection="1">
      <alignment horizontal="center" vertical="center" wrapText="1"/>
      <protection locked="0"/>
    </xf>
    <xf numFmtId="0" fontId="14" fillId="3" borderId="2" xfId="1" applyNumberFormat="1" applyFont="1" applyFill="1" applyBorder="1" applyAlignment="1" applyProtection="1">
      <alignment horizontal="center" vertical="center" wrapText="1"/>
      <protection locked="0"/>
    </xf>
    <xf numFmtId="10" fontId="14" fillId="3" borderId="2" xfId="34" applyNumberFormat="1" applyFont="1" applyFill="1" applyBorder="1" applyAlignment="1" applyProtection="1">
      <alignment horizontal="center" vertical="center" wrapText="1"/>
      <protection locked="0"/>
    </xf>
    <xf numFmtId="1" fontId="14" fillId="3" borderId="2" xfId="34" applyNumberFormat="1" applyFont="1" applyFill="1" applyBorder="1" applyAlignment="1" applyProtection="1">
      <alignment horizontal="center" vertical="center" wrapText="1"/>
      <protection locked="0"/>
    </xf>
    <xf numFmtId="10" fontId="14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3" fillId="5" borderId="2" xfId="0" applyNumberFormat="1" applyFont="1" applyFill="1" applyBorder="1" applyAlignment="1">
      <alignment horizontal="center" vertical="center" wrapText="1"/>
    </xf>
    <xf numFmtId="10" fontId="14" fillId="5" borderId="2" xfId="1" applyNumberFormat="1" applyFont="1" applyFill="1" applyBorder="1" applyAlignment="1">
      <alignment horizontal="center" vertical="center" wrapText="1"/>
    </xf>
    <xf numFmtId="10" fontId="13" fillId="5" borderId="2" xfId="1" applyNumberFormat="1" applyFont="1" applyFill="1" applyBorder="1" applyAlignment="1" applyProtection="1">
      <alignment horizontal="center"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166" fontId="14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3" fillId="5" borderId="2" xfId="0" applyNumberFormat="1" applyFont="1" applyFill="1" applyBorder="1" applyAlignment="1">
      <alignment horizontal="center"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0" fontId="13" fillId="5" borderId="2" xfId="0" applyNumberFormat="1" applyFont="1" applyFill="1" applyBorder="1" applyAlignment="1">
      <alignment horizontal="center"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9" fontId="14" fillId="3" borderId="2" xfId="34" applyNumberFormat="1" applyFont="1" applyFill="1" applyBorder="1" applyAlignment="1" applyProtection="1">
      <alignment horizontal="center" vertical="center" wrapText="1"/>
      <protection locked="0"/>
    </xf>
    <xf numFmtId="9" fontId="13" fillId="5" borderId="2" xfId="0" applyNumberFormat="1" applyFont="1" applyFill="1" applyBorder="1" applyAlignment="1">
      <alignment horizontal="center" vertical="center" wrapText="1"/>
    </xf>
    <xf numFmtId="9" fontId="14" fillId="3" borderId="2" xfId="34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10" fontId="13" fillId="5" borderId="2" xfId="34" applyNumberFormat="1" applyFont="1" applyFill="1" applyBorder="1" applyAlignment="1">
      <alignment horizontal="center" vertical="center" wrapText="1"/>
    </xf>
    <xf numFmtId="9" fontId="13" fillId="5" borderId="2" xfId="1" applyNumberFormat="1" applyFont="1" applyFill="1" applyBorder="1" applyAlignment="1">
      <alignment horizontal="center" vertical="center" wrapText="1"/>
    </xf>
    <xf numFmtId="166" fontId="13" fillId="5" borderId="2" xfId="0" applyNumberFormat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left" vertical="center" wrapText="1"/>
    </xf>
    <xf numFmtId="9" fontId="13" fillId="3" borderId="8" xfId="0" applyNumberFormat="1" applyFont="1" applyFill="1" applyBorder="1" applyAlignment="1">
      <alignment horizontal="center" vertical="center" wrapText="1"/>
    </xf>
    <xf numFmtId="9" fontId="13" fillId="3" borderId="11" xfId="0" applyNumberFormat="1" applyFont="1" applyFill="1" applyBorder="1" applyAlignment="1">
      <alignment horizontal="center" vertical="center" wrapText="1"/>
    </xf>
    <xf numFmtId="9" fontId="13" fillId="3" borderId="12" xfId="0" applyNumberFormat="1" applyFont="1" applyFill="1" applyBorder="1" applyAlignment="1">
      <alignment horizontal="center" vertical="center" wrapText="1"/>
    </xf>
    <xf numFmtId="9" fontId="13" fillId="3" borderId="8" xfId="2" applyNumberFormat="1" applyFont="1" applyFill="1" applyBorder="1" applyAlignment="1" applyProtection="1">
      <alignment horizontal="center" vertical="center"/>
      <protection locked="0"/>
    </xf>
    <xf numFmtId="9" fontId="13" fillId="3" borderId="11" xfId="2" applyNumberFormat="1" applyFont="1" applyFill="1" applyBorder="1" applyAlignment="1" applyProtection="1">
      <alignment horizontal="center" vertical="center"/>
      <protection locked="0"/>
    </xf>
    <xf numFmtId="9" fontId="13" fillId="3" borderId="12" xfId="2" applyNumberFormat="1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13" fillId="5" borderId="11" xfId="0" applyFont="1" applyFill="1" applyBorder="1" applyAlignment="1">
      <alignment horizontal="left" vertical="center" wrapText="1"/>
    </xf>
    <xf numFmtId="0" fontId="13" fillId="5" borderId="12" xfId="0" applyFont="1" applyFill="1" applyBorder="1" applyAlignment="1">
      <alignment horizontal="left" vertical="center" wrapText="1"/>
    </xf>
    <xf numFmtId="9" fontId="13" fillId="5" borderId="8" xfId="0" applyNumberFormat="1" applyFont="1" applyFill="1" applyBorder="1" applyAlignment="1">
      <alignment horizontal="center" vertical="center" wrapText="1"/>
    </xf>
    <xf numFmtId="9" fontId="13" fillId="5" borderId="11" xfId="0" applyNumberFormat="1" applyFont="1" applyFill="1" applyBorder="1" applyAlignment="1">
      <alignment horizontal="center" vertical="center" wrapText="1"/>
    </xf>
    <xf numFmtId="9" fontId="13" fillId="5" borderId="12" xfId="0" applyNumberFormat="1" applyFont="1" applyFill="1" applyBorder="1" applyAlignment="1">
      <alignment horizontal="center" vertical="center" wrapText="1"/>
    </xf>
    <xf numFmtId="9" fontId="13" fillId="5" borderId="8" xfId="2" applyNumberFormat="1" applyFont="1" applyFill="1" applyBorder="1" applyAlignment="1" applyProtection="1">
      <alignment horizontal="center" vertical="center"/>
      <protection locked="0"/>
    </xf>
    <xf numFmtId="9" fontId="13" fillId="5" borderId="11" xfId="2" applyNumberFormat="1" applyFont="1" applyFill="1" applyBorder="1" applyAlignment="1" applyProtection="1">
      <alignment horizontal="center" vertical="center"/>
      <protection locked="0"/>
    </xf>
    <xf numFmtId="9" fontId="13" fillId="5" borderId="12" xfId="2" applyNumberFormat="1" applyFont="1" applyFill="1" applyBorder="1" applyAlignment="1" applyProtection="1">
      <alignment horizontal="center" vertical="center"/>
      <protection locked="0"/>
    </xf>
    <xf numFmtId="9" fontId="13" fillId="3" borderId="2" xfId="34" applyFont="1" applyFill="1" applyBorder="1" applyAlignment="1">
      <alignment horizontal="center" vertical="center" wrapText="1"/>
    </xf>
    <xf numFmtId="9" fontId="13" fillId="3" borderId="2" xfId="1" applyNumberFormat="1" applyFont="1" applyFill="1" applyBorder="1" applyAlignment="1">
      <alignment horizontal="center" vertical="center" wrapText="1"/>
    </xf>
    <xf numFmtId="166" fontId="13" fillId="3" borderId="2" xfId="0" applyNumberFormat="1" applyFont="1" applyFill="1" applyBorder="1" applyAlignment="1">
      <alignment horizontal="center" vertical="center" wrapText="1"/>
    </xf>
    <xf numFmtId="0" fontId="13" fillId="3" borderId="2" xfId="34" applyNumberFormat="1" applyFont="1" applyFill="1" applyBorder="1" applyAlignment="1">
      <alignment horizontal="center" vertical="center" wrapText="1"/>
    </xf>
    <xf numFmtId="10" fontId="13" fillId="5" borderId="2" xfId="0" applyNumberFormat="1" applyFont="1" applyFill="1" applyBorder="1" applyAlignment="1">
      <alignment horizontal="center" vertical="center" wrapText="1"/>
    </xf>
    <xf numFmtId="0" fontId="13" fillId="3" borderId="8" xfId="2" applyNumberFormat="1" applyFont="1" applyFill="1" applyBorder="1" applyAlignment="1" applyProtection="1">
      <alignment horizontal="center" vertical="center"/>
      <protection locked="0"/>
    </xf>
    <xf numFmtId="0" fontId="13" fillId="3" borderId="11" xfId="2" applyNumberFormat="1" applyFont="1" applyFill="1" applyBorder="1" applyAlignment="1" applyProtection="1">
      <alignment horizontal="center" vertical="center"/>
      <protection locked="0"/>
    </xf>
    <xf numFmtId="0" fontId="13" fillId="3" borderId="12" xfId="2" applyNumberFormat="1" applyFont="1" applyFill="1" applyBorder="1" applyAlignment="1" applyProtection="1">
      <alignment horizontal="center" vertical="center"/>
      <protection locked="0"/>
    </xf>
    <xf numFmtId="0" fontId="13" fillId="5" borderId="8" xfId="2" applyNumberFormat="1" applyFont="1" applyFill="1" applyBorder="1" applyAlignment="1" applyProtection="1">
      <alignment horizontal="center" vertical="center"/>
      <protection locked="0"/>
    </xf>
    <xf numFmtId="0" fontId="13" fillId="5" borderId="11" xfId="2" applyNumberFormat="1" applyFont="1" applyFill="1" applyBorder="1" applyAlignment="1" applyProtection="1">
      <alignment horizontal="center" vertical="center"/>
      <protection locked="0"/>
    </xf>
    <xf numFmtId="0" fontId="13" fillId="5" borderId="12" xfId="2" applyNumberFormat="1" applyFont="1" applyFill="1" applyBorder="1" applyAlignment="1" applyProtection="1">
      <alignment horizontal="center" vertical="center"/>
      <protection locked="0"/>
    </xf>
    <xf numFmtId="10" fontId="13" fillId="3" borderId="2" xfId="34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6" fillId="0" borderId="0" xfId="12" applyFont="1" applyBorder="1" applyAlignment="1">
      <alignment horizontal="left" vertical="center"/>
    </xf>
    <xf numFmtId="0" fontId="6" fillId="0" borderId="0" xfId="12" applyFont="1" applyBorder="1" applyAlignment="1">
      <alignment horizontal="center" vertical="center"/>
    </xf>
    <xf numFmtId="0" fontId="6" fillId="0" borderId="2" xfId="12" applyFont="1" applyBorder="1" applyAlignment="1">
      <alignment horizontal="center" vertical="center"/>
    </xf>
    <xf numFmtId="0" fontId="6" fillId="0" borderId="3" xfId="12" applyFont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 wrapText="1"/>
    </xf>
    <xf numFmtId="1" fontId="13" fillId="3" borderId="8" xfId="2" applyNumberFormat="1" applyFont="1" applyFill="1" applyBorder="1" applyAlignment="1" applyProtection="1">
      <alignment horizontal="center" vertical="center"/>
      <protection locked="0"/>
    </xf>
    <xf numFmtId="1" fontId="13" fillId="3" borderId="11" xfId="2" applyNumberFormat="1" applyFont="1" applyFill="1" applyBorder="1" applyAlignment="1" applyProtection="1">
      <alignment horizontal="center" vertical="center"/>
      <protection locked="0"/>
    </xf>
    <xf numFmtId="1" fontId="13" fillId="3" borderId="12" xfId="2" applyNumberFormat="1" applyFont="1" applyFill="1" applyBorder="1" applyAlignment="1" applyProtection="1">
      <alignment horizontal="center" vertical="center"/>
      <protection locked="0"/>
    </xf>
    <xf numFmtId="9" fontId="13" fillId="5" borderId="8" xfId="34" applyFont="1" applyFill="1" applyBorder="1" applyAlignment="1" applyProtection="1">
      <alignment horizontal="center" vertical="center"/>
      <protection locked="0"/>
    </xf>
    <xf numFmtId="9" fontId="13" fillId="5" borderId="11" xfId="34" applyFont="1" applyFill="1" applyBorder="1" applyAlignment="1" applyProtection="1">
      <alignment horizontal="center" vertical="center"/>
      <protection locked="0"/>
    </xf>
    <xf numFmtId="1" fontId="13" fillId="3" borderId="2" xfId="34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1" fontId="13" fillId="5" borderId="8" xfId="2" applyNumberFormat="1" applyFont="1" applyFill="1" applyBorder="1" applyAlignment="1" applyProtection="1">
      <alignment horizontal="center" vertical="center"/>
      <protection locked="0"/>
    </xf>
    <xf numFmtId="1" fontId="13" fillId="5" borderId="11" xfId="2" applyNumberFormat="1" applyFont="1" applyFill="1" applyBorder="1" applyAlignment="1" applyProtection="1">
      <alignment horizontal="center" vertical="center"/>
      <protection locked="0"/>
    </xf>
    <xf numFmtId="1" fontId="13" fillId="5" borderId="12" xfId="2" applyNumberFormat="1" applyFont="1" applyFill="1" applyBorder="1" applyAlignment="1" applyProtection="1">
      <alignment horizontal="center" vertical="center"/>
      <protection locked="0"/>
    </xf>
    <xf numFmtId="0" fontId="13" fillId="3" borderId="2" xfId="0" applyNumberFormat="1" applyFont="1" applyFill="1" applyBorder="1" applyAlignment="1">
      <alignment horizontal="center" vertical="center" wrapText="1"/>
    </xf>
    <xf numFmtId="0" fontId="13" fillId="5" borderId="2" xfId="0" applyNumberFormat="1" applyFont="1" applyFill="1" applyBorder="1" applyAlignment="1">
      <alignment horizontal="center" vertical="center" wrapText="1"/>
    </xf>
    <xf numFmtId="9" fontId="13" fillId="3" borderId="2" xfId="0" applyNumberFormat="1" applyFont="1" applyFill="1" applyBorder="1" applyAlignment="1">
      <alignment horizontal="center" vertical="center" wrapText="1"/>
    </xf>
    <xf numFmtId="166" fontId="13" fillId="5" borderId="8" xfId="0" applyNumberFormat="1" applyFont="1" applyFill="1" applyBorder="1" applyAlignment="1">
      <alignment horizontal="center" vertical="center" wrapText="1"/>
    </xf>
    <xf numFmtId="166" fontId="13" fillId="5" borderId="11" xfId="0" applyNumberFormat="1" applyFont="1" applyFill="1" applyBorder="1" applyAlignment="1">
      <alignment horizontal="center" vertical="center" wrapText="1"/>
    </xf>
    <xf numFmtId="166" fontId="13" fillId="5" borderId="12" xfId="0" applyNumberFormat="1" applyFont="1" applyFill="1" applyBorder="1" applyAlignment="1">
      <alignment horizontal="center" vertical="center" wrapText="1"/>
    </xf>
    <xf numFmtId="9" fontId="13" fillId="5" borderId="8" xfId="1" applyNumberFormat="1" applyFont="1" applyFill="1" applyBorder="1" applyAlignment="1">
      <alignment horizontal="center" vertical="center" wrapText="1"/>
    </xf>
    <xf numFmtId="9" fontId="13" fillId="5" borderId="11" xfId="1" applyNumberFormat="1" applyFont="1" applyFill="1" applyBorder="1" applyAlignment="1">
      <alignment horizontal="center" vertical="center" wrapText="1"/>
    </xf>
    <xf numFmtId="9" fontId="13" fillId="5" borderId="12" xfId="1" applyNumberFormat="1" applyFont="1" applyFill="1" applyBorder="1" applyAlignment="1">
      <alignment horizontal="center" vertical="center" wrapText="1"/>
    </xf>
    <xf numFmtId="1" fontId="14" fillId="3" borderId="2" xfId="0" applyNumberFormat="1" applyFont="1" applyFill="1" applyBorder="1" applyAlignment="1">
      <alignment horizontal="center" vertical="center" wrapText="1"/>
    </xf>
    <xf numFmtId="0" fontId="14" fillId="3" borderId="2" xfId="1" applyNumberFormat="1" applyFont="1" applyFill="1" applyBorder="1" applyAlignment="1" applyProtection="1">
      <alignment horizontal="center" vertical="center" wrapText="1"/>
    </xf>
  </cellXfs>
  <cellStyles count="430">
    <cellStyle name="20% - Énfasis1 2" xfId="38"/>
    <cellStyle name="20% - Énfasis1 2 2" xfId="39"/>
    <cellStyle name="20% - Énfasis1 3" xfId="40"/>
    <cellStyle name="20% - Énfasis1 3 2" xfId="41"/>
    <cellStyle name="20% - Énfasis1 4" xfId="42"/>
    <cellStyle name="20% - Énfasis1 4 2" xfId="43"/>
    <cellStyle name="20% - Énfasis1 5" xfId="44"/>
    <cellStyle name="20% - Énfasis2 2" xfId="45"/>
    <cellStyle name="20% - Énfasis2 2 2" xfId="46"/>
    <cellStyle name="20% - Énfasis2 3" xfId="47"/>
    <cellStyle name="20% - Énfasis2 3 2" xfId="48"/>
    <cellStyle name="20% - Énfasis2 4" xfId="49"/>
    <cellStyle name="20% - Énfasis2 4 2" xfId="50"/>
    <cellStyle name="20% - Énfasis2 5" xfId="51"/>
    <cellStyle name="20% - Énfasis3 2" xfId="52"/>
    <cellStyle name="20% - Énfasis3 2 2" xfId="53"/>
    <cellStyle name="20% - Énfasis3 3" xfId="54"/>
    <cellStyle name="20% - Énfasis3 3 2" xfId="55"/>
    <cellStyle name="20% - Énfasis3 4" xfId="56"/>
    <cellStyle name="20% - Énfasis3 4 2" xfId="57"/>
    <cellStyle name="20% - Énfasis3 5" xfId="58"/>
    <cellStyle name="20% - Énfasis4 2" xfId="59"/>
    <cellStyle name="20% - Énfasis4 2 2" xfId="60"/>
    <cellStyle name="20% - Énfasis4 3" xfId="61"/>
    <cellStyle name="20% - Énfasis4 3 2" xfId="62"/>
    <cellStyle name="20% - Énfasis4 4" xfId="63"/>
    <cellStyle name="20% - Énfasis4 4 2" xfId="64"/>
    <cellStyle name="20% - Énfasis4 5" xfId="65"/>
    <cellStyle name="20% - Énfasis5 2" xfId="66"/>
    <cellStyle name="20% - Énfasis5 2 2" xfId="67"/>
    <cellStyle name="20% - Énfasis5 3" xfId="68"/>
    <cellStyle name="20% - Énfasis5 3 2" xfId="69"/>
    <cellStyle name="20% - Énfasis5 4" xfId="70"/>
    <cellStyle name="20% - Énfasis5 4 2" xfId="71"/>
    <cellStyle name="20% - Énfasis5 5" xfId="72"/>
    <cellStyle name="20% - Énfasis6 2" xfId="73"/>
    <cellStyle name="20% - Énfasis6 2 2" xfId="74"/>
    <cellStyle name="20% - Énfasis6 3" xfId="75"/>
    <cellStyle name="20% - Énfasis6 3 2" xfId="76"/>
    <cellStyle name="20% - Énfasis6 4" xfId="77"/>
    <cellStyle name="20% - Énfasis6 4 2" xfId="78"/>
    <cellStyle name="20% - Énfasis6 5" xfId="79"/>
    <cellStyle name="40% - Énfasis1 2" xfId="80"/>
    <cellStyle name="40% - Énfasis1 2 2" xfId="81"/>
    <cellStyle name="40% - Énfasis1 3" xfId="82"/>
    <cellStyle name="40% - Énfasis1 3 2" xfId="83"/>
    <cellStyle name="40% - Énfasis1 4" xfId="84"/>
    <cellStyle name="40% - Énfasis1 4 2" xfId="85"/>
    <cellStyle name="40% - Énfasis1 5" xfId="86"/>
    <cellStyle name="40% - Énfasis2 2" xfId="87"/>
    <cellStyle name="40% - Énfasis2 2 2" xfId="88"/>
    <cellStyle name="40% - Énfasis2 3" xfId="89"/>
    <cellStyle name="40% - Énfasis2 3 2" xfId="90"/>
    <cellStyle name="40% - Énfasis2 4" xfId="91"/>
    <cellStyle name="40% - Énfasis2 4 2" xfId="92"/>
    <cellStyle name="40% - Énfasis2 5" xfId="93"/>
    <cellStyle name="40% - Énfasis3 2" xfId="94"/>
    <cellStyle name="40% - Énfasis3 2 2" xfId="95"/>
    <cellStyle name="40% - Énfasis3 3" xfId="96"/>
    <cellStyle name="40% - Énfasis3 3 2" xfId="97"/>
    <cellStyle name="40% - Énfasis3 4" xfId="98"/>
    <cellStyle name="40% - Énfasis3 4 2" xfId="99"/>
    <cellStyle name="40% - Énfasis3 5" xfId="100"/>
    <cellStyle name="40% - Énfasis4 2" xfId="101"/>
    <cellStyle name="40% - Énfasis4 2 2" xfId="102"/>
    <cellStyle name="40% - Énfasis4 3" xfId="103"/>
    <cellStyle name="40% - Énfasis4 3 2" xfId="104"/>
    <cellStyle name="40% - Énfasis4 4" xfId="105"/>
    <cellStyle name="40% - Énfasis4 4 2" xfId="106"/>
    <cellStyle name="40% - Énfasis4 5" xfId="107"/>
    <cellStyle name="40% - Énfasis5 2" xfId="108"/>
    <cellStyle name="40% - Énfasis5 2 2" xfId="109"/>
    <cellStyle name="40% - Énfasis5 3" xfId="110"/>
    <cellStyle name="40% - Énfasis5 3 2" xfId="111"/>
    <cellStyle name="40% - Énfasis5 4" xfId="112"/>
    <cellStyle name="40% - Énfasis5 4 2" xfId="113"/>
    <cellStyle name="40% - Énfasis5 5" xfId="114"/>
    <cellStyle name="40% - Énfasis6 2" xfId="115"/>
    <cellStyle name="40% - Énfasis6 2 2" xfId="116"/>
    <cellStyle name="40% - Énfasis6 3" xfId="117"/>
    <cellStyle name="40% - Énfasis6 3 2" xfId="118"/>
    <cellStyle name="40% - Énfasis6 4" xfId="119"/>
    <cellStyle name="40% - Énfasis6 4 2" xfId="120"/>
    <cellStyle name="40% - Énfasis6 5" xfId="121"/>
    <cellStyle name="60% - Énfasis1 2" xfId="123"/>
    <cellStyle name="60% - Énfasis1 3" xfId="124"/>
    <cellStyle name="60% - Énfasis1 4" xfId="125"/>
    <cellStyle name="60% - Énfasis1 5" xfId="122"/>
    <cellStyle name="60% - Énfasis2 2" xfId="127"/>
    <cellStyle name="60% - Énfasis2 3" xfId="128"/>
    <cellStyle name="60% - Énfasis2 4" xfId="129"/>
    <cellStyle name="60% - Énfasis2 5" xfId="126"/>
    <cellStyle name="60% - Énfasis3 2" xfId="131"/>
    <cellStyle name="60% - Énfasis3 3" xfId="132"/>
    <cellStyle name="60% - Énfasis3 4" xfId="133"/>
    <cellStyle name="60% - Énfasis3 5" xfId="130"/>
    <cellStyle name="60% - Énfasis4 2" xfId="135"/>
    <cellStyle name="60% - Énfasis4 3" xfId="136"/>
    <cellStyle name="60% - Énfasis4 4" xfId="137"/>
    <cellStyle name="60% - Énfasis4 5" xfId="134"/>
    <cellStyle name="60% - Énfasis5 2" xfId="139"/>
    <cellStyle name="60% - Énfasis5 3" xfId="140"/>
    <cellStyle name="60% - Énfasis5 4" xfId="141"/>
    <cellStyle name="60% - Énfasis5 5" xfId="138"/>
    <cellStyle name="60% - Énfasis6 2" xfId="143"/>
    <cellStyle name="60% - Énfasis6 3" xfId="144"/>
    <cellStyle name="60% - Énfasis6 4" xfId="145"/>
    <cellStyle name="60% - Énfasis6 5" xfId="142"/>
    <cellStyle name="Accent1" xfId="146"/>
    <cellStyle name="Buena 2" xfId="148"/>
    <cellStyle name="Buena 3" xfId="149"/>
    <cellStyle name="Buena 4" xfId="150"/>
    <cellStyle name="Buena 5" xfId="147"/>
    <cellStyle name="Cálculo 2" xfId="152"/>
    <cellStyle name="Cálculo 2 2" xfId="153"/>
    <cellStyle name="Cálculo 3" xfId="154"/>
    <cellStyle name="Cálculo 3 2" xfId="155"/>
    <cellStyle name="Cálculo 4" xfId="156"/>
    <cellStyle name="Cálculo 5" xfId="157"/>
    <cellStyle name="Cálculo 6" xfId="151"/>
    <cellStyle name="Celda de comprobación 2" xfId="159"/>
    <cellStyle name="Celda de comprobación 3" xfId="160"/>
    <cellStyle name="Celda de comprobación 4" xfId="161"/>
    <cellStyle name="Celda de comprobación 5" xfId="158"/>
    <cellStyle name="Celda vinculada 2" xfId="163"/>
    <cellStyle name="Celda vinculada 3" xfId="164"/>
    <cellStyle name="Celda vinculada 4" xfId="165"/>
    <cellStyle name="Celda vinculada 5" xfId="162"/>
    <cellStyle name="Comma 2" xfId="166"/>
    <cellStyle name="Comma 2 2" xfId="167"/>
    <cellStyle name="Comma 2 2 2" xfId="168"/>
    <cellStyle name="Comma 2 3" xfId="169"/>
    <cellStyle name="Comma 3" xfId="170"/>
    <cellStyle name="Comma 3 2" xfId="171"/>
    <cellStyle name="Currency 2" xfId="172"/>
    <cellStyle name="Currency 2 2" xfId="173"/>
    <cellStyle name="Currency 3" xfId="174"/>
    <cellStyle name="Currency 3 2" xfId="175"/>
    <cellStyle name="Encabezado 4 2" xfId="177"/>
    <cellStyle name="Encabezado 4 3" xfId="178"/>
    <cellStyle name="Encabezado 4 4" xfId="179"/>
    <cellStyle name="Encabezado 4 5" xfId="176"/>
    <cellStyle name="Énfasis1 2" xfId="181"/>
    <cellStyle name="Énfasis1 3" xfId="182"/>
    <cellStyle name="Énfasis1 4" xfId="183"/>
    <cellStyle name="Énfasis1 4 2" xfId="184"/>
    <cellStyle name="Énfasis1 5" xfId="180"/>
    <cellStyle name="Énfasis2 2" xfId="186"/>
    <cellStyle name="Énfasis2 3" xfId="187"/>
    <cellStyle name="Énfasis2 4" xfId="188"/>
    <cellStyle name="Énfasis2 5" xfId="185"/>
    <cellStyle name="Énfasis3 2" xfId="190"/>
    <cellStyle name="Énfasis3 3" xfId="191"/>
    <cellStyle name="Énfasis3 4" xfId="192"/>
    <cellStyle name="Énfasis3 5" xfId="189"/>
    <cellStyle name="Énfasis4 2" xfId="194"/>
    <cellStyle name="Énfasis4 3" xfId="195"/>
    <cellStyle name="Énfasis4 4" xfId="196"/>
    <cellStyle name="Énfasis4 5" xfId="193"/>
    <cellStyle name="Énfasis5 2" xfId="198"/>
    <cellStyle name="Énfasis5 3" xfId="199"/>
    <cellStyle name="Énfasis5 4" xfId="200"/>
    <cellStyle name="Énfasis5 5" xfId="197"/>
    <cellStyle name="Énfasis6 2" xfId="202"/>
    <cellStyle name="Énfasis6 3" xfId="203"/>
    <cellStyle name="Énfasis6 4" xfId="204"/>
    <cellStyle name="Énfasis6 5" xfId="201"/>
    <cellStyle name="Entrada 2" xfId="206"/>
    <cellStyle name="Entrada 2 2" xfId="207"/>
    <cellStyle name="Entrada 3" xfId="208"/>
    <cellStyle name="Entrada 3 2" xfId="209"/>
    <cellStyle name="Entrada 4" xfId="210"/>
    <cellStyle name="Entrada 5" xfId="211"/>
    <cellStyle name="Entrada 6" xfId="205"/>
    <cellStyle name="Euro" xfId="3"/>
    <cellStyle name="Euro 2" xfId="6"/>
    <cellStyle name="Euro 2 2" xfId="214"/>
    <cellStyle name="Euro 2 3" xfId="213"/>
    <cellStyle name="Euro 3" xfId="215"/>
    <cellStyle name="Euro 4" xfId="216"/>
    <cellStyle name="Euro 5" xfId="212"/>
    <cellStyle name="Excel Built-in Normal" xfId="217"/>
    <cellStyle name="Excel Built-in Normal 2" xfId="218"/>
    <cellStyle name="Hipervínculo 2" xfId="219"/>
    <cellStyle name="Incorrecto 2" xfId="221"/>
    <cellStyle name="Incorrecto 3" xfId="222"/>
    <cellStyle name="Incorrecto 4" xfId="223"/>
    <cellStyle name="Incorrecto 5" xfId="220"/>
    <cellStyle name="Millares 10" xfId="225"/>
    <cellStyle name="Millares 10 2" xfId="226"/>
    <cellStyle name="Millares 10 2 2" xfId="227"/>
    <cellStyle name="Millares 10 3" xfId="228"/>
    <cellStyle name="Millares 11" xfId="229"/>
    <cellStyle name="Millares 11 2" xfId="230"/>
    <cellStyle name="Millares 11 2 2" xfId="231"/>
    <cellStyle name="Millares 11 2 2 2" xfId="232"/>
    <cellStyle name="Millares 11 2 2 3" xfId="233"/>
    <cellStyle name="Millares 12" xfId="234"/>
    <cellStyle name="Millares 12 2" xfId="235"/>
    <cellStyle name="Millares 13" xfId="236"/>
    <cellStyle name="Millares 14" xfId="237"/>
    <cellStyle name="Millares 15" xfId="238"/>
    <cellStyle name="Millares 16" xfId="239"/>
    <cellStyle name="Millares 17" xfId="240"/>
    <cellStyle name="Millares 17 2" xfId="241"/>
    <cellStyle name="Millares 18" xfId="242"/>
    <cellStyle name="Millares 19" xfId="224"/>
    <cellStyle name="Millares 2" xfId="2"/>
    <cellStyle name="Millares 2 2" xfId="7"/>
    <cellStyle name="Millares 2 2 2" xfId="244"/>
    <cellStyle name="Millares 2 2 2 2" xfId="245"/>
    <cellStyle name="Millares 2 2 3" xfId="246"/>
    <cellStyle name="Millares 2 2 4" xfId="247"/>
    <cellStyle name="Millares 2 2 5" xfId="243"/>
    <cellStyle name="Millares 2 3" xfId="8"/>
    <cellStyle name="Millares 2 3 2" xfId="249"/>
    <cellStyle name="Millares 2 3 3" xfId="248"/>
    <cellStyle name="Millares 2 4" xfId="250"/>
    <cellStyle name="Millares 2 5" xfId="251"/>
    <cellStyle name="Millares 3" xfId="4"/>
    <cellStyle name="Millares 3 2" xfId="9"/>
    <cellStyle name="Millares 3 2 2" xfId="254"/>
    <cellStyle name="Millares 3 2 3" xfId="253"/>
    <cellStyle name="Millares 3 3" xfId="255"/>
    <cellStyle name="Millares 3 3 2" xfId="256"/>
    <cellStyle name="Millares 3 4" xfId="257"/>
    <cellStyle name="Millares 3 4 2" xfId="258"/>
    <cellStyle name="Millares 3 4 2 2" xfId="259"/>
    <cellStyle name="Millares 3 4 2 2 2" xfId="260"/>
    <cellStyle name="Millares 3 4 2 2 2 2" xfId="261"/>
    <cellStyle name="Millares 3 5" xfId="262"/>
    <cellStyle name="Millares 3 6" xfId="252"/>
    <cellStyle name="Millares 3_Formato Ejecucion presupuestal 30042009" xfId="263"/>
    <cellStyle name="Millares 4" xfId="10"/>
    <cellStyle name="Millares 4 2" xfId="11"/>
    <cellStyle name="Millares 4 2 2" xfId="265"/>
    <cellStyle name="Millares 4 3" xfId="264"/>
    <cellStyle name="Millares 5" xfId="23"/>
    <cellStyle name="Millares 5 2" xfId="267"/>
    <cellStyle name="Millares 5 3" xfId="266"/>
    <cellStyle name="Millares 6" xfId="28"/>
    <cellStyle name="Millares 6 2" xfId="269"/>
    <cellStyle name="Millares 6 2 2" xfId="270"/>
    <cellStyle name="Millares 6 3" xfId="271"/>
    <cellStyle name="Millares 6 4" xfId="268"/>
    <cellStyle name="Millares 7" xfId="272"/>
    <cellStyle name="Millares 7 2" xfId="273"/>
    <cellStyle name="Millares 8" xfId="274"/>
    <cellStyle name="Millares 8 2" xfId="275"/>
    <cellStyle name="Millares 9" xfId="276"/>
    <cellStyle name="Millares 9 2" xfId="277"/>
    <cellStyle name="Moneda 10" xfId="279"/>
    <cellStyle name="Moneda 10 2" xfId="280"/>
    <cellStyle name="Moneda 11" xfId="281"/>
    <cellStyle name="Moneda 12" xfId="282"/>
    <cellStyle name="Moneda 13" xfId="278"/>
    <cellStyle name="Moneda 2" xfId="283"/>
    <cellStyle name="Moneda 2 2" xfId="284"/>
    <cellStyle name="Moneda 2 2 2" xfId="285"/>
    <cellStyle name="Moneda 2 2 3" xfId="286"/>
    <cellStyle name="Moneda 2 3" xfId="287"/>
    <cellStyle name="Moneda 2 3 2" xfId="288"/>
    <cellStyle name="Moneda 2 3 2 2" xfId="289"/>
    <cellStyle name="Moneda 2 3 3" xfId="290"/>
    <cellStyle name="Moneda 2 4" xfId="291"/>
    <cellStyle name="Moneda 3" xfId="292"/>
    <cellStyle name="Moneda 3 2" xfId="293"/>
    <cellStyle name="Moneda 3 3" xfId="294"/>
    <cellStyle name="Moneda 4" xfId="295"/>
    <cellStyle name="Moneda 4 2" xfId="296"/>
    <cellStyle name="Moneda 5" xfId="297"/>
    <cellStyle name="Moneda 5 2" xfId="298"/>
    <cellStyle name="Moneda 6" xfId="299"/>
    <cellStyle name="Moneda 7" xfId="300"/>
    <cellStyle name="Moneda 8" xfId="301"/>
    <cellStyle name="Moneda 8 2" xfId="302"/>
    <cellStyle name="Moneda 9" xfId="303"/>
    <cellStyle name="Neutral 2" xfId="305"/>
    <cellStyle name="Neutral 3" xfId="306"/>
    <cellStyle name="Neutral 4" xfId="307"/>
    <cellStyle name="Neutral 5" xfId="304"/>
    <cellStyle name="Normal" xfId="0" builtinId="0"/>
    <cellStyle name="Normal 10" xfId="308"/>
    <cellStyle name="Normal 10 2" xfId="309"/>
    <cellStyle name="Normal 11" xfId="35"/>
    <cellStyle name="Normal 11 2" xfId="310"/>
    <cellStyle name="Normal 11 3" xfId="311"/>
    <cellStyle name="Normal 12" xfId="312"/>
    <cellStyle name="Normal 13" xfId="37"/>
    <cellStyle name="Normal 14" xfId="36"/>
    <cellStyle name="Normal 2" xfId="5"/>
    <cellStyle name="Normal 2 2" xfId="12"/>
    <cellStyle name="Normal 2 2 2" xfId="313"/>
    <cellStyle name="Normal 2 2 3" xfId="314"/>
    <cellStyle name="Normal 2 3" xfId="315"/>
    <cellStyle name="Normal 2 3 2" xfId="316"/>
    <cellStyle name="Normal 2 3 2 2" xfId="317"/>
    <cellStyle name="Normal 2 4" xfId="318"/>
    <cellStyle name="Normal 2 4 2" xfId="319"/>
    <cellStyle name="Normal 2 5" xfId="320"/>
    <cellStyle name="Normal 2 6" xfId="321"/>
    <cellStyle name="Normal 2 8" xfId="322"/>
    <cellStyle name="Normal 2_Formato Ejecucion presupuestal 30042009" xfId="323"/>
    <cellStyle name="Normal 3" xfId="13"/>
    <cellStyle name="Normal 3 10" xfId="325"/>
    <cellStyle name="Normal 3 11" xfId="326"/>
    <cellStyle name="Normal 3 12" xfId="324"/>
    <cellStyle name="Normal 3 2" xfId="327"/>
    <cellStyle name="Normal 3 2 2" xfId="328"/>
    <cellStyle name="Normal 3 2 3" xfId="329"/>
    <cellStyle name="Normal 3 3" xfId="330"/>
    <cellStyle name="Normal 3 3 2" xfId="331"/>
    <cellStyle name="Normal 3 3 2 2" xfId="332"/>
    <cellStyle name="Normal 3 3 3" xfId="333"/>
    <cellStyle name="Normal 3 3 4" xfId="334"/>
    <cellStyle name="Normal 3 3 6 2 2" xfId="335"/>
    <cellStyle name="Normal 3 4" xfId="336"/>
    <cellStyle name="Normal 3 5" xfId="337"/>
    <cellStyle name="Normal 3 5 2" xfId="338"/>
    <cellStyle name="Normal 3 5 2 2" xfId="339"/>
    <cellStyle name="Normal 3 5 3" xfId="340"/>
    <cellStyle name="Normal 3 6" xfId="341"/>
    <cellStyle name="Normal 3 6 2" xfId="342"/>
    <cellStyle name="Normal 3 6 3" xfId="343"/>
    <cellStyle name="Normal 3 7" xfId="344"/>
    <cellStyle name="Normal 3 8" xfId="345"/>
    <cellStyle name="Normal 3 9" xfId="346"/>
    <cellStyle name="Normal 3_Formato de Seguimiento Sectorial (31-5-09) dmv" xfId="347"/>
    <cellStyle name="Normal 4" xfId="14"/>
    <cellStyle name="Normal 4 2" xfId="348"/>
    <cellStyle name="Normal 5" xfId="15"/>
    <cellStyle name="Normal 5 2" xfId="24"/>
    <cellStyle name="Normal 5 2 2" xfId="32"/>
    <cellStyle name="Normal 5 2 2 2" xfId="351"/>
    <cellStyle name="Normal 5 2 3" xfId="350"/>
    <cellStyle name="Normal 5 3" xfId="25"/>
    <cellStyle name="Normal 5 3 2" xfId="33"/>
    <cellStyle name="Normal 5 3 3" xfId="352"/>
    <cellStyle name="Normal 5 4" xfId="30"/>
    <cellStyle name="Normal 5 4 2" xfId="353"/>
    <cellStyle name="Normal 5 5" xfId="349"/>
    <cellStyle name="Normal 6" xfId="21"/>
    <cellStyle name="Normal 6 2" xfId="355"/>
    <cellStyle name="Normal 6 3" xfId="354"/>
    <cellStyle name="Normal 7" xfId="22"/>
    <cellStyle name="Normal 7 2" xfId="31"/>
    <cellStyle name="Normal 7 2 2" xfId="357"/>
    <cellStyle name="Normal 7 3" xfId="356"/>
    <cellStyle name="Normal 8" xfId="27"/>
    <cellStyle name="Normal 8 2" xfId="359"/>
    <cellStyle name="Normal 8 3" xfId="358"/>
    <cellStyle name="Normal 9" xfId="26"/>
    <cellStyle name="Normal 9 2" xfId="361"/>
    <cellStyle name="Normal 9 3" xfId="362"/>
    <cellStyle name="Normal 9 4" xfId="360"/>
    <cellStyle name="Notas 2" xfId="363"/>
    <cellStyle name="Notas 2 2" xfId="364"/>
    <cellStyle name="Notas 2 3" xfId="365"/>
    <cellStyle name="Notas 2 4" xfId="366"/>
    <cellStyle name="Notas 3" xfId="367"/>
    <cellStyle name="Notas 3 2" xfId="368"/>
    <cellStyle name="Notas 4" xfId="369"/>
    <cellStyle name="Notas 4 2" xfId="370"/>
    <cellStyle name="Notas 4 3" xfId="371"/>
    <cellStyle name="Notas 5" xfId="372"/>
    <cellStyle name="Notas 6" xfId="373"/>
    <cellStyle name="Porcentaje" xfId="34" builtinId="5"/>
    <cellStyle name="Porcentaje 2" xfId="16"/>
    <cellStyle name="Porcentaje 2 2" xfId="375"/>
    <cellStyle name="Porcentaje 2 3" xfId="376"/>
    <cellStyle name="Porcentaje 2 4" xfId="374"/>
    <cellStyle name="Porcentaje 3" xfId="17"/>
    <cellStyle name="Porcentaje 3 2" xfId="18"/>
    <cellStyle name="Porcentaje 4" xfId="377"/>
    <cellStyle name="Porcentual 2" xfId="1"/>
    <cellStyle name="Porcentual 2 2" xfId="19"/>
    <cellStyle name="Porcentual 2 2 2" xfId="378"/>
    <cellStyle name="Porcentual 3" xfId="20"/>
    <cellStyle name="Porcentual 3 2" xfId="379"/>
    <cellStyle name="Porcentual 3 2 2" xfId="380"/>
    <cellStyle name="Porcentual 3 3" xfId="381"/>
    <cellStyle name="Porcentual 4" xfId="29"/>
    <cellStyle name="Porcentual 4 2" xfId="383"/>
    <cellStyle name="Porcentual 4 2 2" xfId="384"/>
    <cellStyle name="Porcentual 4 3" xfId="385"/>
    <cellStyle name="Porcentual 4 4" xfId="382"/>
    <cellStyle name="Porcentual 5" xfId="386"/>
    <cellStyle name="Porcentual 6" xfId="387"/>
    <cellStyle name="Porcentual 6 2" xfId="388"/>
    <cellStyle name="Porcentual 6 3" xfId="389"/>
    <cellStyle name="Porcentual 7" xfId="390"/>
    <cellStyle name="Porcentual 7 2" xfId="391"/>
    <cellStyle name="Porcentual 8" xfId="392"/>
    <cellStyle name="Salida 2" xfId="394"/>
    <cellStyle name="Salida 2 2" xfId="395"/>
    <cellStyle name="Salida 3" xfId="396"/>
    <cellStyle name="Salida 3 2" xfId="397"/>
    <cellStyle name="Salida 4" xfId="398"/>
    <cellStyle name="Salida 5" xfId="399"/>
    <cellStyle name="Salida 6" xfId="393"/>
    <cellStyle name="Texto de advertencia 2" xfId="401"/>
    <cellStyle name="Texto de advertencia 3" xfId="402"/>
    <cellStyle name="Texto de advertencia 4" xfId="403"/>
    <cellStyle name="Texto de advertencia 5" xfId="400"/>
    <cellStyle name="Texto explicativo 2" xfId="405"/>
    <cellStyle name="Texto explicativo 3" xfId="406"/>
    <cellStyle name="Texto explicativo 4" xfId="407"/>
    <cellStyle name="Texto explicativo 5" xfId="404"/>
    <cellStyle name="Título 1 2" xfId="409"/>
    <cellStyle name="Título 1 3" xfId="410"/>
    <cellStyle name="Título 1 4" xfId="411"/>
    <cellStyle name="Título 2 2" xfId="413"/>
    <cellStyle name="Título 2 3" xfId="414"/>
    <cellStyle name="Título 2 4" xfId="415"/>
    <cellStyle name="Título 2 5" xfId="412"/>
    <cellStyle name="Título 3 2" xfId="417"/>
    <cellStyle name="Título 3 3" xfId="418"/>
    <cellStyle name="Título 3 4" xfId="419"/>
    <cellStyle name="Título 3 5" xfId="416"/>
    <cellStyle name="Título 4" xfId="420"/>
    <cellStyle name="Título 5" xfId="421"/>
    <cellStyle name="Título 6" xfId="422"/>
    <cellStyle name="Título 7" xfId="408"/>
    <cellStyle name="Total 2" xfId="424"/>
    <cellStyle name="Total 2 2" xfId="425"/>
    <cellStyle name="Total 3" xfId="426"/>
    <cellStyle name="Total 3 2" xfId="427"/>
    <cellStyle name="Total 4" xfId="428"/>
    <cellStyle name="Total 5" xfId="429"/>
    <cellStyle name="Total 6" xfId="4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830031</xdr:colOff>
      <xdr:row>0</xdr:row>
      <xdr:rowOff>90146</xdr:rowOff>
    </xdr:from>
    <xdr:to>
      <xdr:col>3</xdr:col>
      <xdr:colOff>734782</xdr:colOff>
      <xdr:row>3</xdr:row>
      <xdr:rowOff>108858</xdr:rowOff>
    </xdr:to>
    <xdr:pic>
      <xdr:nvPicPr>
        <xdr:cNvPr id="2" name="Picture 309" descr="Escudo color CV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8781" y="90146"/>
          <a:ext cx="3279322" cy="5085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GC%20VER01\Sistema%20Gestion%20de%20Calidad_Rev01\Propuestas%20de%20modificaci&#243;n\caracterizacion%20indicadores%20magnament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cv11\GESTION%20ESTRAT&#201;GICA\Formatos\208-PLA-Ft-06%20Hoja%20de%20vida%20de%20indicador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-cv11\GaleonUsr\AFRojas\Mis%20documentos\Downloads\Plan%20de%20accion%20Gestion%20Control%20Interno%20definitiv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IONES"/>
      <sheetName val="REGISTRO"/>
      <sheetName val="CARACTERIZAR"/>
      <sheetName val="NOMBRES"/>
      <sheetName val="INDICADOR"/>
      <sheetName val="TD"/>
      <sheetName val="INICIO"/>
      <sheetName val="HISTORICO AC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racterización indicadores"/>
      <sheetName val="INFORMACIÓN"/>
    </sheetNames>
    <sheetDataSet>
      <sheetData sheetId="0">
        <row r="2">
          <cell r="A2" t="str">
            <v>EFECTIVIDAD</v>
          </cell>
          <cell r="C2" t="str">
            <v>Mensual</v>
          </cell>
          <cell r="D2" t="str">
            <v>Positiva</v>
          </cell>
          <cell r="E2" t="str">
            <v>Matrices de riesgos</v>
          </cell>
        </row>
        <row r="3">
          <cell r="A3" t="str">
            <v>EFICACIA</v>
          </cell>
          <cell r="C3" t="str">
            <v>Bimestral</v>
          </cell>
          <cell r="D3" t="str">
            <v>Negativa</v>
          </cell>
          <cell r="E3" t="str">
            <v>Plan de Acción de Gestión</v>
          </cell>
        </row>
        <row r="4">
          <cell r="A4" t="str">
            <v>EFICIENCIA</v>
          </cell>
          <cell r="C4" t="str">
            <v>Trimestral</v>
          </cell>
          <cell r="D4" t="str">
            <v>Constante</v>
          </cell>
          <cell r="E4" t="str">
            <v>Planes de Mejoramiento</v>
          </cell>
        </row>
        <row r="5">
          <cell r="C5" t="str">
            <v>Semestral</v>
          </cell>
        </row>
        <row r="6">
          <cell r="C6" t="str">
            <v>Anual</v>
          </cell>
        </row>
      </sheetData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G"/>
      <sheetName val="HV Indicadores"/>
    </sheetNames>
    <sheetDataSet>
      <sheetData sheetId="0">
        <row r="2">
          <cell r="B2" t="str">
            <v>Administración de la Información</v>
          </cell>
        </row>
        <row r="3">
          <cell r="B3" t="str">
            <v>Administración, Seguimiento y Control de Recursos</v>
          </cell>
        </row>
        <row r="4">
          <cell r="B4" t="str">
            <v>Comunicaciones</v>
          </cell>
        </row>
        <row r="5">
          <cell r="B5" t="str">
            <v>Evaluación de la Gestión</v>
          </cell>
        </row>
        <row r="6">
          <cell r="B6" t="str">
            <v>Gestión Estratégica</v>
          </cell>
        </row>
        <row r="7">
          <cell r="B7" t="str">
            <v>Gestión Humana</v>
          </cell>
        </row>
        <row r="8">
          <cell r="B8" t="str">
            <v>Mejoramiento de Barrios</v>
          </cell>
        </row>
        <row r="9">
          <cell r="B9" t="str">
            <v>Mejoramiento de Vivienda</v>
          </cell>
        </row>
        <row r="10">
          <cell r="B10" t="str">
            <v>Prevención de daño antijurídico y representación judicial</v>
          </cell>
        </row>
        <row r="11">
          <cell r="B11" t="str">
            <v>Reasentamientos  Humanos</v>
          </cell>
        </row>
        <row r="12">
          <cell r="B12" t="str">
            <v>Urbanizaciones y Titulación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4"/>
  <sheetViews>
    <sheetView topLeftCell="K1" zoomScale="70" zoomScaleNormal="70" workbookViewId="0">
      <selection activeCell="O12" sqref="O12"/>
    </sheetView>
  </sheetViews>
  <sheetFormatPr baseColWidth="10" defaultRowHeight="12.75" x14ac:dyDescent="0.2"/>
  <cols>
    <col min="2" max="2" width="11.42578125" style="3" customWidth="1"/>
    <col min="3" max="3" width="14.28515625" style="3" customWidth="1"/>
    <col min="4" max="4" width="16.140625" style="3" customWidth="1"/>
    <col min="5" max="5" width="11.42578125" style="3" customWidth="1"/>
    <col min="6" max="6" width="40.7109375" style="3" customWidth="1"/>
    <col min="7" max="7" width="11.42578125" style="3" customWidth="1"/>
    <col min="8" max="8" width="28.5703125" style="3" customWidth="1"/>
    <col min="9" max="9" width="11.42578125" style="3" customWidth="1"/>
    <col min="10" max="10" width="37.7109375" style="3" customWidth="1"/>
    <col min="11" max="11" width="30" style="3" customWidth="1"/>
    <col min="12" max="12" width="35.5703125" style="3" customWidth="1"/>
    <col min="13" max="13" width="40" style="3" customWidth="1"/>
    <col min="14" max="14" width="42.5703125" style="3" customWidth="1"/>
    <col min="15" max="15" width="41" style="3" customWidth="1"/>
    <col min="17" max="17" width="19.28515625" customWidth="1"/>
    <col min="18" max="18" width="16.28515625" bestFit="1" customWidth="1"/>
    <col min="19" max="19" width="15.85546875" bestFit="1" customWidth="1"/>
  </cols>
  <sheetData>
    <row r="2" spans="2:19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2:19" ht="30" x14ac:dyDescent="0.2">
      <c r="B3" s="7" t="s">
        <v>13</v>
      </c>
      <c r="C3" s="7" t="s">
        <v>14</v>
      </c>
      <c r="D3" s="7" t="s">
        <v>15</v>
      </c>
      <c r="E3" s="1"/>
      <c r="F3" s="7" t="s">
        <v>29</v>
      </c>
      <c r="G3" s="1"/>
      <c r="H3" s="7" t="s">
        <v>58</v>
      </c>
      <c r="I3" s="1"/>
      <c r="J3" s="7" t="s">
        <v>5</v>
      </c>
      <c r="K3" s="7" t="s">
        <v>6</v>
      </c>
      <c r="L3" s="7" t="s">
        <v>7</v>
      </c>
      <c r="M3" s="7" t="s">
        <v>83</v>
      </c>
      <c r="N3" s="7" t="s">
        <v>8</v>
      </c>
      <c r="O3" s="7" t="s">
        <v>129</v>
      </c>
      <c r="Q3" s="35" t="s">
        <v>29</v>
      </c>
      <c r="R3" s="35" t="s">
        <v>140</v>
      </c>
      <c r="S3" s="35" t="s">
        <v>142</v>
      </c>
    </row>
    <row r="4" spans="2:19" ht="63.75" x14ac:dyDescent="0.2">
      <c r="B4" s="8">
        <v>1</v>
      </c>
      <c r="C4" s="8" t="s">
        <v>16</v>
      </c>
      <c r="D4" s="8">
        <v>2015</v>
      </c>
      <c r="E4" s="2"/>
      <c r="F4" s="11" t="s">
        <v>30</v>
      </c>
      <c r="G4" s="2"/>
      <c r="H4" s="14" t="s">
        <v>59</v>
      </c>
      <c r="I4" s="2"/>
      <c r="J4" s="21" t="s">
        <v>42</v>
      </c>
      <c r="K4" s="21" t="s">
        <v>43</v>
      </c>
      <c r="L4" s="21" t="s">
        <v>63</v>
      </c>
      <c r="M4" s="23" t="s">
        <v>84</v>
      </c>
      <c r="N4" s="12" t="s">
        <v>44</v>
      </c>
      <c r="O4" s="29" t="s">
        <v>132</v>
      </c>
      <c r="Q4" s="36" t="s">
        <v>30</v>
      </c>
      <c r="R4" s="37" t="s">
        <v>143</v>
      </c>
      <c r="S4" s="37" t="s">
        <v>143</v>
      </c>
    </row>
    <row r="5" spans="2:19" ht="48" x14ac:dyDescent="0.2">
      <c r="B5" s="8">
        <f>B4+1</f>
        <v>2</v>
      </c>
      <c r="C5" s="8" t="s">
        <v>17</v>
      </c>
      <c r="D5" s="8">
        <f>D4+1</f>
        <v>2016</v>
      </c>
      <c r="E5" s="5"/>
      <c r="F5" s="10" t="s">
        <v>34</v>
      </c>
      <c r="G5" s="5"/>
      <c r="H5" s="14" t="s">
        <v>60</v>
      </c>
      <c r="I5" s="5"/>
      <c r="J5" s="21" t="s">
        <v>45</v>
      </c>
      <c r="K5" s="21" t="s">
        <v>46</v>
      </c>
      <c r="L5" s="21" t="s">
        <v>47</v>
      </c>
      <c r="M5" s="23" t="s">
        <v>85</v>
      </c>
      <c r="N5" s="12" t="s">
        <v>48</v>
      </c>
      <c r="O5" s="30" t="s">
        <v>137</v>
      </c>
      <c r="Q5" s="37" t="s">
        <v>34</v>
      </c>
      <c r="R5" s="37" t="s">
        <v>144</v>
      </c>
      <c r="S5" s="37" t="s">
        <v>145</v>
      </c>
    </row>
    <row r="6" spans="2:19" ht="89.25" x14ac:dyDescent="0.2">
      <c r="B6" s="8">
        <f t="shared" ref="B6:B28" si="0">B5+1</f>
        <v>3</v>
      </c>
      <c r="C6" s="8" t="s">
        <v>18</v>
      </c>
      <c r="D6" s="8">
        <f t="shared" ref="D6:D10" si="1">D5+1</f>
        <v>2017</v>
      </c>
      <c r="E6" s="5"/>
      <c r="F6" s="10" t="s">
        <v>35</v>
      </c>
      <c r="G6" s="5"/>
      <c r="H6" s="14" t="s">
        <v>61</v>
      </c>
      <c r="I6" s="5"/>
      <c r="J6" s="21" t="s">
        <v>49</v>
      </c>
      <c r="K6" s="21" t="s">
        <v>50</v>
      </c>
      <c r="L6" s="21" t="s">
        <v>51</v>
      </c>
      <c r="M6" s="23" t="s">
        <v>86</v>
      </c>
      <c r="N6" s="15" t="s">
        <v>64</v>
      </c>
      <c r="O6" s="10" t="s">
        <v>134</v>
      </c>
      <c r="Q6" s="37" t="s">
        <v>35</v>
      </c>
      <c r="R6" s="37" t="s">
        <v>146</v>
      </c>
      <c r="S6" s="37" t="s">
        <v>147</v>
      </c>
    </row>
    <row r="7" spans="2:19" ht="63.75" x14ac:dyDescent="0.2">
      <c r="B7" s="8">
        <f>B6+1</f>
        <v>4</v>
      </c>
      <c r="C7" s="8" t="s">
        <v>19</v>
      </c>
      <c r="D7" s="8">
        <f>D6+1</f>
        <v>2018</v>
      </c>
      <c r="E7" s="5"/>
      <c r="F7" s="10" t="s">
        <v>36</v>
      </c>
      <c r="G7" s="5"/>
      <c r="H7" s="12" t="s">
        <v>62</v>
      </c>
      <c r="I7" s="5"/>
      <c r="J7" s="13"/>
      <c r="K7" s="21" t="s">
        <v>53</v>
      </c>
      <c r="L7" s="21" t="s">
        <v>54</v>
      </c>
      <c r="M7" s="23" t="s">
        <v>87</v>
      </c>
      <c r="N7" s="12" t="s">
        <v>52</v>
      </c>
      <c r="O7" s="10" t="s">
        <v>131</v>
      </c>
      <c r="Q7" s="37" t="s">
        <v>36</v>
      </c>
      <c r="R7" s="37" t="s">
        <v>148</v>
      </c>
      <c r="S7" s="37" t="s">
        <v>149</v>
      </c>
    </row>
    <row r="8" spans="2:19" ht="48" x14ac:dyDescent="0.2">
      <c r="B8" s="8">
        <f t="shared" si="0"/>
        <v>5</v>
      </c>
      <c r="C8" s="8" t="s">
        <v>20</v>
      </c>
      <c r="D8" s="8">
        <f t="shared" si="1"/>
        <v>2019</v>
      </c>
      <c r="E8" s="5"/>
      <c r="F8" s="10" t="s">
        <v>37</v>
      </c>
      <c r="G8" s="5"/>
      <c r="H8" s="5"/>
      <c r="I8" s="5"/>
      <c r="J8" s="20"/>
      <c r="K8" s="21" t="s">
        <v>56</v>
      </c>
      <c r="L8" s="12" t="s">
        <v>65</v>
      </c>
      <c r="M8" s="23" t="s">
        <v>88</v>
      </c>
      <c r="N8" s="12" t="s">
        <v>55</v>
      </c>
      <c r="O8" s="30" t="s">
        <v>136</v>
      </c>
      <c r="Q8" s="37" t="s">
        <v>37</v>
      </c>
      <c r="R8" s="37" t="s">
        <v>150</v>
      </c>
      <c r="S8" s="37" t="s">
        <v>151</v>
      </c>
    </row>
    <row r="9" spans="2:19" ht="51" x14ac:dyDescent="0.2">
      <c r="B9" s="8">
        <f t="shared" si="0"/>
        <v>6</v>
      </c>
      <c r="C9" s="8" t="s">
        <v>21</v>
      </c>
      <c r="D9" s="8">
        <f t="shared" si="1"/>
        <v>2020</v>
      </c>
      <c r="E9" s="5"/>
      <c r="F9" s="10" t="s">
        <v>38</v>
      </c>
      <c r="G9" s="5"/>
      <c r="H9" s="22" t="s">
        <v>0</v>
      </c>
      <c r="I9" s="5"/>
      <c r="J9" s="20"/>
      <c r="K9" s="20"/>
      <c r="L9" s="12" t="s">
        <v>66</v>
      </c>
      <c r="M9" s="23" t="s">
        <v>89</v>
      </c>
      <c r="N9" s="12" t="s">
        <v>57</v>
      </c>
      <c r="O9" s="11" t="s">
        <v>130</v>
      </c>
      <c r="Q9" s="37" t="s">
        <v>39</v>
      </c>
      <c r="R9" s="37" t="s">
        <v>152</v>
      </c>
      <c r="S9" s="37" t="s">
        <v>153</v>
      </c>
    </row>
    <row r="10" spans="2:19" ht="51" x14ac:dyDescent="0.2">
      <c r="B10" s="8">
        <f t="shared" si="0"/>
        <v>7</v>
      </c>
      <c r="C10" s="8" t="s">
        <v>22</v>
      </c>
      <c r="D10" s="8">
        <f t="shared" si="1"/>
        <v>2021</v>
      </c>
      <c r="E10" s="5"/>
      <c r="F10" s="10" t="s">
        <v>39</v>
      </c>
      <c r="G10" s="5"/>
      <c r="H10" s="12" t="s">
        <v>78</v>
      </c>
      <c r="I10" s="5"/>
      <c r="J10" s="12"/>
      <c r="K10" s="20"/>
      <c r="L10" s="12" t="s">
        <v>67</v>
      </c>
      <c r="M10" s="23" t="s">
        <v>90</v>
      </c>
      <c r="N10" s="16" t="s">
        <v>68</v>
      </c>
      <c r="O10" s="30" t="s">
        <v>135</v>
      </c>
      <c r="Q10" s="37" t="s">
        <v>38</v>
      </c>
      <c r="R10" s="37" t="s">
        <v>154</v>
      </c>
      <c r="S10" s="37" t="s">
        <v>155</v>
      </c>
    </row>
    <row r="11" spans="2:19" ht="45" x14ac:dyDescent="0.2">
      <c r="B11" s="8">
        <f t="shared" si="0"/>
        <v>8</v>
      </c>
      <c r="C11" s="8" t="s">
        <v>23</v>
      </c>
      <c r="D11" s="8"/>
      <c r="E11" s="5"/>
      <c r="F11" s="10" t="s">
        <v>40</v>
      </c>
      <c r="G11" s="5"/>
      <c r="H11" s="12" t="s">
        <v>98</v>
      </c>
      <c r="I11" s="5"/>
      <c r="J11" s="9"/>
      <c r="K11" s="9"/>
      <c r="L11" s="9"/>
      <c r="M11" s="23" t="s">
        <v>91</v>
      </c>
      <c r="N11" s="12" t="s">
        <v>69</v>
      </c>
      <c r="O11" s="10" t="s">
        <v>133</v>
      </c>
      <c r="Q11" s="37" t="s">
        <v>40</v>
      </c>
      <c r="R11" s="37" t="s">
        <v>156</v>
      </c>
      <c r="S11" s="38"/>
    </row>
    <row r="12" spans="2:19" ht="102" customHeight="1" x14ac:dyDescent="0.2">
      <c r="B12" s="8">
        <f t="shared" si="0"/>
        <v>9</v>
      </c>
      <c r="C12" s="8" t="s">
        <v>24</v>
      </c>
      <c r="D12" s="8"/>
      <c r="E12" s="5"/>
      <c r="F12" s="10" t="s">
        <v>41</v>
      </c>
      <c r="G12" s="5"/>
      <c r="H12" s="12" t="s">
        <v>2</v>
      </c>
      <c r="I12" s="5"/>
      <c r="K12" s="5"/>
      <c r="L12" s="5"/>
      <c r="M12" s="23" t="s">
        <v>92</v>
      </c>
      <c r="N12" s="5"/>
      <c r="O12" s="5"/>
      <c r="Q12" s="37" t="s">
        <v>41</v>
      </c>
      <c r="R12" s="37" t="s">
        <v>157</v>
      </c>
      <c r="S12" s="38"/>
    </row>
    <row r="13" spans="2:19" ht="60" x14ac:dyDescent="0.2">
      <c r="B13" s="8">
        <f t="shared" si="0"/>
        <v>10</v>
      </c>
      <c r="C13" s="8" t="s">
        <v>25</v>
      </c>
      <c r="D13" s="8"/>
      <c r="E13" s="4"/>
      <c r="F13" s="10" t="s">
        <v>31</v>
      </c>
      <c r="G13" s="4"/>
      <c r="H13" s="12" t="s">
        <v>97</v>
      </c>
      <c r="I13" s="4"/>
      <c r="K13" s="4"/>
      <c r="L13" s="4"/>
      <c r="M13" s="23" t="s">
        <v>93</v>
      </c>
      <c r="N13" s="4"/>
      <c r="O13" s="4"/>
      <c r="Q13" s="37" t="s">
        <v>158</v>
      </c>
      <c r="R13" s="37" t="s">
        <v>159</v>
      </c>
      <c r="S13" s="38"/>
    </row>
    <row r="14" spans="2:19" ht="60" x14ac:dyDescent="0.2">
      <c r="B14" s="8">
        <f t="shared" si="0"/>
        <v>11</v>
      </c>
      <c r="C14" s="8" t="s">
        <v>26</v>
      </c>
      <c r="D14" s="8"/>
      <c r="F14" s="10" t="s">
        <v>32</v>
      </c>
      <c r="H14" s="12" t="s">
        <v>95</v>
      </c>
      <c r="Q14" s="37" t="s">
        <v>33</v>
      </c>
      <c r="R14" s="37" t="s">
        <v>160</v>
      </c>
      <c r="S14" s="38"/>
    </row>
    <row r="15" spans="2:19" ht="45" x14ac:dyDescent="0.2">
      <c r="B15" s="8">
        <f t="shared" si="0"/>
        <v>12</v>
      </c>
      <c r="C15" s="8" t="s">
        <v>27</v>
      </c>
      <c r="D15" s="8"/>
      <c r="F15" s="10" t="s">
        <v>33</v>
      </c>
      <c r="H15" s="12" t="s">
        <v>96</v>
      </c>
      <c r="Q15" s="37" t="s">
        <v>32</v>
      </c>
      <c r="R15" s="37" t="s">
        <v>161</v>
      </c>
      <c r="S15" s="38"/>
    </row>
    <row r="16" spans="2:19" x14ac:dyDescent="0.2">
      <c r="B16" s="8">
        <f t="shared" si="0"/>
        <v>13</v>
      </c>
      <c r="C16" s="8"/>
      <c r="D16" s="8"/>
      <c r="H16" s="12" t="s">
        <v>99</v>
      </c>
    </row>
    <row r="17" spans="2:8" x14ac:dyDescent="0.2">
      <c r="B17" s="8">
        <f t="shared" si="0"/>
        <v>14</v>
      </c>
      <c r="C17" s="8"/>
      <c r="D17" s="8"/>
      <c r="F17" s="7" t="s">
        <v>101</v>
      </c>
      <c r="H17" s="12" t="s">
        <v>94</v>
      </c>
    </row>
    <row r="18" spans="2:8" ht="25.5" x14ac:dyDescent="0.2">
      <c r="B18" s="8">
        <f t="shared" si="0"/>
        <v>15</v>
      </c>
      <c r="C18" s="8"/>
      <c r="D18" s="8"/>
      <c r="F18" s="23" t="s">
        <v>103</v>
      </c>
      <c r="H18" s="23" t="s">
        <v>74</v>
      </c>
    </row>
    <row r="19" spans="2:8" ht="25.5" x14ac:dyDescent="0.2">
      <c r="B19" s="8">
        <f t="shared" si="0"/>
        <v>16</v>
      </c>
      <c r="C19" s="8"/>
      <c r="D19" s="8"/>
      <c r="F19" s="23" t="s">
        <v>102</v>
      </c>
      <c r="H19" s="23" t="s">
        <v>100</v>
      </c>
    </row>
    <row r="20" spans="2:8" ht="25.5" x14ac:dyDescent="0.2">
      <c r="B20" s="8">
        <f t="shared" si="0"/>
        <v>17</v>
      </c>
      <c r="C20" s="8"/>
      <c r="D20" s="8"/>
      <c r="F20" s="23" t="s">
        <v>104</v>
      </c>
      <c r="H20" s="23" t="s">
        <v>1</v>
      </c>
    </row>
    <row r="21" spans="2:8" ht="25.5" x14ac:dyDescent="0.2">
      <c r="B21" s="8">
        <f t="shared" si="0"/>
        <v>18</v>
      </c>
      <c r="C21" s="8"/>
      <c r="D21" s="8"/>
      <c r="F21" s="23" t="s">
        <v>105</v>
      </c>
      <c r="H21" s="23" t="s">
        <v>3</v>
      </c>
    </row>
    <row r="22" spans="2:8" x14ac:dyDescent="0.2">
      <c r="B22" s="8">
        <f t="shared" si="0"/>
        <v>19</v>
      </c>
      <c r="C22" s="8"/>
      <c r="D22" s="8"/>
      <c r="F22" s="23" t="s">
        <v>106</v>
      </c>
    </row>
    <row r="23" spans="2:8" x14ac:dyDescent="0.2">
      <c r="B23" s="8">
        <f t="shared" si="0"/>
        <v>20</v>
      </c>
      <c r="C23" s="8"/>
      <c r="D23" s="8"/>
      <c r="F23" s="23" t="s">
        <v>107</v>
      </c>
    </row>
    <row r="24" spans="2:8" x14ac:dyDescent="0.2">
      <c r="B24" s="8">
        <f>B23+1</f>
        <v>21</v>
      </c>
      <c r="C24" s="8"/>
      <c r="D24" s="8"/>
      <c r="F24" s="23" t="s">
        <v>108</v>
      </c>
    </row>
    <row r="25" spans="2:8" x14ac:dyDescent="0.2">
      <c r="B25" s="8">
        <f t="shared" si="0"/>
        <v>22</v>
      </c>
      <c r="C25" s="8"/>
      <c r="D25" s="8"/>
    </row>
    <row r="26" spans="2:8" x14ac:dyDescent="0.2">
      <c r="B26" s="8">
        <f t="shared" si="0"/>
        <v>23</v>
      </c>
      <c r="C26" s="8"/>
      <c r="D26" s="8"/>
    </row>
    <row r="27" spans="2:8" x14ac:dyDescent="0.2">
      <c r="B27" s="8">
        <f t="shared" si="0"/>
        <v>24</v>
      </c>
      <c r="C27" s="8"/>
      <c r="D27" s="8"/>
    </row>
    <row r="28" spans="2:8" x14ac:dyDescent="0.2">
      <c r="B28" s="8">
        <f t="shared" si="0"/>
        <v>25</v>
      </c>
      <c r="C28" s="8"/>
      <c r="D28" s="8"/>
    </row>
    <row r="29" spans="2:8" x14ac:dyDescent="0.2">
      <c r="B29" s="8">
        <f>B28+1</f>
        <v>26</v>
      </c>
      <c r="C29" s="8"/>
      <c r="D29" s="8"/>
    </row>
    <row r="30" spans="2:8" x14ac:dyDescent="0.2">
      <c r="B30" s="8">
        <f t="shared" ref="B30:B34" si="2">B29+1</f>
        <v>27</v>
      </c>
      <c r="C30" s="8"/>
      <c r="D30" s="9"/>
    </row>
    <row r="31" spans="2:8" x14ac:dyDescent="0.2">
      <c r="B31" s="8">
        <f t="shared" si="2"/>
        <v>28</v>
      </c>
      <c r="C31" s="8"/>
      <c r="D31" s="9"/>
    </row>
    <row r="32" spans="2:8" x14ac:dyDescent="0.2">
      <c r="B32" s="8">
        <f t="shared" si="2"/>
        <v>29</v>
      </c>
      <c r="C32" s="8"/>
      <c r="D32" s="9"/>
    </row>
    <row r="33" spans="2:4" x14ac:dyDescent="0.2">
      <c r="B33" s="8">
        <f t="shared" si="2"/>
        <v>30</v>
      </c>
      <c r="C33" s="8"/>
      <c r="D33" s="9"/>
    </row>
    <row r="34" spans="2:4" x14ac:dyDescent="0.2">
      <c r="B34" s="8">
        <f t="shared" si="2"/>
        <v>31</v>
      </c>
      <c r="C34" s="8"/>
      <c r="D34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2"/>
  <sheetViews>
    <sheetView tabSelected="1" view="pageLayout" topLeftCell="I1" zoomScale="70" zoomScaleNormal="115" zoomScalePageLayoutView="70" workbookViewId="0">
      <selection activeCell="E55" sqref="E55:E58"/>
    </sheetView>
  </sheetViews>
  <sheetFormatPr baseColWidth="10" defaultRowHeight="12.75" outlineLevelCol="1" x14ac:dyDescent="0.2"/>
  <cols>
    <col min="1" max="1" width="21.42578125" customWidth="1"/>
    <col min="2" max="2" width="30.7109375" customWidth="1"/>
    <col min="3" max="3" width="19.7109375" customWidth="1"/>
    <col min="4" max="4" width="54" customWidth="1"/>
    <col min="5" max="5" width="21.42578125" customWidth="1" outlineLevel="1"/>
    <col min="6" max="6" width="14" customWidth="1"/>
    <col min="7" max="7" width="15.42578125" customWidth="1"/>
    <col min="8" max="8" width="13.140625" customWidth="1"/>
    <col min="9" max="9" width="16.85546875" customWidth="1"/>
    <col min="10" max="11" width="17.7109375" customWidth="1" outlineLevel="1"/>
    <col min="12" max="12" width="21.7109375" customWidth="1" outlineLevel="1"/>
    <col min="13" max="13" width="20.28515625" customWidth="1" outlineLevel="1"/>
    <col min="14" max="14" width="8.7109375" customWidth="1" outlineLevel="1"/>
    <col min="15" max="15" width="14.28515625" customWidth="1" outlineLevel="1"/>
    <col min="16" max="16" width="13.140625" bestFit="1" customWidth="1" outlineLevel="1"/>
    <col min="17" max="17" width="13.28515625" customWidth="1" outlineLevel="1"/>
    <col min="18" max="18" width="13.140625" customWidth="1" outlineLevel="1"/>
    <col min="19" max="19" width="11" customWidth="1" outlineLevel="1"/>
    <col min="20" max="20" width="13.7109375" customWidth="1" outlineLevel="1"/>
    <col min="21" max="21" width="14.5703125" customWidth="1" outlineLevel="1"/>
    <col min="22" max="22" width="10.85546875" customWidth="1" outlineLevel="1"/>
    <col min="23" max="23" width="13.28515625" customWidth="1" outlineLevel="1"/>
    <col min="24" max="24" width="11.5703125" customWidth="1" outlineLevel="1"/>
    <col min="25" max="25" width="12" customWidth="1" outlineLevel="1"/>
    <col min="26" max="26" width="11.5703125" customWidth="1" outlineLevel="1"/>
    <col min="27" max="27" width="12.7109375" customWidth="1" outlineLevel="1"/>
    <col min="28" max="28" width="12.5703125" customWidth="1" outlineLevel="1"/>
    <col min="29" max="29" width="12" customWidth="1" outlineLevel="1"/>
    <col min="30" max="33" width="11.42578125" customWidth="1"/>
  </cols>
  <sheetData>
    <row r="1" spans="1:29" ht="25.5" customHeight="1" x14ac:dyDescent="0.2">
      <c r="A1" s="102"/>
      <c r="B1" s="102"/>
      <c r="C1" s="102"/>
      <c r="D1" s="102"/>
      <c r="E1" s="102"/>
      <c r="F1" s="103" t="s">
        <v>163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4"/>
      <c r="AB1" s="101" t="s">
        <v>162</v>
      </c>
      <c r="AC1" s="101"/>
    </row>
    <row r="2" spans="1:29" ht="25.5" customHeight="1" x14ac:dyDescent="0.2">
      <c r="A2" s="102"/>
      <c r="B2" s="102"/>
      <c r="C2" s="102"/>
      <c r="D2" s="102"/>
      <c r="E2" s="102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6"/>
      <c r="AB2" s="101"/>
      <c r="AC2" s="101"/>
    </row>
    <row r="3" spans="1:29" ht="25.5" customHeight="1" x14ac:dyDescent="0.2">
      <c r="A3" s="102"/>
      <c r="B3" s="102"/>
      <c r="C3" s="102"/>
      <c r="D3" s="102"/>
      <c r="E3" s="102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6"/>
      <c r="AB3" s="101" t="s">
        <v>164</v>
      </c>
      <c r="AC3" s="101"/>
    </row>
    <row r="4" spans="1:29" ht="25.5" customHeight="1" x14ac:dyDescent="0.2">
      <c r="A4" s="102"/>
      <c r="B4" s="102"/>
      <c r="C4" s="102"/>
      <c r="D4" s="102"/>
      <c r="E4" s="102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8"/>
      <c r="AB4" s="101" t="s">
        <v>165</v>
      </c>
      <c r="AC4" s="101"/>
    </row>
    <row r="5" spans="1:29" x14ac:dyDescent="0.2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</row>
    <row r="6" spans="1:29" x14ac:dyDescent="0.2">
      <c r="A6" s="113" t="s">
        <v>139</v>
      </c>
      <c r="B6" s="113"/>
      <c r="C6" s="113"/>
      <c r="D6" s="113"/>
      <c r="E6" s="113"/>
      <c r="F6" s="113"/>
      <c r="G6" s="113"/>
      <c r="H6" s="113"/>
      <c r="I6" s="113"/>
      <c r="J6" s="114" t="s">
        <v>10</v>
      </c>
      <c r="K6" s="24"/>
      <c r="L6" s="115">
        <v>29</v>
      </c>
      <c r="M6" s="114" t="s">
        <v>11</v>
      </c>
      <c r="N6" s="115" t="s">
        <v>18</v>
      </c>
      <c r="O6" s="115"/>
      <c r="P6" s="114"/>
      <c r="Q6" s="114" t="s">
        <v>12</v>
      </c>
      <c r="R6" s="115">
        <v>2017</v>
      </c>
      <c r="S6" s="115"/>
      <c r="T6" s="116"/>
      <c r="U6" s="114"/>
      <c r="V6" s="114"/>
      <c r="W6" s="114"/>
      <c r="X6" s="114"/>
      <c r="Y6" s="114"/>
      <c r="Z6" s="114"/>
      <c r="AA6" s="114"/>
      <c r="AB6" s="114"/>
      <c r="AC6" s="114"/>
    </row>
    <row r="7" spans="1:29" x14ac:dyDescent="0.2">
      <c r="A7" s="113"/>
      <c r="B7" s="113"/>
      <c r="C7" s="113"/>
      <c r="D7" s="113"/>
      <c r="E7" s="113"/>
      <c r="F7" s="113"/>
      <c r="G7" s="113"/>
      <c r="H7" s="113"/>
      <c r="I7" s="113"/>
      <c r="J7" s="114"/>
      <c r="K7" s="24"/>
      <c r="L7" s="115"/>
      <c r="M7" s="114"/>
      <c r="N7" s="115"/>
      <c r="O7" s="115"/>
      <c r="P7" s="114"/>
      <c r="Q7" s="114"/>
      <c r="R7" s="115"/>
      <c r="S7" s="115"/>
      <c r="T7" s="116"/>
      <c r="U7" s="114"/>
      <c r="V7" s="114"/>
      <c r="W7" s="114"/>
      <c r="X7" s="114"/>
      <c r="Y7" s="114"/>
      <c r="Z7" s="114"/>
      <c r="AA7" s="114"/>
      <c r="AB7" s="114"/>
      <c r="AC7" s="114"/>
    </row>
    <row r="8" spans="1:29" x14ac:dyDescent="0.2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</row>
    <row r="9" spans="1:29" ht="15" customHeight="1" x14ac:dyDescent="0.2">
      <c r="A9" s="111" t="s">
        <v>28</v>
      </c>
      <c r="B9" s="112"/>
      <c r="C9" s="112"/>
      <c r="D9" s="112"/>
      <c r="E9" s="112"/>
      <c r="F9" s="112"/>
      <c r="G9" s="112"/>
      <c r="H9" s="112"/>
      <c r="I9" s="112"/>
      <c r="J9" s="112"/>
      <c r="K9" s="112" t="s">
        <v>141</v>
      </c>
      <c r="L9" s="112"/>
      <c r="M9" s="39"/>
      <c r="N9" s="111" t="s">
        <v>138</v>
      </c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7"/>
      <c r="AB9" s="111" t="s">
        <v>127</v>
      </c>
      <c r="AC9" s="117"/>
    </row>
    <row r="10" spans="1:29" s="28" customFormat="1" ht="65.25" customHeight="1" x14ac:dyDescent="0.2">
      <c r="A10" s="40" t="s">
        <v>4</v>
      </c>
      <c r="B10" s="40" t="s">
        <v>9</v>
      </c>
      <c r="C10" s="40" t="s">
        <v>70</v>
      </c>
      <c r="D10" s="40" t="s">
        <v>196</v>
      </c>
      <c r="E10" s="40" t="s">
        <v>75</v>
      </c>
      <c r="F10" s="40" t="s">
        <v>76</v>
      </c>
      <c r="G10" s="40" t="s">
        <v>71</v>
      </c>
      <c r="H10" s="40" t="s">
        <v>77</v>
      </c>
      <c r="I10" s="40" t="s">
        <v>72</v>
      </c>
      <c r="J10" s="40" t="s">
        <v>73</v>
      </c>
      <c r="K10" s="40" t="s">
        <v>29</v>
      </c>
      <c r="L10" s="40" t="s">
        <v>140</v>
      </c>
      <c r="M10" s="40" t="s">
        <v>128</v>
      </c>
      <c r="N10" s="41">
        <v>1</v>
      </c>
      <c r="O10" s="40" t="s">
        <v>110</v>
      </c>
      <c r="P10" s="40" t="s">
        <v>111</v>
      </c>
      <c r="Q10" s="40" t="s">
        <v>112</v>
      </c>
      <c r="R10" s="40" t="s">
        <v>113</v>
      </c>
      <c r="S10" s="40" t="s">
        <v>114</v>
      </c>
      <c r="T10" s="40" t="s">
        <v>115</v>
      </c>
      <c r="U10" s="40" t="s">
        <v>116</v>
      </c>
      <c r="V10" s="40" t="s">
        <v>117</v>
      </c>
      <c r="W10" s="40" t="s">
        <v>118</v>
      </c>
      <c r="X10" s="40" t="s">
        <v>119</v>
      </c>
      <c r="Y10" s="40" t="s">
        <v>120</v>
      </c>
      <c r="Z10" s="40" t="s">
        <v>121</v>
      </c>
      <c r="AA10" s="40" t="s">
        <v>122</v>
      </c>
      <c r="AB10" s="40" t="s">
        <v>123</v>
      </c>
      <c r="AC10" s="40" t="s">
        <v>124</v>
      </c>
    </row>
    <row r="11" spans="1:29" s="19" customFormat="1" ht="64.5" customHeight="1" x14ac:dyDescent="0.2">
      <c r="A11" s="67" t="s">
        <v>170</v>
      </c>
      <c r="B11" s="70" t="s">
        <v>227</v>
      </c>
      <c r="C11" s="67" t="s">
        <v>197</v>
      </c>
      <c r="D11" s="67" t="s">
        <v>169</v>
      </c>
      <c r="E11" s="67" t="s">
        <v>228</v>
      </c>
      <c r="F11" s="73" t="s">
        <v>171</v>
      </c>
      <c r="G11" s="67" t="s">
        <v>167</v>
      </c>
      <c r="H11" s="118">
        <v>1771</v>
      </c>
      <c r="I11" s="67" t="s">
        <v>166</v>
      </c>
      <c r="J11" s="67" t="s">
        <v>168</v>
      </c>
      <c r="K11" s="67" t="s">
        <v>172</v>
      </c>
      <c r="L11" s="67" t="s">
        <v>153</v>
      </c>
      <c r="M11" s="131">
        <f>AA13</f>
        <v>51</v>
      </c>
      <c r="N11" s="31" t="s">
        <v>125</v>
      </c>
      <c r="O11" s="43">
        <v>0</v>
      </c>
      <c r="P11" s="43">
        <v>40</v>
      </c>
      <c r="Q11" s="43">
        <v>40</v>
      </c>
      <c r="R11" s="43">
        <v>150</v>
      </c>
      <c r="S11" s="43">
        <v>150</v>
      </c>
      <c r="T11" s="43">
        <v>150</v>
      </c>
      <c r="U11" s="43">
        <v>275</v>
      </c>
      <c r="V11" s="43">
        <v>274</v>
      </c>
      <c r="W11" s="43">
        <v>274</v>
      </c>
      <c r="X11" s="43">
        <v>274</v>
      </c>
      <c r="Y11" s="43">
        <v>80</v>
      </c>
      <c r="Z11" s="43">
        <v>64</v>
      </c>
      <c r="AA11" s="43">
        <f t="shared" ref="AA11:AA22" si="0">SUM(O11:Z11)</f>
        <v>1771</v>
      </c>
      <c r="AB11" s="90">
        <f>AA14*AC11</f>
        <v>5.7594579333709768E-3</v>
      </c>
      <c r="AC11" s="91">
        <v>0.2</v>
      </c>
    </row>
    <row r="12" spans="1:29" s="19" customFormat="1" ht="100.5" customHeight="1" x14ac:dyDescent="0.2">
      <c r="A12" s="68"/>
      <c r="B12" s="71"/>
      <c r="C12" s="68"/>
      <c r="D12" s="68"/>
      <c r="E12" s="68"/>
      <c r="F12" s="74"/>
      <c r="G12" s="68"/>
      <c r="H12" s="119"/>
      <c r="I12" s="68"/>
      <c r="J12" s="68"/>
      <c r="K12" s="68"/>
      <c r="L12" s="68"/>
      <c r="M12" s="131"/>
      <c r="N12" s="32" t="s">
        <v>109</v>
      </c>
      <c r="O12" s="51">
        <f>O11/$AA$11</f>
        <v>0</v>
      </c>
      <c r="P12" s="51">
        <f>P11/$AA$11</f>
        <v>2.258610954263128E-2</v>
      </c>
      <c r="Q12" s="51">
        <f t="shared" ref="Q12:Z12" si="1">Q11/$AA$11</f>
        <v>2.258610954263128E-2</v>
      </c>
      <c r="R12" s="51">
        <f t="shared" si="1"/>
        <v>8.4697910784867311E-2</v>
      </c>
      <c r="S12" s="51">
        <f t="shared" si="1"/>
        <v>8.4697910784867311E-2</v>
      </c>
      <c r="T12" s="51">
        <f t="shared" si="1"/>
        <v>8.4697910784867311E-2</v>
      </c>
      <c r="U12" s="51">
        <f t="shared" si="1"/>
        <v>0.15527950310559005</v>
      </c>
      <c r="V12" s="51">
        <f t="shared" si="1"/>
        <v>0.15471485036702429</v>
      </c>
      <c r="W12" s="51">
        <f t="shared" si="1"/>
        <v>0.15471485036702429</v>
      </c>
      <c r="X12" s="51">
        <f t="shared" si="1"/>
        <v>0.15471485036702429</v>
      </c>
      <c r="Y12" s="51">
        <f t="shared" si="1"/>
        <v>4.517221908526256E-2</v>
      </c>
      <c r="Z12" s="51">
        <f t="shared" si="1"/>
        <v>3.6137775268210048E-2</v>
      </c>
      <c r="AA12" s="49">
        <f t="shared" si="0"/>
        <v>1</v>
      </c>
      <c r="AB12" s="90"/>
      <c r="AC12" s="91"/>
    </row>
    <row r="13" spans="1:29" s="19" customFormat="1" ht="48" customHeight="1" x14ac:dyDescent="0.2">
      <c r="A13" s="68"/>
      <c r="B13" s="71"/>
      <c r="C13" s="68"/>
      <c r="D13" s="68"/>
      <c r="E13" s="68"/>
      <c r="F13" s="74"/>
      <c r="G13" s="68"/>
      <c r="H13" s="119"/>
      <c r="I13" s="68"/>
      <c r="J13" s="68"/>
      <c r="K13" s="68"/>
      <c r="L13" s="68"/>
      <c r="M13" s="131"/>
      <c r="N13" s="31" t="s">
        <v>126</v>
      </c>
      <c r="O13" s="44">
        <v>18</v>
      </c>
      <c r="P13" s="44">
        <v>33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f t="shared" si="0"/>
        <v>51</v>
      </c>
      <c r="AB13" s="90"/>
      <c r="AC13" s="91"/>
    </row>
    <row r="14" spans="1:29" s="19" customFormat="1" ht="42.75" customHeight="1" x14ac:dyDescent="0.2">
      <c r="A14" s="69"/>
      <c r="B14" s="72"/>
      <c r="C14" s="69"/>
      <c r="D14" s="69"/>
      <c r="E14" s="69"/>
      <c r="F14" s="75"/>
      <c r="G14" s="69"/>
      <c r="H14" s="120"/>
      <c r="I14" s="69"/>
      <c r="J14" s="69"/>
      <c r="K14" s="69"/>
      <c r="L14" s="69"/>
      <c r="M14" s="131"/>
      <c r="N14" s="32" t="s">
        <v>109</v>
      </c>
      <c r="O14" s="33">
        <f>O13/AA11</f>
        <v>1.0163749294184076E-2</v>
      </c>
      <c r="P14" s="33">
        <f>P13/AA11</f>
        <v>1.8633540372670808E-2</v>
      </c>
      <c r="Q14" s="33">
        <f>Q13/AA11</f>
        <v>0</v>
      </c>
      <c r="R14" s="33">
        <f>R13/AA11</f>
        <v>0</v>
      </c>
      <c r="S14" s="33">
        <f>S13/AA11</f>
        <v>0</v>
      </c>
      <c r="T14" s="33">
        <f>T13/AA11</f>
        <v>0</v>
      </c>
      <c r="U14" s="50">
        <f>U13/AA11</f>
        <v>0</v>
      </c>
      <c r="V14" s="33">
        <f>V13/AA11</f>
        <v>0</v>
      </c>
      <c r="W14" s="33">
        <f>W13/AA11</f>
        <v>0</v>
      </c>
      <c r="X14" s="33">
        <f>X13/AA11</f>
        <v>0</v>
      </c>
      <c r="Y14" s="33">
        <f>Y13/AA11</f>
        <v>0</v>
      </c>
      <c r="Z14" s="33">
        <f>Z13/AA11</f>
        <v>0</v>
      </c>
      <c r="AA14" s="50">
        <f t="shared" si="0"/>
        <v>2.8797289666854884E-2</v>
      </c>
      <c r="AB14" s="90"/>
      <c r="AC14" s="91"/>
    </row>
    <row r="15" spans="1:29" s="19" customFormat="1" ht="94.5" customHeight="1" x14ac:dyDescent="0.2">
      <c r="A15" s="61" t="s">
        <v>170</v>
      </c>
      <c r="B15" s="80" t="s">
        <v>227</v>
      </c>
      <c r="C15" s="61" t="s">
        <v>198</v>
      </c>
      <c r="D15" s="61" t="s">
        <v>169</v>
      </c>
      <c r="E15" s="61" t="s">
        <v>228</v>
      </c>
      <c r="F15" s="83" t="s">
        <v>199</v>
      </c>
      <c r="G15" s="61" t="s">
        <v>167</v>
      </c>
      <c r="H15" s="128">
        <v>200</v>
      </c>
      <c r="I15" s="61" t="s">
        <v>166</v>
      </c>
      <c r="J15" s="61" t="s">
        <v>168</v>
      </c>
      <c r="K15" s="61" t="s">
        <v>172</v>
      </c>
      <c r="L15" s="61" t="s">
        <v>153</v>
      </c>
      <c r="M15" s="132">
        <f>AA17</f>
        <v>4</v>
      </c>
      <c r="N15" s="31" t="s">
        <v>125</v>
      </c>
      <c r="O15" s="43">
        <v>0</v>
      </c>
      <c r="P15" s="43">
        <v>0</v>
      </c>
      <c r="Q15" s="43">
        <v>100</v>
      </c>
      <c r="R15" s="43">
        <v>0</v>
      </c>
      <c r="S15" s="43">
        <v>0</v>
      </c>
      <c r="T15" s="43">
        <v>100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f t="shared" si="0"/>
        <v>200</v>
      </c>
      <c r="AB15" s="65">
        <f>AA18*AC15</f>
        <v>4.0000000000000001E-3</v>
      </c>
      <c r="AC15" s="66">
        <v>0.2</v>
      </c>
    </row>
    <row r="16" spans="1:29" s="19" customFormat="1" ht="68.25" customHeight="1" x14ac:dyDescent="0.2">
      <c r="A16" s="62"/>
      <c r="B16" s="81"/>
      <c r="C16" s="62"/>
      <c r="D16" s="62"/>
      <c r="E16" s="62"/>
      <c r="F16" s="84"/>
      <c r="G16" s="62"/>
      <c r="H16" s="129"/>
      <c r="I16" s="62"/>
      <c r="J16" s="62"/>
      <c r="K16" s="62"/>
      <c r="L16" s="62"/>
      <c r="M16" s="132"/>
      <c r="N16" s="32" t="s">
        <v>109</v>
      </c>
      <c r="O16" s="51">
        <f>O15/$AA$11</f>
        <v>0</v>
      </c>
      <c r="P16" s="51">
        <f t="shared" ref="P16" si="2">P15/$AA$11</f>
        <v>0</v>
      </c>
      <c r="Q16" s="51">
        <f t="shared" ref="Q16" si="3">Q15/$AA$11</f>
        <v>5.6465273856578208E-2</v>
      </c>
      <c r="R16" s="51">
        <f t="shared" ref="R16" si="4">R15/$AA$11</f>
        <v>0</v>
      </c>
      <c r="S16" s="51">
        <f t="shared" ref="S16" si="5">S15/$AA$11</f>
        <v>0</v>
      </c>
      <c r="T16" s="51">
        <f t="shared" ref="T16" si="6">T15/$AA$11</f>
        <v>5.6465273856578208E-2</v>
      </c>
      <c r="U16" s="51">
        <f t="shared" ref="U16" si="7">U15/$AA$11</f>
        <v>0</v>
      </c>
      <c r="V16" s="51">
        <f t="shared" ref="V16" si="8">V15/$AA$11</f>
        <v>0</v>
      </c>
      <c r="W16" s="51">
        <f t="shared" ref="W16" si="9">W15/$AA$11</f>
        <v>0</v>
      </c>
      <c r="X16" s="51">
        <f t="shared" ref="X16" si="10">X15/$AA$11</f>
        <v>0</v>
      </c>
      <c r="Y16" s="51">
        <f t="shared" ref="Y16" si="11">Y15/$AA$11</f>
        <v>0</v>
      </c>
      <c r="Z16" s="51">
        <f t="shared" ref="Z16" si="12">Z15/$AA$11</f>
        <v>0</v>
      </c>
      <c r="AA16" s="49">
        <f>SUM(O16:Z16)</f>
        <v>0.11293054771315642</v>
      </c>
      <c r="AB16" s="65"/>
      <c r="AC16" s="66"/>
    </row>
    <row r="17" spans="1:29" s="19" customFormat="1" ht="36.75" customHeight="1" x14ac:dyDescent="0.2">
      <c r="A17" s="62"/>
      <c r="B17" s="81"/>
      <c r="C17" s="62"/>
      <c r="D17" s="62"/>
      <c r="E17" s="62"/>
      <c r="F17" s="84"/>
      <c r="G17" s="62"/>
      <c r="H17" s="129"/>
      <c r="I17" s="62"/>
      <c r="J17" s="62"/>
      <c r="K17" s="62"/>
      <c r="L17" s="62"/>
      <c r="M17" s="132"/>
      <c r="N17" s="31" t="s">
        <v>126</v>
      </c>
      <c r="O17" s="44">
        <v>0</v>
      </c>
      <c r="P17" s="44">
        <v>4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f t="shared" si="0"/>
        <v>4</v>
      </c>
      <c r="AB17" s="65"/>
      <c r="AC17" s="66"/>
    </row>
    <row r="18" spans="1:29" s="19" customFormat="1" ht="39" customHeight="1" x14ac:dyDescent="0.2">
      <c r="A18" s="63"/>
      <c r="B18" s="82"/>
      <c r="C18" s="63"/>
      <c r="D18" s="63"/>
      <c r="E18" s="63"/>
      <c r="F18" s="85"/>
      <c r="G18" s="63"/>
      <c r="H18" s="130"/>
      <c r="I18" s="63"/>
      <c r="J18" s="63"/>
      <c r="K18" s="63"/>
      <c r="L18" s="63"/>
      <c r="M18" s="132"/>
      <c r="N18" s="32" t="s">
        <v>109</v>
      </c>
      <c r="O18" s="33">
        <f>O17/AA15</f>
        <v>0</v>
      </c>
      <c r="P18" s="33">
        <f>P17/AA15</f>
        <v>0.02</v>
      </c>
      <c r="Q18" s="33">
        <f>Q17/AA15</f>
        <v>0</v>
      </c>
      <c r="R18" s="33">
        <f>R17/AA15</f>
        <v>0</v>
      </c>
      <c r="S18" s="33">
        <f>S17/AA15</f>
        <v>0</v>
      </c>
      <c r="T18" s="33">
        <f>T17/AA15</f>
        <v>0</v>
      </c>
      <c r="U18" s="50">
        <f>U17/AA15</f>
        <v>0</v>
      </c>
      <c r="V18" s="33">
        <f>V17/AA15</f>
        <v>0</v>
      </c>
      <c r="W18" s="33">
        <f>W17/AA15</f>
        <v>0</v>
      </c>
      <c r="X18" s="33">
        <f>X17/AA15</f>
        <v>0</v>
      </c>
      <c r="Y18" s="33">
        <f>Y17/AA15</f>
        <v>0</v>
      </c>
      <c r="Z18" s="33">
        <f>Z17/AA15</f>
        <v>0</v>
      </c>
      <c r="AA18" s="50">
        <f t="shared" si="0"/>
        <v>0.02</v>
      </c>
      <c r="AB18" s="65"/>
      <c r="AC18" s="66"/>
    </row>
    <row r="19" spans="1:29" s="19" customFormat="1" ht="33.75" customHeight="1" x14ac:dyDescent="0.2">
      <c r="A19" s="67" t="s">
        <v>170</v>
      </c>
      <c r="B19" s="70" t="s">
        <v>227</v>
      </c>
      <c r="C19" s="67" t="s">
        <v>200</v>
      </c>
      <c r="D19" s="67" t="s">
        <v>169</v>
      </c>
      <c r="E19" s="67" t="s">
        <v>228</v>
      </c>
      <c r="F19" s="73" t="s">
        <v>171</v>
      </c>
      <c r="G19" s="67" t="s">
        <v>167</v>
      </c>
      <c r="H19" s="118">
        <v>419</v>
      </c>
      <c r="I19" s="67" t="s">
        <v>166</v>
      </c>
      <c r="J19" s="67" t="s">
        <v>168</v>
      </c>
      <c r="K19" s="67" t="s">
        <v>172</v>
      </c>
      <c r="L19" s="67" t="s">
        <v>153</v>
      </c>
      <c r="M19" s="79">
        <f>AA21</f>
        <v>117</v>
      </c>
      <c r="N19" s="31" t="s">
        <v>125</v>
      </c>
      <c r="O19" s="43">
        <v>0</v>
      </c>
      <c r="P19" s="43">
        <v>100</v>
      </c>
      <c r="Q19" s="43">
        <v>100</v>
      </c>
      <c r="R19" s="43">
        <v>100</v>
      </c>
      <c r="S19" s="43">
        <v>119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f t="shared" si="0"/>
        <v>419</v>
      </c>
      <c r="AB19" s="90">
        <f>AC19*AA22</f>
        <v>5.5847255369928406E-2</v>
      </c>
      <c r="AC19" s="91">
        <v>0.2</v>
      </c>
    </row>
    <row r="20" spans="1:29" s="19" customFormat="1" ht="64.5" customHeight="1" x14ac:dyDescent="0.2">
      <c r="A20" s="68"/>
      <c r="B20" s="71"/>
      <c r="C20" s="68"/>
      <c r="D20" s="68"/>
      <c r="E20" s="68"/>
      <c r="F20" s="74"/>
      <c r="G20" s="68"/>
      <c r="H20" s="119"/>
      <c r="I20" s="68"/>
      <c r="J20" s="68"/>
      <c r="K20" s="68"/>
      <c r="L20" s="68"/>
      <c r="M20" s="79"/>
      <c r="N20" s="32" t="s">
        <v>109</v>
      </c>
      <c r="O20" s="51">
        <f>O19/$AA$19</f>
        <v>0</v>
      </c>
      <c r="P20" s="51">
        <f t="shared" ref="P20:Z20" si="13">P19/$AA$19</f>
        <v>0.2386634844868735</v>
      </c>
      <c r="Q20" s="51">
        <f t="shared" si="13"/>
        <v>0.2386634844868735</v>
      </c>
      <c r="R20" s="51">
        <f t="shared" si="13"/>
        <v>0.2386634844868735</v>
      </c>
      <c r="S20" s="51">
        <f t="shared" si="13"/>
        <v>0.28400954653937949</v>
      </c>
      <c r="T20" s="51">
        <f t="shared" si="13"/>
        <v>0</v>
      </c>
      <c r="U20" s="51">
        <f t="shared" si="13"/>
        <v>0</v>
      </c>
      <c r="V20" s="51">
        <f t="shared" si="13"/>
        <v>0</v>
      </c>
      <c r="W20" s="51">
        <f t="shared" si="13"/>
        <v>0</v>
      </c>
      <c r="X20" s="51">
        <f t="shared" si="13"/>
        <v>0</v>
      </c>
      <c r="Y20" s="51">
        <f t="shared" si="13"/>
        <v>0</v>
      </c>
      <c r="Z20" s="51">
        <f t="shared" si="13"/>
        <v>0</v>
      </c>
      <c r="AA20" s="49">
        <f t="shared" si="0"/>
        <v>1</v>
      </c>
      <c r="AB20" s="90"/>
      <c r="AC20" s="91"/>
    </row>
    <row r="21" spans="1:29" s="19" customFormat="1" ht="33" customHeight="1" x14ac:dyDescent="0.2">
      <c r="A21" s="68"/>
      <c r="B21" s="71"/>
      <c r="C21" s="68"/>
      <c r="D21" s="68"/>
      <c r="E21" s="68"/>
      <c r="F21" s="74"/>
      <c r="G21" s="68"/>
      <c r="H21" s="119"/>
      <c r="I21" s="68"/>
      <c r="J21" s="68"/>
      <c r="K21" s="68"/>
      <c r="L21" s="68"/>
      <c r="M21" s="79"/>
      <c r="N21" s="31" t="s">
        <v>126</v>
      </c>
      <c r="O21" s="44">
        <v>43</v>
      </c>
      <c r="P21" s="44">
        <v>74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f t="shared" si="0"/>
        <v>117</v>
      </c>
      <c r="AB21" s="90"/>
      <c r="AC21" s="91"/>
    </row>
    <row r="22" spans="1:29" s="19" customFormat="1" ht="44.25" customHeight="1" x14ac:dyDescent="0.2">
      <c r="A22" s="69"/>
      <c r="B22" s="72"/>
      <c r="C22" s="69"/>
      <c r="D22" s="69"/>
      <c r="E22" s="69"/>
      <c r="F22" s="74"/>
      <c r="G22" s="69"/>
      <c r="H22" s="120"/>
      <c r="I22" s="68"/>
      <c r="J22" s="68"/>
      <c r="K22" s="69"/>
      <c r="L22" s="69"/>
      <c r="M22" s="79"/>
      <c r="N22" s="32" t="s">
        <v>109</v>
      </c>
      <c r="O22" s="50">
        <f>O21/$AA$19</f>
        <v>0.1026252983293556</v>
      </c>
      <c r="P22" s="50">
        <f t="shared" ref="P22:Z22" si="14">P21/$AA$19</f>
        <v>0.1766109785202864</v>
      </c>
      <c r="Q22" s="50">
        <f t="shared" si="14"/>
        <v>0</v>
      </c>
      <c r="R22" s="50">
        <f t="shared" si="14"/>
        <v>0</v>
      </c>
      <c r="S22" s="50">
        <f t="shared" si="14"/>
        <v>0</v>
      </c>
      <c r="T22" s="50">
        <f t="shared" si="14"/>
        <v>0</v>
      </c>
      <c r="U22" s="50">
        <f t="shared" si="14"/>
        <v>0</v>
      </c>
      <c r="V22" s="50">
        <f t="shared" si="14"/>
        <v>0</v>
      </c>
      <c r="W22" s="50">
        <f t="shared" si="14"/>
        <v>0</v>
      </c>
      <c r="X22" s="50">
        <f t="shared" si="14"/>
        <v>0</v>
      </c>
      <c r="Y22" s="50">
        <f t="shared" si="14"/>
        <v>0</v>
      </c>
      <c r="Z22" s="50">
        <f t="shared" si="14"/>
        <v>0</v>
      </c>
      <c r="AA22" s="50">
        <f t="shared" si="0"/>
        <v>0.27923627684964203</v>
      </c>
      <c r="AB22" s="90"/>
      <c r="AC22" s="91"/>
    </row>
    <row r="23" spans="1:29" s="19" customFormat="1" ht="50.25" customHeight="1" x14ac:dyDescent="0.2">
      <c r="A23" s="61" t="s">
        <v>170</v>
      </c>
      <c r="B23" s="80" t="s">
        <v>227</v>
      </c>
      <c r="C23" s="61" t="s">
        <v>229</v>
      </c>
      <c r="D23" s="61" t="s">
        <v>169</v>
      </c>
      <c r="E23" s="61" t="s">
        <v>228</v>
      </c>
      <c r="F23" s="83" t="s">
        <v>109</v>
      </c>
      <c r="G23" s="61" t="s">
        <v>167</v>
      </c>
      <c r="H23" s="121">
        <v>1</v>
      </c>
      <c r="I23" s="61" t="s">
        <v>166</v>
      </c>
      <c r="J23" s="61" t="s">
        <v>168</v>
      </c>
      <c r="K23" s="61" t="s">
        <v>172</v>
      </c>
      <c r="L23" s="61" t="s">
        <v>153</v>
      </c>
      <c r="M23" s="66">
        <f>AA25</f>
        <v>0.78743486949379038</v>
      </c>
      <c r="N23" s="31" t="s">
        <v>125</v>
      </c>
      <c r="O23" s="57">
        <v>1</v>
      </c>
      <c r="P23" s="57">
        <v>1</v>
      </c>
      <c r="Q23" s="57">
        <v>1</v>
      </c>
      <c r="R23" s="57">
        <v>1</v>
      </c>
      <c r="S23" s="57">
        <v>1</v>
      </c>
      <c r="T23" s="57">
        <v>1</v>
      </c>
      <c r="U23" s="57">
        <v>1</v>
      </c>
      <c r="V23" s="57">
        <v>1</v>
      </c>
      <c r="W23" s="57">
        <v>1</v>
      </c>
      <c r="X23" s="57">
        <v>1</v>
      </c>
      <c r="Y23" s="57">
        <v>1</v>
      </c>
      <c r="Z23" s="57">
        <v>1</v>
      </c>
      <c r="AA23" s="46">
        <v>100</v>
      </c>
      <c r="AB23" s="65">
        <f>AA26*AC23</f>
        <v>0</v>
      </c>
      <c r="AC23" s="66">
        <v>0.2</v>
      </c>
    </row>
    <row r="24" spans="1:29" s="19" customFormat="1" ht="69.75" customHeight="1" x14ac:dyDescent="0.2">
      <c r="A24" s="62"/>
      <c r="B24" s="81"/>
      <c r="C24" s="62"/>
      <c r="D24" s="62"/>
      <c r="E24" s="62"/>
      <c r="F24" s="84"/>
      <c r="G24" s="62"/>
      <c r="H24" s="122"/>
      <c r="I24" s="62"/>
      <c r="J24" s="62"/>
      <c r="K24" s="62"/>
      <c r="L24" s="62"/>
      <c r="M24" s="60"/>
      <c r="N24" s="32" t="s">
        <v>109</v>
      </c>
      <c r="O24" s="53">
        <v>8.3000000000000007</v>
      </c>
      <c r="P24" s="53">
        <v>8.3000000000000007</v>
      </c>
      <c r="Q24" s="53">
        <v>8.3000000000000007</v>
      </c>
      <c r="R24" s="53">
        <v>8.3000000000000007</v>
      </c>
      <c r="S24" s="53">
        <v>8.3000000000000007</v>
      </c>
      <c r="T24" s="53">
        <v>8.3000000000000007</v>
      </c>
      <c r="U24" s="53">
        <v>8.3000000000000007</v>
      </c>
      <c r="V24" s="53">
        <v>8.3000000000000007</v>
      </c>
      <c r="W24" s="53">
        <v>8.3000000000000007</v>
      </c>
      <c r="X24" s="53">
        <v>8.3000000000000007</v>
      </c>
      <c r="Y24" s="53">
        <v>8.3000000000000007</v>
      </c>
      <c r="Z24" s="53">
        <v>8.3000000000000007</v>
      </c>
      <c r="AA24" s="53">
        <f>SUM(O24:Z24)</f>
        <v>99.59999999999998</v>
      </c>
      <c r="AB24" s="65"/>
      <c r="AC24" s="66"/>
    </row>
    <row r="25" spans="1:29" s="19" customFormat="1" ht="47.25" customHeight="1" x14ac:dyDescent="0.2">
      <c r="A25" s="62"/>
      <c r="B25" s="81"/>
      <c r="C25" s="62"/>
      <c r="D25" s="62"/>
      <c r="E25" s="62"/>
      <c r="F25" s="84"/>
      <c r="G25" s="62"/>
      <c r="H25" s="122"/>
      <c r="I25" s="62"/>
      <c r="J25" s="62"/>
      <c r="K25" s="62"/>
      <c r="L25" s="62"/>
      <c r="M25" s="60"/>
      <c r="N25" s="31" t="s">
        <v>126</v>
      </c>
      <c r="O25" s="47">
        <v>0.64647467725918573</v>
      </c>
      <c r="P25" s="47">
        <v>0.92839506172839503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4">
        <v>0</v>
      </c>
      <c r="AA25" s="52">
        <f>AVERAGE(O25:P25)</f>
        <v>0.78743486949379038</v>
      </c>
      <c r="AB25" s="65"/>
      <c r="AC25" s="66"/>
    </row>
    <row r="26" spans="1:29" s="19" customFormat="1" ht="29.25" customHeight="1" x14ac:dyDescent="0.2">
      <c r="A26" s="63"/>
      <c r="B26" s="82"/>
      <c r="C26" s="62"/>
      <c r="D26" s="62"/>
      <c r="E26" s="62"/>
      <c r="F26" s="84"/>
      <c r="G26" s="62"/>
      <c r="H26" s="122"/>
      <c r="I26" s="62"/>
      <c r="J26" s="62"/>
      <c r="K26" s="62"/>
      <c r="L26" s="63"/>
      <c r="M26" s="60"/>
      <c r="N26" s="32" t="s">
        <v>109</v>
      </c>
      <c r="O26" s="50">
        <f>O25/O23</f>
        <v>0.64647467725918573</v>
      </c>
      <c r="P26" s="50">
        <f>P25/P23</f>
        <v>0.92839506172839503</v>
      </c>
      <c r="Q26" s="33">
        <v>0</v>
      </c>
      <c r="R26" s="33">
        <v>0</v>
      </c>
      <c r="S26" s="33">
        <v>0</v>
      </c>
      <c r="T26" s="33">
        <v>0</v>
      </c>
      <c r="U26" s="50">
        <v>0</v>
      </c>
      <c r="V26" s="33">
        <v>0</v>
      </c>
      <c r="W26" s="33">
        <v>0</v>
      </c>
      <c r="X26" s="33">
        <v>0</v>
      </c>
      <c r="Y26" s="33">
        <v>0</v>
      </c>
      <c r="Z26" s="33">
        <f>Z25/AA23</f>
        <v>0</v>
      </c>
      <c r="AA26" s="50">
        <f>AVERAGE(U26:X26)</f>
        <v>0</v>
      </c>
      <c r="AB26" s="65"/>
      <c r="AC26" s="66"/>
    </row>
    <row r="27" spans="1:29" s="19" customFormat="1" ht="51.75" customHeight="1" x14ac:dyDescent="0.2">
      <c r="A27" s="67" t="s">
        <v>170</v>
      </c>
      <c r="B27" s="70" t="s">
        <v>227</v>
      </c>
      <c r="C27" s="79" t="s">
        <v>201</v>
      </c>
      <c r="D27" s="79" t="s">
        <v>169</v>
      </c>
      <c r="E27" s="79" t="s">
        <v>228</v>
      </c>
      <c r="F27" s="133" t="s">
        <v>173</v>
      </c>
      <c r="G27" s="79" t="s">
        <v>167</v>
      </c>
      <c r="H27" s="123">
        <v>8</v>
      </c>
      <c r="I27" s="79" t="s">
        <v>166</v>
      </c>
      <c r="J27" s="79" t="s">
        <v>168</v>
      </c>
      <c r="K27" s="79" t="s">
        <v>172</v>
      </c>
      <c r="L27" s="67" t="s">
        <v>153</v>
      </c>
      <c r="M27" s="79">
        <f>AA29</f>
        <v>0</v>
      </c>
      <c r="N27" s="31" t="s">
        <v>125</v>
      </c>
      <c r="O27" s="43">
        <v>0</v>
      </c>
      <c r="P27" s="43">
        <v>0</v>
      </c>
      <c r="Q27" s="43">
        <v>3</v>
      </c>
      <c r="R27" s="43">
        <v>0</v>
      </c>
      <c r="S27" s="43">
        <v>0</v>
      </c>
      <c r="T27" s="43">
        <v>5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f t="shared" ref="AA27:AA35" si="15">SUM(O27:Z27)</f>
        <v>8</v>
      </c>
      <c r="AB27" s="90">
        <f>AA30*AC27</f>
        <v>0</v>
      </c>
      <c r="AC27" s="91">
        <v>0.2</v>
      </c>
    </row>
    <row r="28" spans="1:29" s="19" customFormat="1" ht="48" customHeight="1" x14ac:dyDescent="0.2">
      <c r="A28" s="68"/>
      <c r="B28" s="71"/>
      <c r="C28" s="79"/>
      <c r="D28" s="79"/>
      <c r="E28" s="79"/>
      <c r="F28" s="133"/>
      <c r="G28" s="79"/>
      <c r="H28" s="123"/>
      <c r="I28" s="79"/>
      <c r="J28" s="79"/>
      <c r="K28" s="79"/>
      <c r="L28" s="68"/>
      <c r="M28" s="79"/>
      <c r="N28" s="32" t="s">
        <v>109</v>
      </c>
      <c r="O28" s="51">
        <f>O27/$AA$27</f>
        <v>0</v>
      </c>
      <c r="P28" s="51">
        <f t="shared" ref="P28:Z28" si="16">P27/$AA$27</f>
        <v>0</v>
      </c>
      <c r="Q28" s="51">
        <f t="shared" si="16"/>
        <v>0.375</v>
      </c>
      <c r="R28" s="51">
        <f t="shared" si="16"/>
        <v>0</v>
      </c>
      <c r="S28" s="51">
        <f t="shared" si="16"/>
        <v>0</v>
      </c>
      <c r="T28" s="51">
        <f t="shared" si="16"/>
        <v>0.625</v>
      </c>
      <c r="U28" s="51">
        <f t="shared" si="16"/>
        <v>0</v>
      </c>
      <c r="V28" s="51">
        <f t="shared" si="16"/>
        <v>0</v>
      </c>
      <c r="W28" s="51">
        <f t="shared" si="16"/>
        <v>0</v>
      </c>
      <c r="X28" s="51">
        <f t="shared" si="16"/>
        <v>0</v>
      </c>
      <c r="Y28" s="51">
        <f t="shared" si="16"/>
        <v>0</v>
      </c>
      <c r="Z28" s="51">
        <f t="shared" si="16"/>
        <v>0</v>
      </c>
      <c r="AA28" s="49">
        <f t="shared" si="15"/>
        <v>1</v>
      </c>
      <c r="AB28" s="90"/>
      <c r="AC28" s="91"/>
    </row>
    <row r="29" spans="1:29" s="19" customFormat="1" ht="50.25" customHeight="1" x14ac:dyDescent="0.2">
      <c r="A29" s="68"/>
      <c r="B29" s="71"/>
      <c r="C29" s="79"/>
      <c r="D29" s="79"/>
      <c r="E29" s="79"/>
      <c r="F29" s="133"/>
      <c r="G29" s="79"/>
      <c r="H29" s="123"/>
      <c r="I29" s="79"/>
      <c r="J29" s="79"/>
      <c r="K29" s="79"/>
      <c r="L29" s="68"/>
      <c r="M29" s="79"/>
      <c r="N29" s="31" t="s">
        <v>126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f t="shared" si="15"/>
        <v>0</v>
      </c>
      <c r="AB29" s="90"/>
      <c r="AC29" s="91"/>
    </row>
    <row r="30" spans="1:29" s="19" customFormat="1" ht="48.75" customHeight="1" x14ac:dyDescent="0.2">
      <c r="A30" s="69"/>
      <c r="B30" s="72"/>
      <c r="C30" s="79"/>
      <c r="D30" s="79"/>
      <c r="E30" s="79"/>
      <c r="F30" s="133"/>
      <c r="G30" s="79"/>
      <c r="H30" s="123"/>
      <c r="I30" s="79"/>
      <c r="J30" s="79"/>
      <c r="K30" s="79"/>
      <c r="L30" s="69"/>
      <c r="M30" s="79"/>
      <c r="N30" s="32" t="s">
        <v>109</v>
      </c>
      <c r="O30" s="33">
        <f t="shared" ref="O30:Y30" si="17">O29/$AA$27</f>
        <v>0</v>
      </c>
      <c r="P30" s="33">
        <f t="shared" si="17"/>
        <v>0</v>
      </c>
      <c r="Q30" s="33">
        <f t="shared" si="17"/>
        <v>0</v>
      </c>
      <c r="R30" s="33">
        <f t="shared" si="17"/>
        <v>0</v>
      </c>
      <c r="S30" s="33">
        <f t="shared" si="17"/>
        <v>0</v>
      </c>
      <c r="T30" s="33">
        <f t="shared" si="17"/>
        <v>0</v>
      </c>
      <c r="U30" s="33">
        <f t="shared" si="17"/>
        <v>0</v>
      </c>
      <c r="V30" s="33">
        <f t="shared" si="17"/>
        <v>0</v>
      </c>
      <c r="W30" s="33">
        <f t="shared" si="17"/>
        <v>0</v>
      </c>
      <c r="X30" s="33">
        <f t="shared" si="17"/>
        <v>0</v>
      </c>
      <c r="Y30" s="33">
        <f t="shared" si="17"/>
        <v>0</v>
      </c>
      <c r="Z30" s="33">
        <f>Z29/$AA$27</f>
        <v>0</v>
      </c>
      <c r="AA30" s="50">
        <f t="shared" si="15"/>
        <v>0</v>
      </c>
      <c r="AB30" s="90"/>
      <c r="AC30" s="91"/>
    </row>
    <row r="31" spans="1:29" s="19" customFormat="1" ht="46.5" customHeight="1" x14ac:dyDescent="0.2">
      <c r="A31" s="61" t="s">
        <v>95</v>
      </c>
      <c r="B31" s="80" t="s">
        <v>227</v>
      </c>
      <c r="C31" s="61" t="s">
        <v>202</v>
      </c>
      <c r="D31" s="61" t="s">
        <v>174</v>
      </c>
      <c r="E31" s="61" t="s">
        <v>230</v>
      </c>
      <c r="F31" s="83" t="s">
        <v>109</v>
      </c>
      <c r="G31" s="61" t="s">
        <v>167</v>
      </c>
      <c r="H31" s="86">
        <v>0.4</v>
      </c>
      <c r="I31" s="60" t="s">
        <v>166</v>
      </c>
      <c r="J31" s="60" t="s">
        <v>168</v>
      </c>
      <c r="K31" s="61" t="s">
        <v>175</v>
      </c>
      <c r="L31" s="61" t="s">
        <v>153</v>
      </c>
      <c r="M31" s="64">
        <f>AA33</f>
        <v>4.4880000000000003E-2</v>
      </c>
      <c r="N31" s="31" t="s">
        <v>125</v>
      </c>
      <c r="O31" s="45">
        <v>1.8000000000000002E-2</v>
      </c>
      <c r="P31" s="45">
        <v>2.6880000000000005E-2</v>
      </c>
      <c r="Q31" s="45">
        <v>1.8480000000000003E-2</v>
      </c>
      <c r="R31" s="45">
        <v>1.5680000000000003E-2</v>
      </c>
      <c r="S31" s="45">
        <v>2.2159999999999999E-2</v>
      </c>
      <c r="T31" s="45">
        <v>2.1200000000000004E-2</v>
      </c>
      <c r="U31" s="45">
        <v>2.9200000000000004E-2</v>
      </c>
      <c r="V31" s="45">
        <v>3.8400000000000011E-2</v>
      </c>
      <c r="W31" s="45">
        <v>5.9200000000000003E-2</v>
      </c>
      <c r="X31" s="45">
        <v>6.6400000000000001E-2</v>
      </c>
      <c r="Y31" s="45">
        <v>3.6400000000000009E-2</v>
      </c>
      <c r="Z31" s="45">
        <v>4.8000000000000008E-2</v>
      </c>
      <c r="AA31" s="45">
        <f t="shared" si="15"/>
        <v>0.4</v>
      </c>
      <c r="AB31" s="65">
        <f>AA34*AC31</f>
        <v>5.6100000000000011E-2</v>
      </c>
      <c r="AC31" s="66">
        <v>0.5</v>
      </c>
    </row>
    <row r="32" spans="1:29" s="19" customFormat="1" ht="61.5" customHeight="1" x14ac:dyDescent="0.2">
      <c r="A32" s="62"/>
      <c r="B32" s="81"/>
      <c r="C32" s="62"/>
      <c r="D32" s="62"/>
      <c r="E32" s="62"/>
      <c r="F32" s="84"/>
      <c r="G32" s="62"/>
      <c r="H32" s="87"/>
      <c r="I32" s="60"/>
      <c r="J32" s="60"/>
      <c r="K32" s="62"/>
      <c r="L32" s="62"/>
      <c r="M32" s="64"/>
      <c r="N32" s="32" t="s">
        <v>109</v>
      </c>
      <c r="O32" s="54">
        <f>O31/$AA$31</f>
        <v>4.5000000000000005E-2</v>
      </c>
      <c r="P32" s="54">
        <f>P31/$AA$31</f>
        <v>6.720000000000001E-2</v>
      </c>
      <c r="Q32" s="54">
        <f t="shared" ref="Q32:Z32" si="18">Q31/$AA$31</f>
        <v>4.6200000000000005E-2</v>
      </c>
      <c r="R32" s="54">
        <f t="shared" si="18"/>
        <v>3.9200000000000006E-2</v>
      </c>
      <c r="S32" s="54">
        <f t="shared" si="18"/>
        <v>5.5399999999999998E-2</v>
      </c>
      <c r="T32" s="54">
        <f t="shared" si="18"/>
        <v>5.3000000000000005E-2</v>
      </c>
      <c r="U32" s="54">
        <f t="shared" si="18"/>
        <v>7.3000000000000009E-2</v>
      </c>
      <c r="V32" s="54">
        <f t="shared" si="18"/>
        <v>9.6000000000000016E-2</v>
      </c>
      <c r="W32" s="54">
        <f t="shared" si="18"/>
        <v>0.14799999999999999</v>
      </c>
      <c r="X32" s="54">
        <f t="shared" si="18"/>
        <v>0.16599999999999998</v>
      </c>
      <c r="Y32" s="54">
        <f t="shared" si="18"/>
        <v>9.1000000000000011E-2</v>
      </c>
      <c r="Z32" s="54">
        <f t="shared" si="18"/>
        <v>0.12000000000000001</v>
      </c>
      <c r="AA32" s="49">
        <f t="shared" si="15"/>
        <v>1.0000000000000002</v>
      </c>
      <c r="AB32" s="65"/>
      <c r="AC32" s="66"/>
    </row>
    <row r="33" spans="1:29" s="19" customFormat="1" ht="74.25" customHeight="1" x14ac:dyDescent="0.2">
      <c r="A33" s="62"/>
      <c r="B33" s="81"/>
      <c r="C33" s="62"/>
      <c r="D33" s="62"/>
      <c r="E33" s="62"/>
      <c r="F33" s="84"/>
      <c r="G33" s="62"/>
      <c r="H33" s="87"/>
      <c r="I33" s="60"/>
      <c r="J33" s="60"/>
      <c r="K33" s="62"/>
      <c r="L33" s="62"/>
      <c r="M33" s="64"/>
      <c r="N33" s="31" t="s">
        <v>126</v>
      </c>
      <c r="O33" s="47">
        <v>1.8000000000000002E-2</v>
      </c>
      <c r="P33" s="47">
        <v>2.6880000000000005E-2</v>
      </c>
      <c r="Q33" s="47">
        <v>0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7">
        <v>0</v>
      </c>
      <c r="Y33" s="47">
        <v>0</v>
      </c>
      <c r="Z33" s="47">
        <v>0</v>
      </c>
      <c r="AA33" s="47">
        <f>SUM(O33:Z33)</f>
        <v>4.4880000000000003E-2</v>
      </c>
      <c r="AB33" s="65"/>
      <c r="AC33" s="66"/>
    </row>
    <row r="34" spans="1:29" s="19" customFormat="1" ht="76.5" customHeight="1" x14ac:dyDescent="0.2">
      <c r="A34" s="63"/>
      <c r="B34" s="82"/>
      <c r="C34" s="63"/>
      <c r="D34" s="63"/>
      <c r="E34" s="63"/>
      <c r="F34" s="85"/>
      <c r="G34" s="63"/>
      <c r="H34" s="88"/>
      <c r="I34" s="60"/>
      <c r="J34" s="60"/>
      <c r="K34" s="63"/>
      <c r="L34" s="63"/>
      <c r="M34" s="64"/>
      <c r="N34" s="32" t="s">
        <v>109</v>
      </c>
      <c r="O34" s="50">
        <f>O33/AA31</f>
        <v>4.5000000000000005E-2</v>
      </c>
      <c r="P34" s="50">
        <f>P33/AA31</f>
        <v>6.720000000000001E-2</v>
      </c>
      <c r="Q34" s="33">
        <f>Q33/AA31</f>
        <v>0</v>
      </c>
      <c r="R34" s="33">
        <f>R33/AA31</f>
        <v>0</v>
      </c>
      <c r="S34" s="33">
        <f>S33/AA31</f>
        <v>0</v>
      </c>
      <c r="T34" s="33">
        <f>T33/AA31</f>
        <v>0</v>
      </c>
      <c r="U34" s="50">
        <f>U33/AA31</f>
        <v>0</v>
      </c>
      <c r="V34" s="33">
        <f>V33/AA31</f>
        <v>0</v>
      </c>
      <c r="W34" s="33">
        <f>W33/AA31</f>
        <v>0</v>
      </c>
      <c r="X34" s="33">
        <f>X33/AA31</f>
        <v>0</v>
      </c>
      <c r="Y34" s="33">
        <f>Y33/AA31</f>
        <v>0</v>
      </c>
      <c r="Z34" s="33">
        <f>Z33/AA31</f>
        <v>0</v>
      </c>
      <c r="AA34" s="50">
        <f t="shared" si="15"/>
        <v>0.11220000000000002</v>
      </c>
      <c r="AB34" s="65"/>
      <c r="AC34" s="66"/>
    </row>
    <row r="35" spans="1:29" s="19" customFormat="1" ht="45.75" customHeight="1" x14ac:dyDescent="0.2">
      <c r="A35" s="67" t="s">
        <v>95</v>
      </c>
      <c r="B35" s="70" t="s">
        <v>227</v>
      </c>
      <c r="C35" s="67" t="s">
        <v>203</v>
      </c>
      <c r="D35" s="67" t="s">
        <v>174</v>
      </c>
      <c r="E35" s="67" t="s">
        <v>230</v>
      </c>
      <c r="F35" s="73" t="s">
        <v>109</v>
      </c>
      <c r="G35" s="67" t="s">
        <v>167</v>
      </c>
      <c r="H35" s="76">
        <v>0.4</v>
      </c>
      <c r="I35" s="79" t="s">
        <v>166</v>
      </c>
      <c r="J35" s="79" t="s">
        <v>168</v>
      </c>
      <c r="K35" s="67" t="s">
        <v>175</v>
      </c>
      <c r="L35" s="67" t="s">
        <v>153</v>
      </c>
      <c r="M35" s="100">
        <f>AA37</f>
        <v>4.2560000000000008E-2</v>
      </c>
      <c r="N35" s="31" t="s">
        <v>125</v>
      </c>
      <c r="O35" s="45">
        <v>1.2000000000000002E-2</v>
      </c>
      <c r="P35" s="45">
        <v>3.0560000000000004E-2</v>
      </c>
      <c r="Q35" s="45">
        <v>6.5759999999999999E-2</v>
      </c>
      <c r="R35" s="45">
        <v>6.4159999999999995E-2</v>
      </c>
      <c r="S35" s="45">
        <v>4.9919999999999999E-2</v>
      </c>
      <c r="T35" s="45">
        <v>3.44E-2</v>
      </c>
      <c r="U35" s="45">
        <v>3.44E-2</v>
      </c>
      <c r="V35" s="45">
        <v>2.0800000000000003E-2</v>
      </c>
      <c r="W35" s="45">
        <v>2.2400000000000003E-2</v>
      </c>
      <c r="X35" s="45">
        <v>2.0800000000000003E-2</v>
      </c>
      <c r="Y35" s="45">
        <v>2.0800000000000003E-2</v>
      </c>
      <c r="Z35" s="45">
        <v>2.4E-2</v>
      </c>
      <c r="AA35" s="45">
        <f t="shared" si="15"/>
        <v>0.39999999999999991</v>
      </c>
      <c r="AB35" s="90">
        <f>AA38*AC35</f>
        <v>5.3200000000000018E-2</v>
      </c>
      <c r="AC35" s="91">
        <v>0.5</v>
      </c>
    </row>
    <row r="36" spans="1:29" s="19" customFormat="1" ht="39" customHeight="1" x14ac:dyDescent="0.2">
      <c r="A36" s="68"/>
      <c r="B36" s="71"/>
      <c r="C36" s="68"/>
      <c r="D36" s="68"/>
      <c r="E36" s="68"/>
      <c r="F36" s="74"/>
      <c r="G36" s="68"/>
      <c r="H36" s="77"/>
      <c r="I36" s="79"/>
      <c r="J36" s="79"/>
      <c r="K36" s="68"/>
      <c r="L36" s="68"/>
      <c r="M36" s="100"/>
      <c r="N36" s="32" t="s">
        <v>109</v>
      </c>
      <c r="O36" s="56">
        <f>O35/$AA$35</f>
        <v>3.0000000000000013E-2</v>
      </c>
      <c r="P36" s="56">
        <f t="shared" ref="P36:Z36" si="19">P35/$AA$35</f>
        <v>7.6400000000000023E-2</v>
      </c>
      <c r="Q36" s="56">
        <f t="shared" si="19"/>
        <v>0.16440000000000005</v>
      </c>
      <c r="R36" s="56">
        <f t="shared" si="19"/>
        <v>0.16040000000000001</v>
      </c>
      <c r="S36" s="56">
        <f t="shared" si="19"/>
        <v>0.12480000000000002</v>
      </c>
      <c r="T36" s="56">
        <f t="shared" si="19"/>
        <v>8.6000000000000021E-2</v>
      </c>
      <c r="U36" s="56">
        <f t="shared" si="19"/>
        <v>8.6000000000000021E-2</v>
      </c>
      <c r="V36" s="56">
        <f t="shared" si="19"/>
        <v>5.2000000000000018E-2</v>
      </c>
      <c r="W36" s="56">
        <f t="shared" si="19"/>
        <v>5.6000000000000022E-2</v>
      </c>
      <c r="X36" s="56">
        <f t="shared" si="19"/>
        <v>5.2000000000000018E-2</v>
      </c>
      <c r="Y36" s="56">
        <f t="shared" si="19"/>
        <v>5.2000000000000018E-2</v>
      </c>
      <c r="Z36" s="56">
        <f t="shared" si="19"/>
        <v>6.0000000000000012E-2</v>
      </c>
      <c r="AA36" s="49">
        <f t="shared" ref="AA36:AA60" si="20">SUM(O36:Z36)</f>
        <v>1.0000000000000004</v>
      </c>
      <c r="AB36" s="90"/>
      <c r="AC36" s="91"/>
    </row>
    <row r="37" spans="1:29" s="19" customFormat="1" ht="40.5" customHeight="1" x14ac:dyDescent="0.2">
      <c r="A37" s="68"/>
      <c r="B37" s="71"/>
      <c r="C37" s="68"/>
      <c r="D37" s="68"/>
      <c r="E37" s="68"/>
      <c r="F37" s="74"/>
      <c r="G37" s="68"/>
      <c r="H37" s="77"/>
      <c r="I37" s="79"/>
      <c r="J37" s="79"/>
      <c r="K37" s="68"/>
      <c r="L37" s="68"/>
      <c r="M37" s="100"/>
      <c r="N37" s="31" t="s">
        <v>126</v>
      </c>
      <c r="O37" s="47">
        <v>1.2000000000000002E-2</v>
      </c>
      <c r="P37" s="47">
        <v>3.0560000000000004E-2</v>
      </c>
      <c r="Q37" s="47">
        <v>0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f t="shared" si="20"/>
        <v>4.2560000000000008E-2</v>
      </c>
      <c r="AB37" s="90"/>
      <c r="AC37" s="91"/>
    </row>
    <row r="38" spans="1:29" s="19" customFormat="1" ht="57" customHeight="1" x14ac:dyDescent="0.2">
      <c r="A38" s="69"/>
      <c r="B38" s="72"/>
      <c r="C38" s="69"/>
      <c r="D38" s="69"/>
      <c r="E38" s="69"/>
      <c r="F38" s="75"/>
      <c r="G38" s="69"/>
      <c r="H38" s="78"/>
      <c r="I38" s="79"/>
      <c r="J38" s="79"/>
      <c r="K38" s="69"/>
      <c r="L38" s="69"/>
      <c r="M38" s="100"/>
      <c r="N38" s="32" t="s">
        <v>109</v>
      </c>
      <c r="O38" s="50">
        <f>O37/$AA$35</f>
        <v>3.0000000000000013E-2</v>
      </c>
      <c r="P38" s="50">
        <f>P37/$AA$35</f>
        <v>7.6400000000000023E-2</v>
      </c>
      <c r="Q38" s="33">
        <f t="shared" ref="Q38:Z38" si="21">Q37/$AA$35</f>
        <v>0</v>
      </c>
      <c r="R38" s="33">
        <f t="shared" si="21"/>
        <v>0</v>
      </c>
      <c r="S38" s="33">
        <f t="shared" si="21"/>
        <v>0</v>
      </c>
      <c r="T38" s="33">
        <f t="shared" si="21"/>
        <v>0</v>
      </c>
      <c r="U38" s="33">
        <f t="shared" si="21"/>
        <v>0</v>
      </c>
      <c r="V38" s="33">
        <f t="shared" si="21"/>
        <v>0</v>
      </c>
      <c r="W38" s="33">
        <f t="shared" si="21"/>
        <v>0</v>
      </c>
      <c r="X38" s="33">
        <f t="shared" si="21"/>
        <v>0</v>
      </c>
      <c r="Y38" s="33">
        <f t="shared" si="21"/>
        <v>0</v>
      </c>
      <c r="Z38" s="33">
        <f t="shared" si="21"/>
        <v>0</v>
      </c>
      <c r="AA38" s="50">
        <f t="shared" si="20"/>
        <v>0.10640000000000004</v>
      </c>
      <c r="AB38" s="90"/>
      <c r="AC38" s="91"/>
    </row>
    <row r="39" spans="1:29" s="19" customFormat="1" ht="28.5" customHeight="1" x14ac:dyDescent="0.2">
      <c r="A39" s="61" t="s">
        <v>96</v>
      </c>
      <c r="B39" s="80" t="s">
        <v>227</v>
      </c>
      <c r="C39" s="61" t="s">
        <v>204</v>
      </c>
      <c r="D39" s="61" t="s">
        <v>176</v>
      </c>
      <c r="E39" s="61" t="s">
        <v>231</v>
      </c>
      <c r="F39" s="83" t="s">
        <v>177</v>
      </c>
      <c r="G39" s="61" t="s">
        <v>167</v>
      </c>
      <c r="H39" s="97">
        <v>4600</v>
      </c>
      <c r="I39" s="60" t="s">
        <v>166</v>
      </c>
      <c r="J39" s="60" t="s">
        <v>168</v>
      </c>
      <c r="K39" s="61" t="s">
        <v>179</v>
      </c>
      <c r="L39" s="61" t="s">
        <v>153</v>
      </c>
      <c r="M39" s="60">
        <f>AA41</f>
        <v>1192</v>
      </c>
      <c r="N39" s="31" t="s">
        <v>125</v>
      </c>
      <c r="O39" s="43">
        <v>365</v>
      </c>
      <c r="P39" s="43">
        <v>827</v>
      </c>
      <c r="Q39" s="43">
        <v>750</v>
      </c>
      <c r="R39" s="43">
        <v>950</v>
      </c>
      <c r="S39" s="43">
        <v>950</v>
      </c>
      <c r="T39" s="43">
        <v>758</v>
      </c>
      <c r="U39" s="43">
        <v>0</v>
      </c>
      <c r="V39" s="43">
        <v>0</v>
      </c>
      <c r="W39" s="43">
        <v>0</v>
      </c>
      <c r="X39" s="43">
        <v>0</v>
      </c>
      <c r="Y39" s="43">
        <v>0</v>
      </c>
      <c r="Z39" s="43">
        <v>0</v>
      </c>
      <c r="AA39" s="43">
        <f t="shared" si="20"/>
        <v>4600</v>
      </c>
      <c r="AB39" s="65">
        <f>AA42*AC39</f>
        <v>8.6290434782608713E-2</v>
      </c>
      <c r="AC39" s="66">
        <v>0.33300000000000002</v>
      </c>
    </row>
    <row r="40" spans="1:29" s="19" customFormat="1" ht="66.75" customHeight="1" x14ac:dyDescent="0.2">
      <c r="A40" s="62"/>
      <c r="B40" s="81"/>
      <c r="C40" s="62"/>
      <c r="D40" s="62"/>
      <c r="E40" s="62"/>
      <c r="F40" s="84"/>
      <c r="G40" s="62"/>
      <c r="H40" s="98"/>
      <c r="I40" s="60"/>
      <c r="J40" s="60"/>
      <c r="K40" s="62"/>
      <c r="L40" s="62"/>
      <c r="M40" s="60"/>
      <c r="N40" s="32" t="s">
        <v>109</v>
      </c>
      <c r="O40" s="56">
        <f>O39/$AA$39</f>
        <v>7.9347826086956522E-2</v>
      </c>
      <c r="P40" s="56">
        <f t="shared" ref="P40:Z40" si="22">P39/$AA$39</f>
        <v>0.17978260869565219</v>
      </c>
      <c r="Q40" s="56">
        <f t="shared" si="22"/>
        <v>0.16304347826086957</v>
      </c>
      <c r="R40" s="56">
        <f t="shared" si="22"/>
        <v>0.20652173913043478</v>
      </c>
      <c r="S40" s="56">
        <f t="shared" si="22"/>
        <v>0.20652173913043478</v>
      </c>
      <c r="T40" s="56">
        <f t="shared" si="22"/>
        <v>0.16478260869565217</v>
      </c>
      <c r="U40" s="56">
        <f t="shared" si="22"/>
        <v>0</v>
      </c>
      <c r="V40" s="56">
        <f t="shared" si="22"/>
        <v>0</v>
      </c>
      <c r="W40" s="56">
        <f t="shared" si="22"/>
        <v>0</v>
      </c>
      <c r="X40" s="56">
        <f t="shared" si="22"/>
        <v>0</v>
      </c>
      <c r="Y40" s="56">
        <f t="shared" si="22"/>
        <v>0</v>
      </c>
      <c r="Z40" s="56">
        <f t="shared" si="22"/>
        <v>0</v>
      </c>
      <c r="AA40" s="49">
        <f t="shared" si="20"/>
        <v>1</v>
      </c>
      <c r="AB40" s="65"/>
      <c r="AC40" s="66"/>
    </row>
    <row r="41" spans="1:29" s="19" customFormat="1" ht="79.5" customHeight="1" x14ac:dyDescent="0.2">
      <c r="A41" s="62"/>
      <c r="B41" s="81"/>
      <c r="C41" s="62"/>
      <c r="D41" s="62"/>
      <c r="E41" s="62"/>
      <c r="F41" s="84"/>
      <c r="G41" s="62"/>
      <c r="H41" s="98"/>
      <c r="I41" s="60"/>
      <c r="J41" s="60"/>
      <c r="K41" s="62"/>
      <c r="L41" s="62"/>
      <c r="M41" s="60"/>
      <c r="N41" s="31" t="s">
        <v>126</v>
      </c>
      <c r="O41" s="44">
        <v>365</v>
      </c>
      <c r="P41" s="44">
        <v>827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f t="shared" si="20"/>
        <v>1192</v>
      </c>
      <c r="AB41" s="65"/>
      <c r="AC41" s="66"/>
    </row>
    <row r="42" spans="1:29" s="19" customFormat="1" ht="77.25" customHeight="1" x14ac:dyDescent="0.2">
      <c r="A42" s="63"/>
      <c r="B42" s="82"/>
      <c r="C42" s="63"/>
      <c r="D42" s="63"/>
      <c r="E42" s="63"/>
      <c r="F42" s="85"/>
      <c r="G42" s="63"/>
      <c r="H42" s="99"/>
      <c r="I42" s="60"/>
      <c r="J42" s="60"/>
      <c r="K42" s="63"/>
      <c r="L42" s="63"/>
      <c r="M42" s="60"/>
      <c r="N42" s="32" t="s">
        <v>109</v>
      </c>
      <c r="O42" s="50">
        <f>O41/$AA$39</f>
        <v>7.9347826086956522E-2</v>
      </c>
      <c r="P42" s="50">
        <f>P41/$AA$39</f>
        <v>0.17978260869565219</v>
      </c>
      <c r="Q42" s="33">
        <f t="shared" ref="Q42:Z42" si="23">Q41/$AA$39</f>
        <v>0</v>
      </c>
      <c r="R42" s="33">
        <f t="shared" si="23"/>
        <v>0</v>
      </c>
      <c r="S42" s="33">
        <f t="shared" si="23"/>
        <v>0</v>
      </c>
      <c r="T42" s="33">
        <f t="shared" si="23"/>
        <v>0</v>
      </c>
      <c r="U42" s="33">
        <f t="shared" si="23"/>
        <v>0</v>
      </c>
      <c r="V42" s="33">
        <f t="shared" si="23"/>
        <v>0</v>
      </c>
      <c r="W42" s="33">
        <f t="shared" si="23"/>
        <v>0</v>
      </c>
      <c r="X42" s="33">
        <f t="shared" si="23"/>
        <v>0</v>
      </c>
      <c r="Y42" s="33">
        <f t="shared" si="23"/>
        <v>0</v>
      </c>
      <c r="Z42" s="33">
        <f t="shared" si="23"/>
        <v>0</v>
      </c>
      <c r="AA42" s="50">
        <f t="shared" si="20"/>
        <v>0.25913043478260872</v>
      </c>
      <c r="AB42" s="65"/>
      <c r="AC42" s="66"/>
    </row>
    <row r="43" spans="1:29" s="19" customFormat="1" ht="39.75" customHeight="1" x14ac:dyDescent="0.2">
      <c r="A43" s="67" t="s">
        <v>96</v>
      </c>
      <c r="B43" s="70" t="s">
        <v>227</v>
      </c>
      <c r="C43" s="67" t="s">
        <v>205</v>
      </c>
      <c r="D43" s="67" t="s">
        <v>176</v>
      </c>
      <c r="E43" s="67" t="s">
        <v>231</v>
      </c>
      <c r="F43" s="73" t="s">
        <v>178</v>
      </c>
      <c r="G43" s="67" t="s">
        <v>167</v>
      </c>
      <c r="H43" s="94">
        <v>2800</v>
      </c>
      <c r="I43" s="79" t="s">
        <v>166</v>
      </c>
      <c r="J43" s="79" t="s">
        <v>168</v>
      </c>
      <c r="K43" s="67" t="s">
        <v>179</v>
      </c>
      <c r="L43" s="67" t="s">
        <v>153</v>
      </c>
      <c r="M43" s="79">
        <f>AA45</f>
        <v>1124</v>
      </c>
      <c r="N43" s="31" t="s">
        <v>125</v>
      </c>
      <c r="O43" s="43">
        <v>634</v>
      </c>
      <c r="P43" s="43">
        <v>490</v>
      </c>
      <c r="Q43" s="43">
        <v>530</v>
      </c>
      <c r="R43" s="43">
        <v>490</v>
      </c>
      <c r="S43" s="43">
        <v>325</v>
      </c>
      <c r="T43" s="43">
        <v>174</v>
      </c>
      <c r="U43" s="43">
        <v>157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f t="shared" si="20"/>
        <v>2800</v>
      </c>
      <c r="AB43" s="90">
        <f>AA46*AC43</f>
        <v>0.13367571428571429</v>
      </c>
      <c r="AC43" s="91">
        <v>0.33300000000000002</v>
      </c>
    </row>
    <row r="44" spans="1:29" s="19" customFormat="1" ht="15" x14ac:dyDescent="0.2">
      <c r="A44" s="68"/>
      <c r="B44" s="71"/>
      <c r="C44" s="68"/>
      <c r="D44" s="68"/>
      <c r="E44" s="68"/>
      <c r="F44" s="74"/>
      <c r="G44" s="68"/>
      <c r="H44" s="95"/>
      <c r="I44" s="79"/>
      <c r="J44" s="79"/>
      <c r="K44" s="68"/>
      <c r="L44" s="68"/>
      <c r="M44" s="79"/>
      <c r="N44" s="32" t="s">
        <v>109</v>
      </c>
      <c r="O44" s="56">
        <f>O43/$AA$43</f>
        <v>0.22642857142857142</v>
      </c>
      <c r="P44" s="56">
        <f t="shared" ref="P44:Z44" si="24">P43/$AA$43</f>
        <v>0.17499999999999999</v>
      </c>
      <c r="Q44" s="56">
        <f t="shared" si="24"/>
        <v>0.18928571428571428</v>
      </c>
      <c r="R44" s="56">
        <f t="shared" si="24"/>
        <v>0.17499999999999999</v>
      </c>
      <c r="S44" s="56">
        <f t="shared" si="24"/>
        <v>0.11607142857142858</v>
      </c>
      <c r="T44" s="56">
        <f t="shared" si="24"/>
        <v>6.2142857142857146E-2</v>
      </c>
      <c r="U44" s="56">
        <f t="shared" si="24"/>
        <v>5.6071428571428571E-2</v>
      </c>
      <c r="V44" s="56">
        <f t="shared" si="24"/>
        <v>0</v>
      </c>
      <c r="W44" s="56">
        <f t="shared" si="24"/>
        <v>0</v>
      </c>
      <c r="X44" s="56">
        <f t="shared" si="24"/>
        <v>0</v>
      </c>
      <c r="Y44" s="56">
        <f t="shared" si="24"/>
        <v>0</v>
      </c>
      <c r="Z44" s="56">
        <f t="shared" si="24"/>
        <v>0</v>
      </c>
      <c r="AA44" s="49">
        <f t="shared" si="20"/>
        <v>1.0000000000000002</v>
      </c>
      <c r="AB44" s="90"/>
      <c r="AC44" s="91"/>
    </row>
    <row r="45" spans="1:29" s="19" customFormat="1" ht="37.5" customHeight="1" x14ac:dyDescent="0.2">
      <c r="A45" s="68"/>
      <c r="B45" s="71"/>
      <c r="C45" s="68"/>
      <c r="D45" s="68"/>
      <c r="E45" s="68"/>
      <c r="F45" s="74"/>
      <c r="G45" s="68"/>
      <c r="H45" s="95"/>
      <c r="I45" s="79"/>
      <c r="J45" s="79"/>
      <c r="K45" s="68"/>
      <c r="L45" s="68"/>
      <c r="M45" s="79"/>
      <c r="N45" s="31" t="s">
        <v>126</v>
      </c>
      <c r="O45" s="44">
        <v>634</v>
      </c>
      <c r="P45" s="44">
        <v>490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f t="shared" si="20"/>
        <v>1124</v>
      </c>
      <c r="AB45" s="90"/>
      <c r="AC45" s="91"/>
    </row>
    <row r="46" spans="1:29" s="19" customFormat="1" ht="66.75" customHeight="1" x14ac:dyDescent="0.2">
      <c r="A46" s="69"/>
      <c r="B46" s="72"/>
      <c r="C46" s="69"/>
      <c r="D46" s="69"/>
      <c r="E46" s="69"/>
      <c r="F46" s="75"/>
      <c r="G46" s="69"/>
      <c r="H46" s="96"/>
      <c r="I46" s="79"/>
      <c r="J46" s="79"/>
      <c r="K46" s="69"/>
      <c r="L46" s="69"/>
      <c r="M46" s="79"/>
      <c r="N46" s="32" t="s">
        <v>109</v>
      </c>
      <c r="O46" s="50">
        <f>O45/$AA$43</f>
        <v>0.22642857142857142</v>
      </c>
      <c r="P46" s="50">
        <f t="shared" ref="P46:Y46" si="25">P45/$AA$43</f>
        <v>0.17499999999999999</v>
      </c>
      <c r="Q46" s="33">
        <f t="shared" si="25"/>
        <v>0</v>
      </c>
      <c r="R46" s="33">
        <f t="shared" si="25"/>
        <v>0</v>
      </c>
      <c r="S46" s="33">
        <f t="shared" si="25"/>
        <v>0</v>
      </c>
      <c r="T46" s="33">
        <f t="shared" si="25"/>
        <v>0</v>
      </c>
      <c r="U46" s="33">
        <f t="shared" si="25"/>
        <v>0</v>
      </c>
      <c r="V46" s="33">
        <f t="shared" si="25"/>
        <v>0</v>
      </c>
      <c r="W46" s="33">
        <f t="shared" si="25"/>
        <v>0</v>
      </c>
      <c r="X46" s="33">
        <f t="shared" si="25"/>
        <v>0</v>
      </c>
      <c r="Y46" s="33">
        <f t="shared" si="25"/>
        <v>0</v>
      </c>
      <c r="Z46" s="33">
        <f>Z45/$AA$43</f>
        <v>0</v>
      </c>
      <c r="AA46" s="50">
        <f t="shared" si="20"/>
        <v>0.40142857142857141</v>
      </c>
      <c r="AB46" s="90"/>
      <c r="AC46" s="91"/>
    </row>
    <row r="47" spans="1:29" s="19" customFormat="1" ht="32.25" customHeight="1" x14ac:dyDescent="0.2">
      <c r="A47" s="61" t="s">
        <v>96</v>
      </c>
      <c r="B47" s="80" t="s">
        <v>227</v>
      </c>
      <c r="C47" s="61" t="s">
        <v>206</v>
      </c>
      <c r="D47" s="61" t="s">
        <v>176</v>
      </c>
      <c r="E47" s="61" t="s">
        <v>231</v>
      </c>
      <c r="F47" s="83" t="s">
        <v>177</v>
      </c>
      <c r="G47" s="61" t="s">
        <v>167</v>
      </c>
      <c r="H47" s="97">
        <v>68</v>
      </c>
      <c r="I47" s="61" t="s">
        <v>166</v>
      </c>
      <c r="J47" s="61" t="s">
        <v>168</v>
      </c>
      <c r="K47" s="61" t="s">
        <v>179</v>
      </c>
      <c r="L47" s="61" t="s">
        <v>153</v>
      </c>
      <c r="M47" s="61">
        <v>0</v>
      </c>
      <c r="N47" s="140" t="s">
        <v>219</v>
      </c>
      <c r="O47" s="141">
        <v>0</v>
      </c>
      <c r="P47" s="141">
        <v>0</v>
      </c>
      <c r="Q47" s="141">
        <v>10</v>
      </c>
      <c r="R47" s="141">
        <v>4</v>
      </c>
      <c r="S47" s="141">
        <v>5</v>
      </c>
      <c r="T47" s="141">
        <v>5</v>
      </c>
      <c r="U47" s="141">
        <v>6</v>
      </c>
      <c r="V47" s="141">
        <v>8</v>
      </c>
      <c r="W47" s="141">
        <v>8</v>
      </c>
      <c r="X47" s="141">
        <v>10</v>
      </c>
      <c r="Y47" s="141">
        <v>10</v>
      </c>
      <c r="Z47" s="141">
        <v>2</v>
      </c>
      <c r="AA47" s="141">
        <f>SUM(N47:Z47)</f>
        <v>68</v>
      </c>
      <c r="AB47" s="137">
        <f>AA50*AC47</f>
        <v>0</v>
      </c>
      <c r="AC47" s="134">
        <v>0.33300000000000002</v>
      </c>
    </row>
    <row r="48" spans="1:29" s="19" customFormat="1" ht="18.75" customHeight="1" x14ac:dyDescent="0.2">
      <c r="A48" s="62"/>
      <c r="B48" s="81"/>
      <c r="C48" s="62"/>
      <c r="D48" s="62"/>
      <c r="E48" s="62"/>
      <c r="F48" s="84"/>
      <c r="G48" s="62"/>
      <c r="H48" s="98"/>
      <c r="I48" s="62"/>
      <c r="J48" s="62"/>
      <c r="K48" s="62"/>
      <c r="L48" s="62"/>
      <c r="M48" s="62"/>
      <c r="N48" s="32" t="s">
        <v>109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  <c r="AA48" s="33">
        <v>0</v>
      </c>
      <c r="AB48" s="138"/>
      <c r="AC48" s="135"/>
    </row>
    <row r="49" spans="1:29" s="19" customFormat="1" ht="21.75" customHeight="1" x14ac:dyDescent="0.2">
      <c r="A49" s="62"/>
      <c r="B49" s="81"/>
      <c r="C49" s="62"/>
      <c r="D49" s="62"/>
      <c r="E49" s="62"/>
      <c r="F49" s="84"/>
      <c r="G49" s="62"/>
      <c r="H49" s="98"/>
      <c r="I49" s="62"/>
      <c r="J49" s="62"/>
      <c r="K49" s="62"/>
      <c r="L49" s="62"/>
      <c r="M49" s="62"/>
      <c r="N49" s="140" t="s">
        <v>126</v>
      </c>
      <c r="O49" s="141">
        <v>0</v>
      </c>
      <c r="P49" s="141">
        <v>0</v>
      </c>
      <c r="Q49" s="141">
        <v>0</v>
      </c>
      <c r="R49" s="141">
        <v>0</v>
      </c>
      <c r="S49" s="141">
        <v>0</v>
      </c>
      <c r="T49" s="141">
        <v>0</v>
      </c>
      <c r="U49" s="141">
        <v>0</v>
      </c>
      <c r="V49" s="141">
        <v>0</v>
      </c>
      <c r="W49" s="141">
        <v>0</v>
      </c>
      <c r="X49" s="141">
        <v>0</v>
      </c>
      <c r="Y49" s="141">
        <v>0</v>
      </c>
      <c r="Z49" s="141">
        <v>0</v>
      </c>
      <c r="AA49" s="141">
        <v>0</v>
      </c>
      <c r="AB49" s="138"/>
      <c r="AC49" s="135"/>
    </row>
    <row r="50" spans="1:29" s="19" customFormat="1" ht="29.25" customHeight="1" x14ac:dyDescent="0.2">
      <c r="A50" s="63"/>
      <c r="B50" s="82"/>
      <c r="C50" s="63"/>
      <c r="D50" s="63"/>
      <c r="E50" s="63"/>
      <c r="F50" s="85"/>
      <c r="G50" s="63"/>
      <c r="H50" s="99"/>
      <c r="I50" s="63"/>
      <c r="J50" s="63"/>
      <c r="K50" s="63"/>
      <c r="L50" s="63"/>
      <c r="M50" s="63"/>
      <c r="N50" s="32" t="s">
        <v>109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139"/>
      <c r="AC50" s="136"/>
    </row>
    <row r="51" spans="1:29" s="19" customFormat="1" ht="33" customHeight="1" x14ac:dyDescent="0.2">
      <c r="A51" s="67" t="s">
        <v>99</v>
      </c>
      <c r="B51" s="70" t="s">
        <v>227</v>
      </c>
      <c r="C51" s="67" t="s">
        <v>207</v>
      </c>
      <c r="D51" s="67" t="s">
        <v>180</v>
      </c>
      <c r="E51" s="67" t="s">
        <v>232</v>
      </c>
      <c r="F51" s="73" t="s">
        <v>173</v>
      </c>
      <c r="G51" s="67" t="s">
        <v>167</v>
      </c>
      <c r="H51" s="94">
        <v>2999</v>
      </c>
      <c r="I51" s="79" t="s">
        <v>166</v>
      </c>
      <c r="J51" s="79" t="s">
        <v>168</v>
      </c>
      <c r="K51" s="67" t="s">
        <v>185</v>
      </c>
      <c r="L51" s="67" t="s">
        <v>153</v>
      </c>
      <c r="M51" s="79">
        <f>AA53</f>
        <v>72</v>
      </c>
      <c r="N51" s="31" t="s">
        <v>125</v>
      </c>
      <c r="O51" s="43">
        <v>40</v>
      </c>
      <c r="P51" s="43">
        <v>150</v>
      </c>
      <c r="Q51" s="43">
        <v>370</v>
      </c>
      <c r="R51" s="43">
        <v>300</v>
      </c>
      <c r="S51" s="43">
        <v>300</v>
      </c>
      <c r="T51" s="43">
        <v>300</v>
      </c>
      <c r="U51" s="43">
        <v>300</v>
      </c>
      <c r="V51" s="43">
        <v>300</v>
      </c>
      <c r="W51" s="43">
        <v>239</v>
      </c>
      <c r="X51" s="43">
        <v>250</v>
      </c>
      <c r="Y51" s="43">
        <v>250</v>
      </c>
      <c r="Z51" s="43">
        <v>200</v>
      </c>
      <c r="AA51" s="43">
        <f t="shared" si="20"/>
        <v>2999</v>
      </c>
      <c r="AB51" s="90">
        <f>AA54*AC51</f>
        <v>7.9946648882960984E-3</v>
      </c>
      <c r="AC51" s="91">
        <v>0.33300000000000002</v>
      </c>
    </row>
    <row r="52" spans="1:29" s="19" customFormat="1" ht="58.5" customHeight="1" x14ac:dyDescent="0.2">
      <c r="A52" s="68"/>
      <c r="B52" s="71"/>
      <c r="C52" s="68"/>
      <c r="D52" s="68"/>
      <c r="E52" s="68"/>
      <c r="F52" s="74"/>
      <c r="G52" s="68"/>
      <c r="H52" s="95"/>
      <c r="I52" s="79"/>
      <c r="J52" s="79"/>
      <c r="K52" s="68"/>
      <c r="L52" s="68"/>
      <c r="M52" s="79"/>
      <c r="N52" s="32" t="s">
        <v>109</v>
      </c>
      <c r="O52" s="56">
        <f>O51/$AA$51</f>
        <v>1.3337779259753251E-2</v>
      </c>
      <c r="P52" s="56">
        <f t="shared" ref="P52:Z52" si="26">P51/$AA$51</f>
        <v>5.0016672224074694E-2</v>
      </c>
      <c r="Q52" s="56">
        <f t="shared" si="26"/>
        <v>0.12337445815271757</v>
      </c>
      <c r="R52" s="56">
        <f t="shared" si="26"/>
        <v>0.10003334444814939</v>
      </c>
      <c r="S52" s="56">
        <f t="shared" si="26"/>
        <v>0.10003334444814939</v>
      </c>
      <c r="T52" s="56">
        <f t="shared" si="26"/>
        <v>0.10003334444814939</v>
      </c>
      <c r="U52" s="56">
        <f t="shared" si="26"/>
        <v>0.10003334444814939</v>
      </c>
      <c r="V52" s="56">
        <f t="shared" si="26"/>
        <v>0.10003334444814939</v>
      </c>
      <c r="W52" s="56">
        <f t="shared" si="26"/>
        <v>7.9693231077025681E-2</v>
      </c>
      <c r="X52" s="56">
        <f t="shared" si="26"/>
        <v>8.3361120373457817E-2</v>
      </c>
      <c r="Y52" s="56">
        <f t="shared" si="26"/>
        <v>8.3361120373457817E-2</v>
      </c>
      <c r="Z52" s="56">
        <f t="shared" si="26"/>
        <v>6.6688896298766259E-2</v>
      </c>
      <c r="AA52" s="49">
        <f t="shared" si="20"/>
        <v>0.99999999999999989</v>
      </c>
      <c r="AB52" s="90"/>
      <c r="AC52" s="91"/>
    </row>
    <row r="53" spans="1:29" s="19" customFormat="1" ht="40.5" customHeight="1" x14ac:dyDescent="0.2">
      <c r="A53" s="68"/>
      <c r="B53" s="71"/>
      <c r="C53" s="68"/>
      <c r="D53" s="68"/>
      <c r="E53" s="68"/>
      <c r="F53" s="74"/>
      <c r="G53" s="68"/>
      <c r="H53" s="95"/>
      <c r="I53" s="79"/>
      <c r="J53" s="79"/>
      <c r="K53" s="68"/>
      <c r="L53" s="68"/>
      <c r="M53" s="79"/>
      <c r="N53" s="31" t="s">
        <v>126</v>
      </c>
      <c r="O53" s="44">
        <v>37</v>
      </c>
      <c r="P53" s="44">
        <v>35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4">
        <f t="shared" si="20"/>
        <v>72</v>
      </c>
      <c r="AB53" s="90"/>
      <c r="AC53" s="91"/>
    </row>
    <row r="54" spans="1:29" s="19" customFormat="1" ht="36.75" customHeight="1" x14ac:dyDescent="0.2">
      <c r="A54" s="69"/>
      <c r="B54" s="72"/>
      <c r="C54" s="69"/>
      <c r="D54" s="69"/>
      <c r="E54" s="69"/>
      <c r="F54" s="75"/>
      <c r="G54" s="69"/>
      <c r="H54" s="96"/>
      <c r="I54" s="79"/>
      <c r="J54" s="79"/>
      <c r="K54" s="69"/>
      <c r="L54" s="69"/>
      <c r="M54" s="79"/>
      <c r="N54" s="32" t="s">
        <v>109</v>
      </c>
      <c r="O54" s="50">
        <f>O53/$AA$51</f>
        <v>1.2337445815271757E-2</v>
      </c>
      <c r="P54" s="50">
        <f t="shared" ref="P54:Z54" si="27">P53/$AA$51</f>
        <v>1.1670556852284094E-2</v>
      </c>
      <c r="Q54" s="50">
        <f t="shared" si="27"/>
        <v>0</v>
      </c>
      <c r="R54" s="50">
        <f t="shared" si="27"/>
        <v>0</v>
      </c>
      <c r="S54" s="50">
        <f t="shared" si="27"/>
        <v>0</v>
      </c>
      <c r="T54" s="50">
        <f t="shared" si="27"/>
        <v>0</v>
      </c>
      <c r="U54" s="50">
        <f t="shared" si="27"/>
        <v>0</v>
      </c>
      <c r="V54" s="50">
        <f t="shared" si="27"/>
        <v>0</v>
      </c>
      <c r="W54" s="50">
        <f t="shared" si="27"/>
        <v>0</v>
      </c>
      <c r="X54" s="50">
        <f t="shared" si="27"/>
        <v>0</v>
      </c>
      <c r="Y54" s="50">
        <f t="shared" si="27"/>
        <v>0</v>
      </c>
      <c r="Z54" s="50">
        <f t="shared" si="27"/>
        <v>0</v>
      </c>
      <c r="AA54" s="50">
        <f t="shared" si="20"/>
        <v>2.4008002667555851E-2</v>
      </c>
      <c r="AB54" s="90"/>
      <c r="AC54" s="91"/>
    </row>
    <row r="55" spans="1:29" s="19" customFormat="1" ht="40.5" customHeight="1" x14ac:dyDescent="0.2">
      <c r="A55" s="61" t="s">
        <v>99</v>
      </c>
      <c r="B55" s="80" t="s">
        <v>227</v>
      </c>
      <c r="C55" s="61" t="s">
        <v>208</v>
      </c>
      <c r="D55" s="61" t="s">
        <v>180</v>
      </c>
      <c r="E55" s="61" t="s">
        <v>232</v>
      </c>
      <c r="F55" s="83" t="s">
        <v>183</v>
      </c>
      <c r="G55" s="61" t="s">
        <v>167</v>
      </c>
      <c r="H55" s="97">
        <v>3</v>
      </c>
      <c r="I55" s="60" t="s">
        <v>166</v>
      </c>
      <c r="J55" s="60" t="s">
        <v>168</v>
      </c>
      <c r="K55" s="61" t="s">
        <v>185</v>
      </c>
      <c r="L55" s="61" t="s">
        <v>153</v>
      </c>
      <c r="M55" s="60">
        <v>0</v>
      </c>
      <c r="N55" s="31" t="s">
        <v>125</v>
      </c>
      <c r="O55" s="43">
        <v>0</v>
      </c>
      <c r="P55" s="43">
        <v>0</v>
      </c>
      <c r="Q55" s="43">
        <v>1</v>
      </c>
      <c r="R55" s="43">
        <v>0</v>
      </c>
      <c r="S55" s="43">
        <v>0</v>
      </c>
      <c r="T55" s="43">
        <v>1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1</v>
      </c>
      <c r="AA55" s="43">
        <f t="shared" si="20"/>
        <v>3</v>
      </c>
      <c r="AB55" s="65">
        <f>AA58*AC55</f>
        <v>0</v>
      </c>
      <c r="AC55" s="66">
        <v>0.33300000000000002</v>
      </c>
    </row>
    <row r="56" spans="1:29" s="19" customFormat="1" ht="38.25" customHeight="1" x14ac:dyDescent="0.2">
      <c r="A56" s="62"/>
      <c r="B56" s="81"/>
      <c r="C56" s="62"/>
      <c r="D56" s="62"/>
      <c r="E56" s="62"/>
      <c r="F56" s="84"/>
      <c r="G56" s="62"/>
      <c r="H56" s="98"/>
      <c r="I56" s="60"/>
      <c r="J56" s="60"/>
      <c r="K56" s="62"/>
      <c r="L56" s="62"/>
      <c r="M56" s="60"/>
      <c r="N56" s="32" t="s">
        <v>109</v>
      </c>
      <c r="O56" s="56">
        <f>O55/$AA$55</f>
        <v>0</v>
      </c>
      <c r="P56" s="56">
        <f t="shared" ref="P56:Z56" si="28">P55/$AA$55</f>
        <v>0</v>
      </c>
      <c r="Q56" s="56">
        <f t="shared" si="28"/>
        <v>0.33333333333333331</v>
      </c>
      <c r="R56" s="56">
        <f t="shared" si="28"/>
        <v>0</v>
      </c>
      <c r="S56" s="56">
        <f t="shared" si="28"/>
        <v>0</v>
      </c>
      <c r="T56" s="56">
        <f t="shared" si="28"/>
        <v>0.33333333333333331</v>
      </c>
      <c r="U56" s="56">
        <f t="shared" si="28"/>
        <v>0</v>
      </c>
      <c r="V56" s="56">
        <f t="shared" si="28"/>
        <v>0</v>
      </c>
      <c r="W56" s="56">
        <f t="shared" si="28"/>
        <v>0</v>
      </c>
      <c r="X56" s="56">
        <f t="shared" si="28"/>
        <v>0</v>
      </c>
      <c r="Y56" s="56">
        <f t="shared" si="28"/>
        <v>0</v>
      </c>
      <c r="Z56" s="56">
        <f t="shared" si="28"/>
        <v>0.33333333333333331</v>
      </c>
      <c r="AA56" s="49">
        <f t="shared" si="20"/>
        <v>1</v>
      </c>
      <c r="AB56" s="65"/>
      <c r="AC56" s="66"/>
    </row>
    <row r="57" spans="1:29" s="19" customFormat="1" ht="51.75" customHeight="1" x14ac:dyDescent="0.2">
      <c r="A57" s="62"/>
      <c r="B57" s="81"/>
      <c r="C57" s="62"/>
      <c r="D57" s="62"/>
      <c r="E57" s="62"/>
      <c r="F57" s="84"/>
      <c r="G57" s="62"/>
      <c r="H57" s="98"/>
      <c r="I57" s="60"/>
      <c r="J57" s="60"/>
      <c r="K57" s="62"/>
      <c r="L57" s="62"/>
      <c r="M57" s="60"/>
      <c r="N57" s="31" t="s">
        <v>126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f t="shared" si="20"/>
        <v>0</v>
      </c>
      <c r="AB57" s="65"/>
      <c r="AC57" s="66"/>
    </row>
    <row r="58" spans="1:29" s="19" customFormat="1" ht="41.25" customHeight="1" x14ac:dyDescent="0.2">
      <c r="A58" s="63"/>
      <c r="B58" s="82"/>
      <c r="C58" s="63"/>
      <c r="D58" s="63"/>
      <c r="E58" s="63"/>
      <c r="F58" s="85"/>
      <c r="G58" s="63"/>
      <c r="H58" s="99"/>
      <c r="I58" s="60"/>
      <c r="J58" s="60"/>
      <c r="K58" s="63"/>
      <c r="L58" s="63"/>
      <c r="M58" s="60"/>
      <c r="N58" s="32" t="s">
        <v>109</v>
      </c>
      <c r="O58" s="33">
        <f>O57/$AA$55</f>
        <v>0</v>
      </c>
      <c r="P58" s="33">
        <f t="shared" ref="P58:Z58" si="29">P57/$AA$55</f>
        <v>0</v>
      </c>
      <c r="Q58" s="33">
        <f t="shared" si="29"/>
        <v>0</v>
      </c>
      <c r="R58" s="33">
        <f t="shared" si="29"/>
        <v>0</v>
      </c>
      <c r="S58" s="33">
        <f t="shared" si="29"/>
        <v>0</v>
      </c>
      <c r="T58" s="33">
        <f t="shared" si="29"/>
        <v>0</v>
      </c>
      <c r="U58" s="33">
        <f t="shared" si="29"/>
        <v>0</v>
      </c>
      <c r="V58" s="33">
        <f t="shared" si="29"/>
        <v>0</v>
      </c>
      <c r="W58" s="33">
        <f t="shared" si="29"/>
        <v>0</v>
      </c>
      <c r="X58" s="33">
        <f t="shared" si="29"/>
        <v>0</v>
      </c>
      <c r="Y58" s="33">
        <f t="shared" si="29"/>
        <v>0</v>
      </c>
      <c r="Z58" s="33">
        <f t="shared" si="29"/>
        <v>0</v>
      </c>
      <c r="AA58" s="50">
        <f t="shared" si="20"/>
        <v>0</v>
      </c>
      <c r="AB58" s="65"/>
      <c r="AC58" s="66"/>
    </row>
    <row r="59" spans="1:29" s="19" customFormat="1" ht="34.5" customHeight="1" x14ac:dyDescent="0.2">
      <c r="A59" s="67" t="s">
        <v>181</v>
      </c>
      <c r="B59" s="70" t="s">
        <v>191</v>
      </c>
      <c r="C59" s="67" t="s">
        <v>209</v>
      </c>
      <c r="D59" s="67" t="s">
        <v>180</v>
      </c>
      <c r="E59" s="67" t="s">
        <v>182</v>
      </c>
      <c r="F59" s="73" t="s">
        <v>184</v>
      </c>
      <c r="G59" s="67" t="s">
        <v>167</v>
      </c>
      <c r="H59" s="94">
        <v>4</v>
      </c>
      <c r="I59" s="79" t="s">
        <v>166</v>
      </c>
      <c r="J59" s="79" t="s">
        <v>168</v>
      </c>
      <c r="K59" s="67" t="s">
        <v>185</v>
      </c>
      <c r="L59" s="67" t="s">
        <v>153</v>
      </c>
      <c r="M59" s="79">
        <v>0</v>
      </c>
      <c r="N59" s="31" t="s">
        <v>125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1</v>
      </c>
      <c r="U59" s="43">
        <v>1</v>
      </c>
      <c r="V59" s="43">
        <v>0</v>
      </c>
      <c r="W59" s="43">
        <v>0</v>
      </c>
      <c r="X59" s="43">
        <v>0</v>
      </c>
      <c r="Y59" s="43">
        <v>0</v>
      </c>
      <c r="Z59" s="43">
        <v>2</v>
      </c>
      <c r="AA59" s="43">
        <f t="shared" si="20"/>
        <v>4</v>
      </c>
      <c r="AB59" s="90">
        <f>AA62*AC59</f>
        <v>0</v>
      </c>
      <c r="AC59" s="91">
        <v>0.33300000000000002</v>
      </c>
    </row>
    <row r="60" spans="1:29" s="19" customFormat="1" ht="41.25" customHeight="1" x14ac:dyDescent="0.2">
      <c r="A60" s="68"/>
      <c r="B60" s="71"/>
      <c r="C60" s="68"/>
      <c r="D60" s="68"/>
      <c r="E60" s="68"/>
      <c r="F60" s="74"/>
      <c r="G60" s="68"/>
      <c r="H60" s="95"/>
      <c r="I60" s="79"/>
      <c r="J60" s="79"/>
      <c r="K60" s="68"/>
      <c r="L60" s="68"/>
      <c r="M60" s="79"/>
      <c r="N60" s="32" t="s">
        <v>109</v>
      </c>
      <c r="O60" s="48">
        <f>O59/$AA$59</f>
        <v>0</v>
      </c>
      <c r="P60" s="55">
        <f t="shared" ref="P60:Z60" si="30">P59/$AA$59</f>
        <v>0</v>
      </c>
      <c r="Q60" s="55">
        <f t="shared" si="30"/>
        <v>0</v>
      </c>
      <c r="R60" s="55">
        <f t="shared" si="30"/>
        <v>0</v>
      </c>
      <c r="S60" s="55">
        <f t="shared" si="30"/>
        <v>0</v>
      </c>
      <c r="T60" s="55">
        <f t="shared" si="30"/>
        <v>0.25</v>
      </c>
      <c r="U60" s="55">
        <f t="shared" si="30"/>
        <v>0.25</v>
      </c>
      <c r="V60" s="55">
        <f t="shared" si="30"/>
        <v>0</v>
      </c>
      <c r="W60" s="55">
        <f t="shared" si="30"/>
        <v>0</v>
      </c>
      <c r="X60" s="55">
        <f t="shared" si="30"/>
        <v>0</v>
      </c>
      <c r="Y60" s="55">
        <f t="shared" si="30"/>
        <v>0</v>
      </c>
      <c r="Z60" s="55">
        <f t="shared" si="30"/>
        <v>0.5</v>
      </c>
      <c r="AA60" s="49">
        <f t="shared" si="20"/>
        <v>1</v>
      </c>
      <c r="AB60" s="90"/>
      <c r="AC60" s="91"/>
    </row>
    <row r="61" spans="1:29" s="19" customFormat="1" ht="52.5" customHeight="1" x14ac:dyDescent="0.2">
      <c r="A61" s="68"/>
      <c r="B61" s="71"/>
      <c r="C61" s="68"/>
      <c r="D61" s="68"/>
      <c r="E61" s="68"/>
      <c r="F61" s="74"/>
      <c r="G61" s="68"/>
      <c r="H61" s="95"/>
      <c r="I61" s="79"/>
      <c r="J61" s="79"/>
      <c r="K61" s="68"/>
      <c r="L61" s="68"/>
      <c r="M61" s="79"/>
      <c r="N61" s="31" t="s">
        <v>126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f t="shared" ref="AA61:AA67" si="31">SUM(O61:Z61)</f>
        <v>0</v>
      </c>
      <c r="AB61" s="90"/>
      <c r="AC61" s="91"/>
    </row>
    <row r="62" spans="1:29" s="19" customFormat="1" ht="42.75" customHeight="1" x14ac:dyDescent="0.2">
      <c r="A62" s="69"/>
      <c r="B62" s="72"/>
      <c r="C62" s="69"/>
      <c r="D62" s="69"/>
      <c r="E62" s="69"/>
      <c r="F62" s="75"/>
      <c r="G62" s="69"/>
      <c r="H62" s="96"/>
      <c r="I62" s="79"/>
      <c r="J62" s="79"/>
      <c r="K62" s="69"/>
      <c r="L62" s="69"/>
      <c r="M62" s="79"/>
      <c r="N62" s="32" t="s">
        <v>109</v>
      </c>
      <c r="O62" s="33">
        <f>O61/$AA$59</f>
        <v>0</v>
      </c>
      <c r="P62" s="33">
        <f t="shared" ref="P62:Z62" si="32">P61/$AA$59</f>
        <v>0</v>
      </c>
      <c r="Q62" s="33">
        <f t="shared" si="32"/>
        <v>0</v>
      </c>
      <c r="R62" s="33">
        <f t="shared" si="32"/>
        <v>0</v>
      </c>
      <c r="S62" s="33">
        <f t="shared" si="32"/>
        <v>0</v>
      </c>
      <c r="T62" s="33">
        <f t="shared" si="32"/>
        <v>0</v>
      </c>
      <c r="U62" s="33">
        <f t="shared" si="32"/>
        <v>0</v>
      </c>
      <c r="V62" s="33">
        <f t="shared" si="32"/>
        <v>0</v>
      </c>
      <c r="W62" s="33">
        <f t="shared" si="32"/>
        <v>0</v>
      </c>
      <c r="X62" s="33">
        <f t="shared" si="32"/>
        <v>0</v>
      </c>
      <c r="Y62" s="33">
        <f t="shared" si="32"/>
        <v>0</v>
      </c>
      <c r="Z62" s="33">
        <f t="shared" si="32"/>
        <v>0</v>
      </c>
      <c r="AA62" s="50">
        <f t="shared" si="31"/>
        <v>0</v>
      </c>
      <c r="AB62" s="90"/>
      <c r="AC62" s="91"/>
    </row>
    <row r="63" spans="1:29" s="19" customFormat="1" ht="63" customHeight="1" x14ac:dyDescent="0.2">
      <c r="A63" s="61" t="s">
        <v>220</v>
      </c>
      <c r="B63" s="80" t="s">
        <v>211</v>
      </c>
      <c r="C63" s="61" t="s">
        <v>210</v>
      </c>
      <c r="D63" s="61" t="s">
        <v>187</v>
      </c>
      <c r="E63" s="61" t="s">
        <v>221</v>
      </c>
      <c r="F63" s="83" t="s">
        <v>109</v>
      </c>
      <c r="G63" s="61" t="s">
        <v>167</v>
      </c>
      <c r="H63" s="86">
        <v>1</v>
      </c>
      <c r="I63" s="60" t="s">
        <v>166</v>
      </c>
      <c r="J63" s="60" t="s">
        <v>168</v>
      </c>
      <c r="K63" s="61" t="s">
        <v>158</v>
      </c>
      <c r="L63" s="61" t="s">
        <v>153</v>
      </c>
      <c r="M63" s="93">
        <f>AA65</f>
        <v>6.2521008403361347E-2</v>
      </c>
      <c r="N63" s="31" t="s">
        <v>125</v>
      </c>
      <c r="O63" s="45">
        <v>1.2857142857142859E-3</v>
      </c>
      <c r="P63" s="45">
        <v>6.1235294117647061E-2</v>
      </c>
      <c r="Q63" s="45">
        <v>0.10392436974789915</v>
      </c>
      <c r="R63" s="45">
        <v>0.15657983193277308</v>
      </c>
      <c r="S63" s="45">
        <v>7.7663865546218472E-2</v>
      </c>
      <c r="T63" s="45">
        <v>0.1554033613445378</v>
      </c>
      <c r="U63" s="45">
        <v>5.5605042016806723E-2</v>
      </c>
      <c r="V63" s="45">
        <v>0.1214033613445378</v>
      </c>
      <c r="W63" s="45">
        <v>5.6487394957983189E-2</v>
      </c>
      <c r="X63" s="45">
        <v>0.11911764705882352</v>
      </c>
      <c r="Y63" s="45">
        <v>6.7117647058823518E-2</v>
      </c>
      <c r="Z63" s="45">
        <v>2.4176470588235292E-2</v>
      </c>
      <c r="AA63" s="45">
        <f t="shared" si="31"/>
        <v>0.99999999999999978</v>
      </c>
      <c r="AB63" s="65">
        <f>AA66*AC63</f>
        <v>6.2521008403361347E-2</v>
      </c>
      <c r="AC63" s="66">
        <v>1</v>
      </c>
    </row>
    <row r="64" spans="1:29" s="19" customFormat="1" ht="45.75" customHeight="1" x14ac:dyDescent="0.2">
      <c r="A64" s="62"/>
      <c r="B64" s="81"/>
      <c r="C64" s="62"/>
      <c r="D64" s="62"/>
      <c r="E64" s="62"/>
      <c r="F64" s="84"/>
      <c r="G64" s="62"/>
      <c r="H64" s="87"/>
      <c r="I64" s="60"/>
      <c r="J64" s="60"/>
      <c r="K64" s="62"/>
      <c r="L64" s="62"/>
      <c r="M64" s="60"/>
      <c r="N64" s="32" t="s">
        <v>109</v>
      </c>
      <c r="O64" s="42">
        <f>O63</f>
        <v>1.2857142857142859E-3</v>
      </c>
      <c r="P64" s="56">
        <f t="shared" ref="P64:Z64" si="33">P63</f>
        <v>6.1235294117647061E-2</v>
      </c>
      <c r="Q64" s="56">
        <f t="shared" si="33"/>
        <v>0.10392436974789915</v>
      </c>
      <c r="R64" s="56">
        <f t="shared" si="33"/>
        <v>0.15657983193277308</v>
      </c>
      <c r="S64" s="56">
        <f t="shared" si="33"/>
        <v>7.7663865546218472E-2</v>
      </c>
      <c r="T64" s="56">
        <f t="shared" si="33"/>
        <v>0.1554033613445378</v>
      </c>
      <c r="U64" s="56">
        <f t="shared" si="33"/>
        <v>5.5605042016806723E-2</v>
      </c>
      <c r="V64" s="56">
        <f t="shared" si="33"/>
        <v>0.1214033613445378</v>
      </c>
      <c r="W64" s="56">
        <f t="shared" si="33"/>
        <v>5.6487394957983189E-2</v>
      </c>
      <c r="X64" s="56">
        <f t="shared" si="33"/>
        <v>0.11911764705882352</v>
      </c>
      <c r="Y64" s="56">
        <f t="shared" si="33"/>
        <v>6.7117647058823518E-2</v>
      </c>
      <c r="Z64" s="56">
        <f t="shared" si="33"/>
        <v>2.4176470588235292E-2</v>
      </c>
      <c r="AA64" s="49">
        <f t="shared" si="31"/>
        <v>0.99999999999999978</v>
      </c>
      <c r="AB64" s="65"/>
      <c r="AC64" s="66"/>
    </row>
    <row r="65" spans="1:29" s="19" customFormat="1" ht="31.5" customHeight="1" x14ac:dyDescent="0.2">
      <c r="A65" s="62"/>
      <c r="B65" s="81"/>
      <c r="C65" s="62"/>
      <c r="D65" s="62"/>
      <c r="E65" s="62"/>
      <c r="F65" s="84"/>
      <c r="G65" s="62"/>
      <c r="H65" s="87"/>
      <c r="I65" s="60"/>
      <c r="J65" s="60"/>
      <c r="K65" s="62"/>
      <c r="L65" s="62"/>
      <c r="M65" s="60"/>
      <c r="N65" s="31" t="s">
        <v>126</v>
      </c>
      <c r="O65" s="47">
        <v>1.2857142857142859E-3</v>
      </c>
      <c r="P65" s="47">
        <v>6.1235294117647061E-2</v>
      </c>
      <c r="Q65" s="47">
        <v>0</v>
      </c>
      <c r="R65" s="47">
        <v>0</v>
      </c>
      <c r="S65" s="47">
        <v>0</v>
      </c>
      <c r="T65" s="47">
        <v>0</v>
      </c>
      <c r="U65" s="47">
        <v>0</v>
      </c>
      <c r="V65" s="47">
        <v>0</v>
      </c>
      <c r="W65" s="47">
        <v>0</v>
      </c>
      <c r="X65" s="47">
        <v>0</v>
      </c>
      <c r="Y65" s="47">
        <v>0</v>
      </c>
      <c r="Z65" s="47">
        <v>0</v>
      </c>
      <c r="AA65" s="47">
        <f>SUM(O65:Z65)</f>
        <v>6.2521008403361347E-2</v>
      </c>
      <c r="AB65" s="65"/>
      <c r="AC65" s="66"/>
    </row>
    <row r="66" spans="1:29" s="19" customFormat="1" ht="33.75" customHeight="1" x14ac:dyDescent="0.2">
      <c r="A66" s="63"/>
      <c r="B66" s="82"/>
      <c r="C66" s="63"/>
      <c r="D66" s="63"/>
      <c r="E66" s="63"/>
      <c r="F66" s="85"/>
      <c r="G66" s="63"/>
      <c r="H66" s="88"/>
      <c r="I66" s="60"/>
      <c r="J66" s="60"/>
      <c r="K66" s="63"/>
      <c r="L66" s="63"/>
      <c r="M66" s="60"/>
      <c r="N66" s="32" t="s">
        <v>109</v>
      </c>
      <c r="O66" s="50">
        <f>O65</f>
        <v>1.2857142857142859E-3</v>
      </c>
      <c r="P66" s="50">
        <f t="shared" ref="P66:Z66" si="34">P65</f>
        <v>6.1235294117647061E-2</v>
      </c>
      <c r="Q66" s="50">
        <f t="shared" si="34"/>
        <v>0</v>
      </c>
      <c r="R66" s="50">
        <f t="shared" si="34"/>
        <v>0</v>
      </c>
      <c r="S66" s="50">
        <f t="shared" si="34"/>
        <v>0</v>
      </c>
      <c r="T66" s="50">
        <f t="shared" si="34"/>
        <v>0</v>
      </c>
      <c r="U66" s="50">
        <f t="shared" si="34"/>
        <v>0</v>
      </c>
      <c r="V66" s="50">
        <f t="shared" si="34"/>
        <v>0</v>
      </c>
      <c r="W66" s="50">
        <f t="shared" si="34"/>
        <v>0</v>
      </c>
      <c r="X66" s="50">
        <f t="shared" si="34"/>
        <v>0</v>
      </c>
      <c r="Y66" s="50">
        <f t="shared" si="34"/>
        <v>0</v>
      </c>
      <c r="Z66" s="50">
        <f t="shared" si="34"/>
        <v>0</v>
      </c>
      <c r="AA66" s="50">
        <f t="shared" si="31"/>
        <v>6.2521008403361347E-2</v>
      </c>
      <c r="AB66" s="65"/>
      <c r="AC66" s="66"/>
    </row>
    <row r="67" spans="1:29" s="19" customFormat="1" ht="37.5" customHeight="1" x14ac:dyDescent="0.2">
      <c r="A67" s="67" t="s">
        <v>2</v>
      </c>
      <c r="B67" s="70" t="s">
        <v>211</v>
      </c>
      <c r="C67" s="67" t="s">
        <v>212</v>
      </c>
      <c r="D67" s="67" t="s">
        <v>186</v>
      </c>
      <c r="E67" s="67" t="s">
        <v>188</v>
      </c>
      <c r="F67" s="73" t="s">
        <v>109</v>
      </c>
      <c r="G67" s="67" t="s">
        <v>167</v>
      </c>
      <c r="H67" s="76">
        <v>1</v>
      </c>
      <c r="I67" s="79" t="s">
        <v>166</v>
      </c>
      <c r="J67" s="79" t="s">
        <v>168</v>
      </c>
      <c r="K67" s="67" t="s">
        <v>36</v>
      </c>
      <c r="L67" s="67" t="s">
        <v>153</v>
      </c>
      <c r="M67" s="92">
        <f>AA69</f>
        <v>0</v>
      </c>
      <c r="N67" s="31" t="s">
        <v>125</v>
      </c>
      <c r="O67" s="45">
        <v>0</v>
      </c>
      <c r="P67" s="45">
        <v>0</v>
      </c>
      <c r="Q67" s="45">
        <v>0.125</v>
      </c>
      <c r="R67" s="45">
        <v>0.19999999999999993</v>
      </c>
      <c r="S67" s="45">
        <v>3.4999999999999989E-2</v>
      </c>
      <c r="T67" s="45">
        <v>0.15999999999999998</v>
      </c>
      <c r="U67" s="45">
        <v>3.4999999999999989E-2</v>
      </c>
      <c r="V67" s="45">
        <v>3.4999999999999989E-2</v>
      </c>
      <c r="W67" s="45">
        <v>0.15999999999999998</v>
      </c>
      <c r="X67" s="45">
        <v>3.4999999999999989E-2</v>
      </c>
      <c r="Y67" s="45">
        <v>3.4999999999999989E-2</v>
      </c>
      <c r="Z67" s="45">
        <v>0.17999999999999997</v>
      </c>
      <c r="AA67" s="45">
        <f t="shared" si="31"/>
        <v>1</v>
      </c>
      <c r="AB67" s="90">
        <f>AA70*AC67</f>
        <v>0</v>
      </c>
      <c r="AC67" s="91">
        <v>1</v>
      </c>
    </row>
    <row r="68" spans="1:29" s="19" customFormat="1" ht="27.75" customHeight="1" x14ac:dyDescent="0.2">
      <c r="A68" s="68"/>
      <c r="B68" s="71"/>
      <c r="C68" s="68"/>
      <c r="D68" s="68"/>
      <c r="E68" s="68"/>
      <c r="F68" s="74"/>
      <c r="G68" s="68"/>
      <c r="H68" s="77"/>
      <c r="I68" s="79"/>
      <c r="J68" s="79"/>
      <c r="K68" s="68"/>
      <c r="L68" s="68"/>
      <c r="M68" s="92"/>
      <c r="N68" s="32" t="s">
        <v>109</v>
      </c>
      <c r="O68" s="56">
        <f>O67</f>
        <v>0</v>
      </c>
      <c r="P68" s="56">
        <f t="shared" ref="P68:Z68" si="35">P67</f>
        <v>0</v>
      </c>
      <c r="Q68" s="56">
        <f t="shared" si="35"/>
        <v>0.125</v>
      </c>
      <c r="R68" s="56">
        <f t="shared" si="35"/>
        <v>0.19999999999999993</v>
      </c>
      <c r="S68" s="56">
        <f t="shared" si="35"/>
        <v>3.4999999999999989E-2</v>
      </c>
      <c r="T68" s="56">
        <f t="shared" si="35"/>
        <v>0.15999999999999998</v>
      </c>
      <c r="U68" s="56">
        <f t="shared" si="35"/>
        <v>3.4999999999999989E-2</v>
      </c>
      <c r="V68" s="56">
        <f t="shared" si="35"/>
        <v>3.4999999999999989E-2</v>
      </c>
      <c r="W68" s="56">
        <f t="shared" si="35"/>
        <v>0.15999999999999998</v>
      </c>
      <c r="X68" s="56">
        <f t="shared" si="35"/>
        <v>3.4999999999999989E-2</v>
      </c>
      <c r="Y68" s="56">
        <f t="shared" si="35"/>
        <v>3.4999999999999989E-2</v>
      </c>
      <c r="Z68" s="56">
        <f t="shared" si="35"/>
        <v>0.17999999999999997</v>
      </c>
      <c r="AA68" s="56">
        <f>SUM(O68:Z68)</f>
        <v>1</v>
      </c>
      <c r="AB68" s="90"/>
      <c r="AC68" s="91"/>
    </row>
    <row r="69" spans="1:29" s="19" customFormat="1" ht="33" customHeight="1" x14ac:dyDescent="0.2">
      <c r="A69" s="68"/>
      <c r="B69" s="71"/>
      <c r="C69" s="68"/>
      <c r="D69" s="68"/>
      <c r="E69" s="68"/>
      <c r="F69" s="74"/>
      <c r="G69" s="68"/>
      <c r="H69" s="77"/>
      <c r="I69" s="79"/>
      <c r="J69" s="79"/>
      <c r="K69" s="68"/>
      <c r="L69" s="68"/>
      <c r="M69" s="92"/>
      <c r="N69" s="31" t="s">
        <v>126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4">
        <v>0</v>
      </c>
      <c r="W69" s="44">
        <v>0</v>
      </c>
      <c r="X69" s="44">
        <v>0</v>
      </c>
      <c r="Y69" s="44">
        <v>0</v>
      </c>
      <c r="Z69" s="44">
        <v>0</v>
      </c>
      <c r="AA69" s="44">
        <f t="shared" ref="AA69:AA82" si="36">SUM(O69:Z69)</f>
        <v>0</v>
      </c>
      <c r="AB69" s="90"/>
      <c r="AC69" s="91"/>
    </row>
    <row r="70" spans="1:29" s="19" customFormat="1" ht="48.75" customHeight="1" x14ac:dyDescent="0.2">
      <c r="A70" s="69"/>
      <c r="B70" s="72"/>
      <c r="C70" s="69"/>
      <c r="D70" s="69"/>
      <c r="E70" s="69"/>
      <c r="F70" s="75"/>
      <c r="G70" s="69"/>
      <c r="H70" s="78"/>
      <c r="I70" s="79"/>
      <c r="J70" s="79"/>
      <c r="K70" s="69"/>
      <c r="L70" s="69"/>
      <c r="M70" s="92"/>
      <c r="N70" s="32" t="s">
        <v>109</v>
      </c>
      <c r="O70" s="33">
        <f>O69</f>
        <v>0</v>
      </c>
      <c r="P70" s="33">
        <f t="shared" ref="P70:Z70" si="37">P69</f>
        <v>0</v>
      </c>
      <c r="Q70" s="33">
        <f t="shared" si="37"/>
        <v>0</v>
      </c>
      <c r="R70" s="33">
        <f t="shared" si="37"/>
        <v>0</v>
      </c>
      <c r="S70" s="33">
        <f t="shared" si="37"/>
        <v>0</v>
      </c>
      <c r="T70" s="33">
        <f t="shared" si="37"/>
        <v>0</v>
      </c>
      <c r="U70" s="33">
        <f t="shared" si="37"/>
        <v>0</v>
      </c>
      <c r="V70" s="33">
        <f t="shared" si="37"/>
        <v>0</v>
      </c>
      <c r="W70" s="33">
        <f t="shared" si="37"/>
        <v>0</v>
      </c>
      <c r="X70" s="33">
        <f t="shared" si="37"/>
        <v>0</v>
      </c>
      <c r="Y70" s="33">
        <f t="shared" si="37"/>
        <v>0</v>
      </c>
      <c r="Z70" s="33">
        <f t="shared" si="37"/>
        <v>0</v>
      </c>
      <c r="AA70" s="50">
        <f>SUM(O70:Z70)</f>
        <v>0</v>
      </c>
      <c r="AB70" s="90"/>
      <c r="AC70" s="91"/>
    </row>
    <row r="71" spans="1:29" s="19" customFormat="1" ht="38.25" customHeight="1" x14ac:dyDescent="0.2">
      <c r="A71" s="61" t="s">
        <v>2</v>
      </c>
      <c r="B71" s="80" t="s">
        <v>192</v>
      </c>
      <c r="C71" s="61" t="s">
        <v>213</v>
      </c>
      <c r="D71" s="61" t="s">
        <v>186</v>
      </c>
      <c r="E71" s="61" t="s">
        <v>188</v>
      </c>
      <c r="F71" s="83" t="s">
        <v>109</v>
      </c>
      <c r="G71" s="61" t="s">
        <v>167</v>
      </c>
      <c r="H71" s="86">
        <v>1</v>
      </c>
      <c r="I71" s="60" t="s">
        <v>166</v>
      </c>
      <c r="J71" s="60" t="s">
        <v>168</v>
      </c>
      <c r="K71" s="61" t="s">
        <v>36</v>
      </c>
      <c r="L71" s="61" t="s">
        <v>153</v>
      </c>
      <c r="M71" s="93">
        <f>AA73</f>
        <v>0.11084337349397592</v>
      </c>
      <c r="N71" s="31" t="s">
        <v>125</v>
      </c>
      <c r="O71" s="45">
        <v>5.6425702811244989E-2</v>
      </c>
      <c r="P71" s="45">
        <v>5.6425702811244989E-2</v>
      </c>
      <c r="Q71" s="45">
        <v>6.6465863453815277E-2</v>
      </c>
      <c r="R71" s="45">
        <v>0.1066265060240964</v>
      </c>
      <c r="S71" s="45">
        <v>6.6465863453815277E-2</v>
      </c>
      <c r="T71" s="45">
        <v>6.6465863453815277E-2</v>
      </c>
      <c r="U71" s="45">
        <v>0.1785140562248996</v>
      </c>
      <c r="V71" s="45">
        <v>8.0522088353413665E-2</v>
      </c>
      <c r="W71" s="45">
        <v>8.0522088353413665E-2</v>
      </c>
      <c r="X71" s="45">
        <v>8.0522088353413665E-2</v>
      </c>
      <c r="Y71" s="45">
        <v>8.0522088353413665E-2</v>
      </c>
      <c r="Z71" s="45">
        <v>8.0522088353413665E-2</v>
      </c>
      <c r="AA71" s="45">
        <f t="shared" si="36"/>
        <v>1.0000000000000002</v>
      </c>
      <c r="AB71" s="65">
        <f>AA74*AC71</f>
        <v>0.1108433734939759</v>
      </c>
      <c r="AC71" s="66">
        <v>1</v>
      </c>
    </row>
    <row r="72" spans="1:29" s="19" customFormat="1" ht="32.25" customHeight="1" x14ac:dyDescent="0.2">
      <c r="A72" s="62"/>
      <c r="B72" s="81"/>
      <c r="C72" s="62"/>
      <c r="D72" s="62"/>
      <c r="E72" s="62"/>
      <c r="F72" s="84"/>
      <c r="G72" s="62"/>
      <c r="H72" s="87"/>
      <c r="I72" s="60"/>
      <c r="J72" s="60"/>
      <c r="K72" s="62"/>
      <c r="L72" s="62"/>
      <c r="M72" s="93"/>
      <c r="N72" s="32" t="s">
        <v>109</v>
      </c>
      <c r="O72" s="56">
        <f>O71/$AA$71</f>
        <v>5.6425702811244975E-2</v>
      </c>
      <c r="P72" s="56">
        <f t="shared" ref="P72:Z72" si="38">P71/$AA$71</f>
        <v>5.6425702811244975E-2</v>
      </c>
      <c r="Q72" s="56">
        <f t="shared" si="38"/>
        <v>6.6465863453815263E-2</v>
      </c>
      <c r="R72" s="56">
        <f t="shared" si="38"/>
        <v>0.10662650602409637</v>
      </c>
      <c r="S72" s="56">
        <f t="shared" si="38"/>
        <v>6.6465863453815263E-2</v>
      </c>
      <c r="T72" s="56">
        <f t="shared" si="38"/>
        <v>6.6465863453815263E-2</v>
      </c>
      <c r="U72" s="56">
        <f t="shared" si="38"/>
        <v>0.17851405622489958</v>
      </c>
      <c r="V72" s="56">
        <f t="shared" si="38"/>
        <v>8.0522088353413651E-2</v>
      </c>
      <c r="W72" s="56">
        <f t="shared" si="38"/>
        <v>8.0522088353413651E-2</v>
      </c>
      <c r="X72" s="56">
        <f t="shared" si="38"/>
        <v>8.0522088353413651E-2</v>
      </c>
      <c r="Y72" s="56">
        <f t="shared" si="38"/>
        <v>8.0522088353413651E-2</v>
      </c>
      <c r="Z72" s="56">
        <f t="shared" si="38"/>
        <v>8.0522088353413651E-2</v>
      </c>
      <c r="AA72" s="49">
        <f t="shared" si="36"/>
        <v>1</v>
      </c>
      <c r="AB72" s="65"/>
      <c r="AC72" s="66"/>
    </row>
    <row r="73" spans="1:29" s="19" customFormat="1" ht="35.25" customHeight="1" x14ac:dyDescent="0.2">
      <c r="A73" s="62"/>
      <c r="B73" s="81"/>
      <c r="C73" s="62"/>
      <c r="D73" s="62"/>
      <c r="E73" s="62"/>
      <c r="F73" s="84"/>
      <c r="G73" s="62"/>
      <c r="H73" s="87"/>
      <c r="I73" s="60"/>
      <c r="J73" s="60"/>
      <c r="K73" s="62"/>
      <c r="L73" s="62"/>
      <c r="M73" s="93"/>
      <c r="N73" s="31" t="s">
        <v>126</v>
      </c>
      <c r="O73" s="47">
        <v>5.4618473895582345E-2</v>
      </c>
      <c r="P73" s="47">
        <v>5.622489959839358E-2</v>
      </c>
      <c r="Q73" s="44">
        <v>0</v>
      </c>
      <c r="R73" s="44">
        <v>0</v>
      </c>
      <c r="S73" s="44">
        <v>0</v>
      </c>
      <c r="T73" s="44">
        <v>0</v>
      </c>
      <c r="U73" s="44">
        <v>0</v>
      </c>
      <c r="V73" s="44">
        <v>0</v>
      </c>
      <c r="W73" s="44">
        <v>0</v>
      </c>
      <c r="X73" s="44">
        <v>0</v>
      </c>
      <c r="Y73" s="44">
        <v>0</v>
      </c>
      <c r="Z73" s="44">
        <v>0</v>
      </c>
      <c r="AA73" s="47">
        <f t="shared" si="36"/>
        <v>0.11084337349397592</v>
      </c>
      <c r="AB73" s="65"/>
      <c r="AC73" s="66"/>
    </row>
    <row r="74" spans="1:29" s="19" customFormat="1" ht="46.5" customHeight="1" x14ac:dyDescent="0.2">
      <c r="A74" s="63"/>
      <c r="B74" s="82"/>
      <c r="C74" s="63"/>
      <c r="D74" s="63"/>
      <c r="E74" s="63"/>
      <c r="F74" s="85"/>
      <c r="G74" s="63"/>
      <c r="H74" s="88"/>
      <c r="I74" s="60"/>
      <c r="J74" s="60"/>
      <c r="K74" s="63"/>
      <c r="L74" s="63"/>
      <c r="M74" s="93"/>
      <c r="N74" s="32" t="s">
        <v>109</v>
      </c>
      <c r="O74" s="50">
        <f>O73/$AA$71</f>
        <v>5.4618473895582331E-2</v>
      </c>
      <c r="P74" s="50">
        <f t="shared" ref="P74:Z74" si="39">P73/$AA$71</f>
        <v>5.6224899598393566E-2</v>
      </c>
      <c r="Q74" s="50">
        <f t="shared" si="39"/>
        <v>0</v>
      </c>
      <c r="R74" s="50">
        <f t="shared" si="39"/>
        <v>0</v>
      </c>
      <c r="S74" s="50">
        <f t="shared" si="39"/>
        <v>0</v>
      </c>
      <c r="T74" s="50">
        <f t="shared" si="39"/>
        <v>0</v>
      </c>
      <c r="U74" s="50">
        <f t="shared" si="39"/>
        <v>0</v>
      </c>
      <c r="V74" s="50">
        <f t="shared" si="39"/>
        <v>0</v>
      </c>
      <c r="W74" s="50">
        <f t="shared" si="39"/>
        <v>0</v>
      </c>
      <c r="X74" s="50">
        <f t="shared" si="39"/>
        <v>0</v>
      </c>
      <c r="Y74" s="50">
        <f t="shared" si="39"/>
        <v>0</v>
      </c>
      <c r="Z74" s="50">
        <f t="shared" si="39"/>
        <v>0</v>
      </c>
      <c r="AA74" s="50">
        <f t="shared" si="36"/>
        <v>0.1108433734939759</v>
      </c>
      <c r="AB74" s="65"/>
      <c r="AC74" s="66"/>
    </row>
    <row r="75" spans="1:29" s="19" customFormat="1" ht="32.25" customHeight="1" x14ac:dyDescent="0.2">
      <c r="A75" s="67" t="s">
        <v>222</v>
      </c>
      <c r="B75" s="70" t="s">
        <v>193</v>
      </c>
      <c r="C75" s="67" t="s">
        <v>214</v>
      </c>
      <c r="D75" s="67" t="s">
        <v>189</v>
      </c>
      <c r="E75" s="67" t="s">
        <v>221</v>
      </c>
      <c r="F75" s="73" t="s">
        <v>109</v>
      </c>
      <c r="G75" s="67" t="s">
        <v>167</v>
      </c>
      <c r="H75" s="76">
        <v>1</v>
      </c>
      <c r="I75" s="79" t="s">
        <v>166</v>
      </c>
      <c r="J75" s="79" t="s">
        <v>168</v>
      </c>
      <c r="K75" s="67" t="s">
        <v>158</v>
      </c>
      <c r="L75" s="67" t="s">
        <v>153</v>
      </c>
      <c r="M75" s="89">
        <f>AA77</f>
        <v>3.0000000000000002E-2</v>
      </c>
      <c r="N75" s="31" t="s">
        <v>125</v>
      </c>
      <c r="O75" s="45">
        <v>0</v>
      </c>
      <c r="P75" s="45">
        <v>3.5000000000000003E-2</v>
      </c>
      <c r="Q75" s="45">
        <v>9.5000000000000015E-2</v>
      </c>
      <c r="R75" s="45">
        <v>0.11000000000000001</v>
      </c>
      <c r="S75" s="45">
        <v>0.15250000000000002</v>
      </c>
      <c r="T75" s="45">
        <v>0.11750000000000001</v>
      </c>
      <c r="U75" s="45">
        <v>0.10250000000000001</v>
      </c>
      <c r="V75" s="45">
        <v>7.2500000000000009E-2</v>
      </c>
      <c r="W75" s="45">
        <v>7.0000000000000007E-2</v>
      </c>
      <c r="X75" s="45">
        <v>7.8333333333333338E-2</v>
      </c>
      <c r="Y75" s="45">
        <v>7.8333333333333338E-2</v>
      </c>
      <c r="Z75" s="45">
        <v>8.8333333333333333E-2</v>
      </c>
      <c r="AA75" s="45">
        <f t="shared" si="36"/>
        <v>1.0000000000000002</v>
      </c>
      <c r="AB75" s="90">
        <f>AA78*AC75</f>
        <v>2.9999999999999995E-2</v>
      </c>
      <c r="AC75" s="91">
        <v>1</v>
      </c>
    </row>
    <row r="76" spans="1:29" s="19" customFormat="1" ht="30" customHeight="1" x14ac:dyDescent="0.2">
      <c r="A76" s="68"/>
      <c r="B76" s="71"/>
      <c r="C76" s="68"/>
      <c r="D76" s="68"/>
      <c r="E76" s="68"/>
      <c r="F76" s="74"/>
      <c r="G76" s="68"/>
      <c r="H76" s="77"/>
      <c r="I76" s="79"/>
      <c r="J76" s="79"/>
      <c r="K76" s="68"/>
      <c r="L76" s="68"/>
      <c r="M76" s="89"/>
      <c r="N76" s="32" t="s">
        <v>109</v>
      </c>
      <c r="O76" s="56">
        <f>O75/$AA$75</f>
        <v>0</v>
      </c>
      <c r="P76" s="56">
        <f t="shared" ref="P76:Z76" si="40">P75/$AA$75</f>
        <v>3.4999999999999996E-2</v>
      </c>
      <c r="Q76" s="56">
        <f t="shared" si="40"/>
        <v>9.4999999999999987E-2</v>
      </c>
      <c r="R76" s="56">
        <f t="shared" si="40"/>
        <v>0.10999999999999999</v>
      </c>
      <c r="S76" s="56">
        <f t="shared" si="40"/>
        <v>0.1525</v>
      </c>
      <c r="T76" s="56">
        <f t="shared" si="40"/>
        <v>0.11749999999999998</v>
      </c>
      <c r="U76" s="56">
        <f t="shared" si="40"/>
        <v>0.10249999999999998</v>
      </c>
      <c r="V76" s="56">
        <f t="shared" si="40"/>
        <v>7.2499999999999995E-2</v>
      </c>
      <c r="W76" s="56">
        <f t="shared" si="40"/>
        <v>6.9999999999999993E-2</v>
      </c>
      <c r="X76" s="56">
        <f t="shared" si="40"/>
        <v>7.8333333333333324E-2</v>
      </c>
      <c r="Y76" s="56">
        <f t="shared" si="40"/>
        <v>7.8333333333333324E-2</v>
      </c>
      <c r="Z76" s="56">
        <f t="shared" si="40"/>
        <v>8.8333333333333319E-2</v>
      </c>
      <c r="AA76" s="49">
        <f t="shared" si="36"/>
        <v>0.99999999999999978</v>
      </c>
      <c r="AB76" s="90"/>
      <c r="AC76" s="91"/>
    </row>
    <row r="77" spans="1:29" s="19" customFormat="1" ht="27" customHeight="1" x14ac:dyDescent="0.2">
      <c r="A77" s="68"/>
      <c r="B77" s="71"/>
      <c r="C77" s="68"/>
      <c r="D77" s="68"/>
      <c r="E77" s="68"/>
      <c r="F77" s="74"/>
      <c r="G77" s="68"/>
      <c r="H77" s="77"/>
      <c r="I77" s="79"/>
      <c r="J77" s="79"/>
      <c r="K77" s="68"/>
      <c r="L77" s="68"/>
      <c r="M77" s="89"/>
      <c r="N77" s="31" t="s">
        <v>126</v>
      </c>
      <c r="O77" s="47">
        <v>0</v>
      </c>
      <c r="P77" s="47">
        <v>3.0000000000000002E-2</v>
      </c>
      <c r="Q77" s="47">
        <v>0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  <c r="Z77" s="47">
        <v>0</v>
      </c>
      <c r="AA77" s="45">
        <f t="shared" si="36"/>
        <v>3.0000000000000002E-2</v>
      </c>
      <c r="AB77" s="90"/>
      <c r="AC77" s="91"/>
    </row>
    <row r="78" spans="1:29" s="19" customFormat="1" ht="53.25" customHeight="1" x14ac:dyDescent="0.2">
      <c r="A78" s="69"/>
      <c r="B78" s="72"/>
      <c r="C78" s="69"/>
      <c r="D78" s="69"/>
      <c r="E78" s="69"/>
      <c r="F78" s="75"/>
      <c r="G78" s="69"/>
      <c r="H78" s="78"/>
      <c r="I78" s="79"/>
      <c r="J78" s="79"/>
      <c r="K78" s="69"/>
      <c r="L78" s="69"/>
      <c r="M78" s="89"/>
      <c r="N78" s="32" t="s">
        <v>109</v>
      </c>
      <c r="O78" s="50">
        <f>O77/$AA$75</f>
        <v>0</v>
      </c>
      <c r="P78" s="50">
        <f t="shared" ref="P78:Z78" si="41">P77/$AA$75</f>
        <v>2.9999999999999995E-2</v>
      </c>
      <c r="Q78" s="50">
        <f t="shared" si="41"/>
        <v>0</v>
      </c>
      <c r="R78" s="50">
        <f t="shared" si="41"/>
        <v>0</v>
      </c>
      <c r="S78" s="50">
        <f t="shared" si="41"/>
        <v>0</v>
      </c>
      <c r="T78" s="50">
        <f t="shared" si="41"/>
        <v>0</v>
      </c>
      <c r="U78" s="50">
        <f t="shared" si="41"/>
        <v>0</v>
      </c>
      <c r="V78" s="50">
        <f t="shared" si="41"/>
        <v>0</v>
      </c>
      <c r="W78" s="50">
        <f t="shared" si="41"/>
        <v>0</v>
      </c>
      <c r="X78" s="50">
        <f t="shared" si="41"/>
        <v>0</v>
      </c>
      <c r="Y78" s="50">
        <f t="shared" si="41"/>
        <v>0</v>
      </c>
      <c r="Z78" s="50">
        <f t="shared" si="41"/>
        <v>0</v>
      </c>
      <c r="AA78" s="50">
        <f t="shared" si="36"/>
        <v>2.9999999999999995E-2</v>
      </c>
      <c r="AB78" s="90"/>
      <c r="AC78" s="91"/>
    </row>
    <row r="79" spans="1:29" s="19" customFormat="1" ht="27.75" customHeight="1" x14ac:dyDescent="0.2">
      <c r="A79" s="61" t="s">
        <v>223</v>
      </c>
      <c r="B79" s="80" t="s">
        <v>194</v>
      </c>
      <c r="C79" s="61" t="s">
        <v>215</v>
      </c>
      <c r="D79" s="61" t="s">
        <v>187</v>
      </c>
      <c r="E79" s="61" t="s">
        <v>224</v>
      </c>
      <c r="F79" s="83" t="s">
        <v>109</v>
      </c>
      <c r="G79" s="61" t="s">
        <v>167</v>
      </c>
      <c r="H79" s="86">
        <v>1</v>
      </c>
      <c r="I79" s="60" t="s">
        <v>166</v>
      </c>
      <c r="J79" s="60" t="s">
        <v>168</v>
      </c>
      <c r="K79" s="61" t="s">
        <v>190</v>
      </c>
      <c r="L79" s="61" t="s">
        <v>153</v>
      </c>
      <c r="M79" s="64">
        <f>AA81</f>
        <v>7.9656862745098034E-2</v>
      </c>
      <c r="N79" s="31" t="s">
        <v>125</v>
      </c>
      <c r="O79" s="59">
        <v>3.9215686274509803E-2</v>
      </c>
      <c r="P79" s="59">
        <v>4.044117647058823E-2</v>
      </c>
      <c r="Q79" s="59">
        <v>8.2107843137254902E-2</v>
      </c>
      <c r="R79" s="59">
        <v>3.9215686274509803E-2</v>
      </c>
      <c r="S79" s="59">
        <v>5.0245098039215688E-2</v>
      </c>
      <c r="T79" s="59">
        <v>0.1654411764705882</v>
      </c>
      <c r="U79" s="59">
        <v>3.9215686274509803E-2</v>
      </c>
      <c r="V79" s="59">
        <v>9.5441176470588238E-2</v>
      </c>
      <c r="W79" s="59">
        <v>0.14691176470588235</v>
      </c>
      <c r="X79" s="59">
        <v>0.1167156862745098</v>
      </c>
      <c r="Y79" s="59">
        <v>1.9607843137254902E-2</v>
      </c>
      <c r="Z79" s="59">
        <v>0.1654411764705882</v>
      </c>
      <c r="AA79" s="59">
        <f t="shared" si="36"/>
        <v>1</v>
      </c>
      <c r="AB79" s="65">
        <f>AA82*AC79</f>
        <v>3.9828431372549017E-2</v>
      </c>
      <c r="AC79" s="66">
        <v>0.5</v>
      </c>
    </row>
    <row r="80" spans="1:29" s="19" customFormat="1" ht="36.75" customHeight="1" x14ac:dyDescent="0.2">
      <c r="A80" s="62"/>
      <c r="B80" s="81"/>
      <c r="C80" s="62"/>
      <c r="D80" s="62"/>
      <c r="E80" s="62"/>
      <c r="F80" s="84"/>
      <c r="G80" s="62"/>
      <c r="H80" s="87"/>
      <c r="I80" s="60"/>
      <c r="J80" s="60"/>
      <c r="K80" s="62"/>
      <c r="L80" s="62"/>
      <c r="M80" s="64"/>
      <c r="N80" s="32" t="s">
        <v>109</v>
      </c>
      <c r="O80" s="58">
        <f>O79/$AA$79</f>
        <v>3.9215686274509803E-2</v>
      </c>
      <c r="P80" s="58">
        <f t="shared" ref="P80:Z80" si="42">P79/$AA$79</f>
        <v>4.044117647058823E-2</v>
      </c>
      <c r="Q80" s="58">
        <f t="shared" si="42"/>
        <v>8.2107843137254902E-2</v>
      </c>
      <c r="R80" s="58">
        <f t="shared" si="42"/>
        <v>3.9215686274509803E-2</v>
      </c>
      <c r="S80" s="58">
        <f t="shared" si="42"/>
        <v>5.0245098039215688E-2</v>
      </c>
      <c r="T80" s="58">
        <f t="shared" si="42"/>
        <v>0.1654411764705882</v>
      </c>
      <c r="U80" s="58">
        <f t="shared" si="42"/>
        <v>3.9215686274509803E-2</v>
      </c>
      <c r="V80" s="58">
        <f t="shared" si="42"/>
        <v>9.5441176470588238E-2</v>
      </c>
      <c r="W80" s="58">
        <f t="shared" si="42"/>
        <v>0.14691176470588235</v>
      </c>
      <c r="X80" s="58">
        <f t="shared" si="42"/>
        <v>0.1167156862745098</v>
      </c>
      <c r="Y80" s="58">
        <f t="shared" si="42"/>
        <v>1.9607843137254902E-2</v>
      </c>
      <c r="Z80" s="58">
        <f t="shared" si="42"/>
        <v>0.1654411764705882</v>
      </c>
      <c r="AA80" s="49">
        <f t="shared" si="36"/>
        <v>1</v>
      </c>
      <c r="AB80" s="65"/>
      <c r="AC80" s="66"/>
    </row>
    <row r="81" spans="1:29" s="19" customFormat="1" ht="37.5" customHeight="1" x14ac:dyDescent="0.2">
      <c r="A81" s="62"/>
      <c r="B81" s="81"/>
      <c r="C81" s="62"/>
      <c r="D81" s="62"/>
      <c r="E81" s="62"/>
      <c r="F81" s="84"/>
      <c r="G81" s="62"/>
      <c r="H81" s="87"/>
      <c r="I81" s="60"/>
      <c r="J81" s="60"/>
      <c r="K81" s="62"/>
      <c r="L81" s="62"/>
      <c r="M81" s="64"/>
      <c r="N81" s="31" t="s">
        <v>126</v>
      </c>
      <c r="O81" s="45">
        <v>3.9215686274509803E-2</v>
      </c>
      <c r="P81" s="45">
        <v>4.044117647058823E-2</v>
      </c>
      <c r="Q81" s="44">
        <v>0</v>
      </c>
      <c r="R81" s="44">
        <v>0</v>
      </c>
      <c r="S81" s="44">
        <v>0</v>
      </c>
      <c r="T81" s="44">
        <v>0</v>
      </c>
      <c r="U81" s="44">
        <v>0</v>
      </c>
      <c r="V81" s="44">
        <v>0</v>
      </c>
      <c r="W81" s="44">
        <v>0</v>
      </c>
      <c r="X81" s="44">
        <v>0</v>
      </c>
      <c r="Y81" s="44">
        <v>0</v>
      </c>
      <c r="Z81" s="44">
        <v>0</v>
      </c>
      <c r="AA81" s="45">
        <f t="shared" si="36"/>
        <v>7.9656862745098034E-2</v>
      </c>
      <c r="AB81" s="65"/>
      <c r="AC81" s="66"/>
    </row>
    <row r="82" spans="1:29" s="19" customFormat="1" ht="46.5" customHeight="1" x14ac:dyDescent="0.2">
      <c r="A82" s="63"/>
      <c r="B82" s="82"/>
      <c r="C82" s="63"/>
      <c r="D82" s="63"/>
      <c r="E82" s="63"/>
      <c r="F82" s="85"/>
      <c r="G82" s="63"/>
      <c r="H82" s="88"/>
      <c r="I82" s="60"/>
      <c r="J82" s="60"/>
      <c r="K82" s="63"/>
      <c r="L82" s="63"/>
      <c r="M82" s="64"/>
      <c r="N82" s="32" t="s">
        <v>109</v>
      </c>
      <c r="O82" s="50">
        <f>O81/$AA$79</f>
        <v>3.9215686274509803E-2</v>
      </c>
      <c r="P82" s="50">
        <f t="shared" ref="P82:Z82" si="43">P81/$AA$79</f>
        <v>4.044117647058823E-2</v>
      </c>
      <c r="Q82" s="50">
        <f t="shared" si="43"/>
        <v>0</v>
      </c>
      <c r="R82" s="50">
        <f t="shared" si="43"/>
        <v>0</v>
      </c>
      <c r="S82" s="50">
        <f t="shared" si="43"/>
        <v>0</v>
      </c>
      <c r="T82" s="50">
        <f t="shared" si="43"/>
        <v>0</v>
      </c>
      <c r="U82" s="50">
        <f t="shared" si="43"/>
        <v>0</v>
      </c>
      <c r="V82" s="50">
        <f t="shared" si="43"/>
        <v>0</v>
      </c>
      <c r="W82" s="50">
        <f t="shared" si="43"/>
        <v>0</v>
      </c>
      <c r="X82" s="50">
        <f t="shared" si="43"/>
        <v>0</v>
      </c>
      <c r="Y82" s="50">
        <f t="shared" si="43"/>
        <v>0</v>
      </c>
      <c r="Z82" s="50">
        <f t="shared" si="43"/>
        <v>0</v>
      </c>
      <c r="AA82" s="50">
        <f t="shared" si="36"/>
        <v>7.9656862745098034E-2</v>
      </c>
      <c r="AB82" s="65"/>
      <c r="AC82" s="66"/>
    </row>
    <row r="83" spans="1:29" x14ac:dyDescent="0.2">
      <c r="A83" s="127" t="s">
        <v>225</v>
      </c>
      <c r="B83" s="127"/>
      <c r="C83" s="127"/>
      <c r="D83" s="127"/>
      <c r="E83" s="127"/>
      <c r="F83" s="127"/>
      <c r="G83" s="127"/>
      <c r="H83" s="127"/>
      <c r="I83" s="127" t="s">
        <v>216</v>
      </c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 t="s">
        <v>226</v>
      </c>
      <c r="Y83" s="127"/>
      <c r="Z83" s="127"/>
      <c r="AA83" s="127"/>
      <c r="AB83" s="127"/>
      <c r="AC83" s="127"/>
    </row>
    <row r="84" spans="1:29" x14ac:dyDescent="0.2">
      <c r="A84" s="127"/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</row>
    <row r="85" spans="1:29" x14ac:dyDescent="0.2">
      <c r="A85" s="127"/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</row>
    <row r="86" spans="1:29" x14ac:dyDescent="0.2">
      <c r="A86" s="127" t="s">
        <v>195</v>
      </c>
      <c r="B86" s="127"/>
      <c r="C86" s="127"/>
      <c r="D86" s="127"/>
      <c r="E86" s="127"/>
      <c r="F86" s="127"/>
      <c r="G86" s="127"/>
      <c r="H86" s="127"/>
      <c r="I86" s="127" t="s">
        <v>217</v>
      </c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 t="s">
        <v>218</v>
      </c>
      <c r="Y86" s="127"/>
      <c r="Z86" s="127"/>
      <c r="AA86" s="127"/>
      <c r="AB86" s="127"/>
      <c r="AC86" s="127"/>
    </row>
    <row r="87" spans="1:29" x14ac:dyDescent="0.2">
      <c r="A87" s="127"/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</row>
    <row r="88" spans="1:29" x14ac:dyDescent="0.2">
      <c r="A88" s="127"/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</row>
    <row r="89" spans="1:29" x14ac:dyDescent="0.2"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9" x14ac:dyDescent="0.2">
      <c r="A90" s="25" t="s">
        <v>73</v>
      </c>
      <c r="B90" s="26"/>
      <c r="C90" s="26"/>
      <c r="D90" s="26"/>
      <c r="E90" s="26"/>
      <c r="F90" s="27"/>
    </row>
    <row r="91" spans="1:29" ht="12.75" customHeight="1" x14ac:dyDescent="0.2">
      <c r="A91" s="34" t="s">
        <v>79</v>
      </c>
      <c r="B91" s="124" t="s">
        <v>80</v>
      </c>
      <c r="C91" s="125"/>
      <c r="D91" s="125"/>
      <c r="E91" s="125"/>
      <c r="F91" s="126"/>
      <c r="I91" s="18"/>
    </row>
    <row r="92" spans="1:29" ht="12.75" customHeight="1" x14ac:dyDescent="0.2">
      <c r="A92" s="34" t="s">
        <v>81</v>
      </c>
      <c r="B92" s="124" t="s">
        <v>82</v>
      </c>
      <c r="C92" s="125"/>
      <c r="D92" s="125"/>
      <c r="E92" s="125"/>
      <c r="F92" s="126"/>
      <c r="I92" s="18"/>
    </row>
  </sheetData>
  <sheetProtection selectLockedCells="1"/>
  <autoFilter ref="A10:AC88"/>
  <mergeCells count="298">
    <mergeCell ref="AC47:AC50"/>
    <mergeCell ref="F47:F50"/>
    <mergeCell ref="G47:G50"/>
    <mergeCell ref="H47:H50"/>
    <mergeCell ref="I47:I50"/>
    <mergeCell ref="J47:J50"/>
    <mergeCell ref="K47:K50"/>
    <mergeCell ref="L47:L50"/>
    <mergeCell ref="M47:M50"/>
    <mergeCell ref="AB47:AB50"/>
    <mergeCell ref="A47:A50"/>
    <mergeCell ref="B47:B50"/>
    <mergeCell ref="C47:C50"/>
    <mergeCell ref="D47:D50"/>
    <mergeCell ref="E47:E50"/>
    <mergeCell ref="L23:L26"/>
    <mergeCell ref="L27:L30"/>
    <mergeCell ref="AB19:AB22"/>
    <mergeCell ref="AC19:AC22"/>
    <mergeCell ref="AB23:AB26"/>
    <mergeCell ref="AC23:AC26"/>
    <mergeCell ref="AB27:AB30"/>
    <mergeCell ref="AC27:AC30"/>
    <mergeCell ref="M27:M30"/>
    <mergeCell ref="M19:M22"/>
    <mergeCell ref="M23:M26"/>
    <mergeCell ref="D27:D30"/>
    <mergeCell ref="E19:E22"/>
    <mergeCell ref="E23:E26"/>
    <mergeCell ref="E27:E30"/>
    <mergeCell ref="F19:F22"/>
    <mergeCell ref="F23:F26"/>
    <mergeCell ref="F27:F30"/>
    <mergeCell ref="B19:B22"/>
    <mergeCell ref="B23:B26"/>
    <mergeCell ref="B27:B30"/>
    <mergeCell ref="D15:D18"/>
    <mergeCell ref="E15:E18"/>
    <mergeCell ref="B11:B14"/>
    <mergeCell ref="A15:A18"/>
    <mergeCell ref="B15:B18"/>
    <mergeCell ref="D19:D22"/>
    <mergeCell ref="D23:D26"/>
    <mergeCell ref="AC15:AC18"/>
    <mergeCell ref="F15:F18"/>
    <mergeCell ref="G15:G18"/>
    <mergeCell ref="H15:H18"/>
    <mergeCell ref="I15:I18"/>
    <mergeCell ref="C15:C18"/>
    <mergeCell ref="J11:J14"/>
    <mergeCell ref="L11:L14"/>
    <mergeCell ref="M11:M14"/>
    <mergeCell ref="AB11:AB14"/>
    <mergeCell ref="AC11:AC14"/>
    <mergeCell ref="A11:A14"/>
    <mergeCell ref="K11:K14"/>
    <mergeCell ref="J15:J18"/>
    <mergeCell ref="L15:L18"/>
    <mergeCell ref="M15:M18"/>
    <mergeCell ref="K15:K18"/>
    <mergeCell ref="AB15:AB18"/>
    <mergeCell ref="H19:H22"/>
    <mergeCell ref="H23:H26"/>
    <mergeCell ref="H27:H30"/>
    <mergeCell ref="I19:I22"/>
    <mergeCell ref="H11:H14"/>
    <mergeCell ref="I11:I14"/>
    <mergeCell ref="B91:F91"/>
    <mergeCell ref="B92:F92"/>
    <mergeCell ref="A83:H85"/>
    <mergeCell ref="A86:H88"/>
    <mergeCell ref="X83:AC85"/>
    <mergeCell ref="X86:AC88"/>
    <mergeCell ref="I83:W85"/>
    <mergeCell ref="I86:W88"/>
    <mergeCell ref="C11:C14"/>
    <mergeCell ref="D11:D14"/>
    <mergeCell ref="E11:E14"/>
    <mergeCell ref="F11:F14"/>
    <mergeCell ref="G11:G14"/>
    <mergeCell ref="B31:B34"/>
    <mergeCell ref="C31:C34"/>
    <mergeCell ref="D31:D34"/>
    <mergeCell ref="E31:E34"/>
    <mergeCell ref="A8:AC8"/>
    <mergeCell ref="A9:J9"/>
    <mergeCell ref="K9:L9"/>
    <mergeCell ref="A6:I7"/>
    <mergeCell ref="J6:J7"/>
    <mergeCell ref="L6:L7"/>
    <mergeCell ref="M6:M7"/>
    <mergeCell ref="P6:P7"/>
    <mergeCell ref="Q6:Q7"/>
    <mergeCell ref="N6:O7"/>
    <mergeCell ref="T6:AC7"/>
    <mergeCell ref="N9:AA9"/>
    <mergeCell ref="AB9:AC9"/>
    <mergeCell ref="R6:S7"/>
    <mergeCell ref="AB1:AC2"/>
    <mergeCell ref="AB3:AC3"/>
    <mergeCell ref="AB4:AC4"/>
    <mergeCell ref="A1:E4"/>
    <mergeCell ref="F1:AA4"/>
    <mergeCell ref="A19:A22"/>
    <mergeCell ref="A23:A26"/>
    <mergeCell ref="A27:A30"/>
    <mergeCell ref="C19:C22"/>
    <mergeCell ref="C23:C26"/>
    <mergeCell ref="C27:C30"/>
    <mergeCell ref="K19:K22"/>
    <mergeCell ref="K23:K26"/>
    <mergeCell ref="K27:K30"/>
    <mergeCell ref="J19:J22"/>
    <mergeCell ref="J23:J26"/>
    <mergeCell ref="J27:J30"/>
    <mergeCell ref="I23:I26"/>
    <mergeCell ref="I27:I30"/>
    <mergeCell ref="G19:G22"/>
    <mergeCell ref="G23:G26"/>
    <mergeCell ref="G27:G30"/>
    <mergeCell ref="L19:L22"/>
    <mergeCell ref="A5:AC5"/>
    <mergeCell ref="G31:G34"/>
    <mergeCell ref="H31:H34"/>
    <mergeCell ref="J39:J42"/>
    <mergeCell ref="I31:I34"/>
    <mergeCell ref="J31:J34"/>
    <mergeCell ref="A39:A42"/>
    <mergeCell ref="B39:B42"/>
    <mergeCell ref="C39:C42"/>
    <mergeCell ref="D39:D42"/>
    <mergeCell ref="E39:E42"/>
    <mergeCell ref="F39:F42"/>
    <mergeCell ref="G39:G42"/>
    <mergeCell ref="H39:H42"/>
    <mergeCell ref="A35:A38"/>
    <mergeCell ref="B35:B38"/>
    <mergeCell ref="C35:C38"/>
    <mergeCell ref="D35:D38"/>
    <mergeCell ref="E35:E38"/>
    <mergeCell ref="F35:F38"/>
    <mergeCell ref="G35:G38"/>
    <mergeCell ref="H35:H38"/>
    <mergeCell ref="A31:A34"/>
    <mergeCell ref="F31:F34"/>
    <mergeCell ref="K31:K34"/>
    <mergeCell ref="L31:L34"/>
    <mergeCell ref="M31:M34"/>
    <mergeCell ref="I35:I38"/>
    <mergeCell ref="J35:J38"/>
    <mergeCell ref="K35:K38"/>
    <mergeCell ref="L35:L38"/>
    <mergeCell ref="M35:M38"/>
    <mergeCell ref="I43:I46"/>
    <mergeCell ref="J43:J46"/>
    <mergeCell ref="K43:K46"/>
    <mergeCell ref="L43:L46"/>
    <mergeCell ref="M43:M46"/>
    <mergeCell ref="I39:I42"/>
    <mergeCell ref="K39:K42"/>
    <mergeCell ref="L39:L42"/>
    <mergeCell ref="M39:M42"/>
    <mergeCell ref="A43:A46"/>
    <mergeCell ref="B43:B46"/>
    <mergeCell ref="C43:C46"/>
    <mergeCell ref="D43:D46"/>
    <mergeCell ref="E43:E46"/>
    <mergeCell ref="F43:F46"/>
    <mergeCell ref="G43:G46"/>
    <mergeCell ref="H43:H46"/>
    <mergeCell ref="A59:A62"/>
    <mergeCell ref="B59:B62"/>
    <mergeCell ref="C59:C62"/>
    <mergeCell ref="D59:D62"/>
    <mergeCell ref="E59:E62"/>
    <mergeCell ref="F59:F62"/>
    <mergeCell ref="G59:G62"/>
    <mergeCell ref="H59:H62"/>
    <mergeCell ref="I59:I62"/>
    <mergeCell ref="J59:J62"/>
    <mergeCell ref="K59:K62"/>
    <mergeCell ref="L59:L62"/>
    <mergeCell ref="M59:M62"/>
    <mergeCell ref="A55:A58"/>
    <mergeCell ref="B55:B58"/>
    <mergeCell ref="C55:C58"/>
    <mergeCell ref="D55:D58"/>
    <mergeCell ref="E55:E58"/>
    <mergeCell ref="A51:A54"/>
    <mergeCell ref="AB31:AB34"/>
    <mergeCell ref="AC31:AC34"/>
    <mergeCell ref="F55:F58"/>
    <mergeCell ref="G55:G58"/>
    <mergeCell ref="H55:H58"/>
    <mergeCell ref="I55:I58"/>
    <mergeCell ref="J55:J58"/>
    <mergeCell ref="K55:K58"/>
    <mergeCell ref="L55:L58"/>
    <mergeCell ref="M55:M58"/>
    <mergeCell ref="AB43:AB46"/>
    <mergeCell ref="AC43:AC46"/>
    <mergeCell ref="AB55:AB58"/>
    <mergeCell ref="AC55:AC58"/>
    <mergeCell ref="AB39:AB42"/>
    <mergeCell ref="AC39:AC42"/>
    <mergeCell ref="AB35:AB38"/>
    <mergeCell ref="AC35:AC38"/>
    <mergeCell ref="B51:B54"/>
    <mergeCell ref="C51:C54"/>
    <mergeCell ref="D51:D54"/>
    <mergeCell ref="E51:E54"/>
    <mergeCell ref="F51:F54"/>
    <mergeCell ref="G51:G54"/>
    <mergeCell ref="H51:H54"/>
    <mergeCell ref="I63:I66"/>
    <mergeCell ref="J63:J66"/>
    <mergeCell ref="K63:K66"/>
    <mergeCell ref="L63:L66"/>
    <mergeCell ref="M63:M66"/>
    <mergeCell ref="AB63:AB66"/>
    <mergeCell ref="AC63:AC66"/>
    <mergeCell ref="I51:I54"/>
    <mergeCell ref="J51:J54"/>
    <mergeCell ref="K51:K54"/>
    <mergeCell ref="L51:L54"/>
    <mergeCell ref="M51:M54"/>
    <mergeCell ref="AB51:AB54"/>
    <mergeCell ref="AC51:AC54"/>
    <mergeCell ref="AB59:AB62"/>
    <mergeCell ref="AC59:AC62"/>
    <mergeCell ref="G71:G74"/>
    <mergeCell ref="H71:H74"/>
    <mergeCell ref="I71:I74"/>
    <mergeCell ref="G67:G70"/>
    <mergeCell ref="H67:H70"/>
    <mergeCell ref="A63:A66"/>
    <mergeCell ref="B63:B66"/>
    <mergeCell ref="C63:C66"/>
    <mergeCell ref="D63:D66"/>
    <mergeCell ref="E63:E66"/>
    <mergeCell ref="F63:F66"/>
    <mergeCell ref="G63:G66"/>
    <mergeCell ref="H63:H66"/>
    <mergeCell ref="A67:A70"/>
    <mergeCell ref="B67:B70"/>
    <mergeCell ref="C67:C70"/>
    <mergeCell ref="D67:D70"/>
    <mergeCell ref="E67:E70"/>
    <mergeCell ref="F67:F70"/>
    <mergeCell ref="A71:A74"/>
    <mergeCell ref="B71:B74"/>
    <mergeCell ref="C71:C74"/>
    <mergeCell ref="D71:D74"/>
    <mergeCell ref="E71:E74"/>
    <mergeCell ref="F71:F74"/>
    <mergeCell ref="J75:J78"/>
    <mergeCell ref="K75:K78"/>
    <mergeCell ref="L75:L78"/>
    <mergeCell ref="M75:M78"/>
    <mergeCell ref="AB75:AB78"/>
    <mergeCell ref="AC75:AC78"/>
    <mergeCell ref="I67:I70"/>
    <mergeCell ref="J67:J70"/>
    <mergeCell ref="K67:K70"/>
    <mergeCell ref="L67:L70"/>
    <mergeCell ref="M67:M70"/>
    <mergeCell ref="AB67:AB70"/>
    <mergeCell ref="AC67:AC70"/>
    <mergeCell ref="J71:J74"/>
    <mergeCell ref="K71:K74"/>
    <mergeCell ref="L71:L74"/>
    <mergeCell ref="M71:M74"/>
    <mergeCell ref="AB71:AB74"/>
    <mergeCell ref="AC71:AC74"/>
    <mergeCell ref="J79:J82"/>
    <mergeCell ref="K79:K82"/>
    <mergeCell ref="L79:L82"/>
    <mergeCell ref="M79:M82"/>
    <mergeCell ref="AB79:AB82"/>
    <mergeCell ref="AC79:AC82"/>
    <mergeCell ref="A75:A78"/>
    <mergeCell ref="B75:B78"/>
    <mergeCell ref="C75:C78"/>
    <mergeCell ref="D75:D78"/>
    <mergeCell ref="E75:E78"/>
    <mergeCell ref="F75:F78"/>
    <mergeCell ref="G75:G78"/>
    <mergeCell ref="H75:H78"/>
    <mergeCell ref="I75:I78"/>
    <mergeCell ref="A79:A82"/>
    <mergeCell ref="B79:B82"/>
    <mergeCell ref="C79:C82"/>
    <mergeCell ref="D79:D82"/>
    <mergeCell ref="E79:E82"/>
    <mergeCell ref="F79:F82"/>
    <mergeCell ref="G79:G82"/>
    <mergeCell ref="H79:H82"/>
    <mergeCell ref="I79:I82"/>
  </mergeCells>
  <dataValidations count="3">
    <dataValidation type="list" allowBlank="1" showInputMessage="1" showErrorMessage="1" sqref="I27 I23 I35 I31 I39 I43 I55 I51 I59 I63 I71 I67 I75 I79 I11:I19 I47">
      <formula1>"MENSUAL,TRIMESTRAL,SEMESTRAL,ANUAL"</formula1>
    </dataValidation>
    <dataValidation type="list" allowBlank="1" showInputMessage="1" showErrorMessage="1" sqref="J27 J23 J35 J31 J39 J43 J55 J51 J59 J63 J71 J67 J75 J79 J11:J19 J47">
      <formula1>"MAXIMIZACIÓN,MINIMIZACIÓN"</formula1>
    </dataValidation>
    <dataValidation type="list" allowBlank="1" showInputMessage="1" showErrorMessage="1" sqref="G11:G82">
      <formula1>"EFICACIA,EFICIENCIA,EFECTIVIDAD"</formula1>
    </dataValidation>
  </dataValidations>
  <pageMargins left="0.70866141732283472" right="0.70866141732283472" top="0.74803149606299213" bottom="0.74803149606299213" header="0.31496062992125984" footer="0.31496062992125984"/>
  <pageSetup paperSize="14" scale="31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INFORMACIÓN!S88:S94</xm:f>
          </x14:formula1>
          <xm:sqref>L79:L82</xm:sqref>
        </x14:dataValidation>
        <x14:dataValidation type="list" allowBlank="1" showInputMessage="1" showErrorMessage="1">
          <x14:formula1>
            <xm:f>INFORMACIÓN!Q68:Q79</xm:f>
          </x14:formula1>
          <xm:sqref>K75:K78 K63:K66</xm:sqref>
        </x14:dataValidation>
        <x14:dataValidation type="list" allowBlank="1" showInputMessage="1" showErrorMessage="1">
          <x14:formula1>
            <xm:f>INFORMACIÓN!S68:S74</xm:f>
          </x14:formula1>
          <xm:sqref>L63:L78</xm:sqref>
        </x14:dataValidation>
        <x14:dataValidation type="list" allowBlank="1" showInputMessage="1" showErrorMessage="1">
          <x14:formula1>
            <xm:f>INFORMACIÓN!S12:S18</xm:f>
          </x14:formula1>
          <xm:sqref>L11:L46 L51:L62</xm:sqref>
        </x14:dataValidation>
        <x14:dataValidation type="list" allowBlank="1" showInputMessage="1" showErrorMessage="1">
          <x14:formula1>
            <xm:f>INFORMACIÓN!S44:S50</xm:f>
          </x14:formula1>
          <xm:sqref>L47:L50</xm:sqref>
        </x14:dataValidation>
        <x14:dataValidation type="list" allowBlank="1" showInputMessage="1" showErrorMessage="1">
          <x14:formula1>
            <xm:f>INFORMACIÓN!B4:B34</xm:f>
          </x14:formula1>
          <xm:sqref>L6:L7</xm:sqref>
        </x14:dataValidation>
        <x14:dataValidation type="list" allowBlank="1" showInputMessage="1" showErrorMessage="1">
          <x14:formula1>
            <xm:f>INFORMACIÓN!C4:C15</xm:f>
          </x14:formula1>
          <xm:sqref>N6</xm:sqref>
        </x14:dataValidation>
        <x14:dataValidation type="list" allowBlank="1" showInputMessage="1" showErrorMessage="1">
          <x14:formula1>
            <xm:f>INFORMACIÓN!D4:D10</xm:f>
          </x14:formula1>
          <xm:sqref>R6:S7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INFORMACIÓN</vt:lpstr>
      <vt:lpstr>Indicador</vt:lpstr>
    </vt:vector>
  </TitlesOfParts>
  <Company>CAJA DE LA VIVIENDA POPULAR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GMTorres</dc:creator>
  <cp:lastModifiedBy>Héctor Andrés Mejía Mejía</cp:lastModifiedBy>
  <cp:lastPrinted>2017-03-24T21:23:59Z</cp:lastPrinted>
  <dcterms:created xsi:type="dcterms:W3CDTF">2010-02-22T16:11:11Z</dcterms:created>
  <dcterms:modified xsi:type="dcterms:W3CDTF">2017-03-29T16:33:11Z</dcterms:modified>
</cp:coreProperties>
</file>