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autoCompressPictures="0"/>
  <mc:AlternateContent xmlns:mc="http://schemas.openxmlformats.org/markup-compatibility/2006">
    <mc:Choice Requires="x15">
      <x15ac:absPath xmlns:x15ac="http://schemas.microsoft.com/office/spreadsheetml/2010/11/ac" url="\\serv-cv11\D. Admin Calidad\cmgarcia\Marcela Calidad - SIG\19. CONSOLIDADO MAPAS DE RIESGO\RIESGOS ANTICORRUPCIÓN\2018\CORTE 1o. ABRIL 2018\Consolidado 1er. corte\"/>
    </mc:Choice>
  </mc:AlternateContent>
  <xr:revisionPtr revIDLastSave="0" documentId="13_ncr:1_{3B3164FD-A2FF-4BCC-BBD0-B55C190C489A}" xr6:coauthVersionLast="31" xr6:coauthVersionMax="31" xr10:uidLastSave="{00000000-0000-0000-0000-000000000000}"/>
  <bookViews>
    <workbookView xWindow="0" yWindow="0" windowWidth="20490" windowHeight="7545" firstSheet="1" activeTab="2" xr2:uid="{00000000-000D-0000-FFFF-FFFF00000000}"/>
  </bookViews>
  <sheets>
    <sheet name="INFORMACIÓN" sheetId="6" state="hidden" r:id="rId1"/>
    <sheet name="POLITICA RIESGOS" sheetId="14" r:id="rId2"/>
    <sheet name="1. MATRIZ DE RIESGOS" sheetId="8" r:id="rId3"/>
    <sheet name="Hoja1" sheetId="15" r:id="rId4"/>
  </sheets>
  <definedNames>
    <definedName name="_xlnm._FilterDatabase" localSheetId="2" hidden="1">'1. MATRIZ DE RIESGOS'!$A$8:$AT$78</definedName>
    <definedName name="_xlnm.Print_Area" localSheetId="2">'1. MATRIZ DE RIESGOS'!$A$1:$AT$79</definedName>
    <definedName name="_xlnm.Print_Area" localSheetId="1">'POLITICA RIESGOS'!$A$1:$AT$4</definedName>
    <definedName name="Clasificacion" localSheetId="2">#REF!</definedName>
    <definedName name="Clasificacion" localSheetId="1">#REF!</definedName>
    <definedName name="Clasificacion">#REF!</definedName>
    <definedName name="DI" localSheetId="1">INFORMACIÓN!#REF!</definedName>
    <definedName name="DI">INFORMACIÓN!#REF!</definedName>
    <definedName name="DIA" localSheetId="0">INFORMACIÓN!$AB$3:$AB$18</definedName>
    <definedName name="Procesos" localSheetId="2">#REF!</definedName>
    <definedName name="Procesos" localSheetId="1">#REF!</definedName>
    <definedName name="Procesos">#REF!</definedName>
    <definedName name="_xlnm.Print_Titles" localSheetId="2">'1. MATRIZ DE RIESGOS'!#REF!</definedName>
    <definedName name="_xlnm.Print_Titles" localSheetId="1">'POLITICA RIESGOS'!#REF!</definedName>
  </definedNames>
  <calcPr calcId="179017"/>
</workbook>
</file>

<file path=xl/calcChain.xml><?xml version="1.0" encoding="utf-8"?>
<calcChain xmlns="http://schemas.openxmlformats.org/spreadsheetml/2006/main">
  <c r="AK10" i="8" l="1"/>
  <c r="AK11" i="8"/>
  <c r="AK12" i="8"/>
  <c r="AK13" i="8"/>
  <c r="AK14" i="8"/>
  <c r="AK15" i="8"/>
  <c r="AK16" i="8"/>
  <c r="AK17" i="8"/>
  <c r="AK18" i="8"/>
  <c r="AK19" i="8"/>
  <c r="AK20" i="8"/>
  <c r="AK21" i="8"/>
  <c r="AK22" i="8"/>
  <c r="AK23" i="8"/>
  <c r="AK24" i="8"/>
  <c r="AK25" i="8"/>
  <c r="AK26" i="8"/>
  <c r="AK27" i="8"/>
  <c r="AK28" i="8"/>
  <c r="AK29" i="8"/>
  <c r="AK30" i="8"/>
  <c r="AK31" i="8"/>
  <c r="AK32" i="8"/>
  <c r="AK33" i="8"/>
  <c r="AK34" i="8"/>
  <c r="AK35" i="8"/>
  <c r="AK36" i="8"/>
  <c r="AK37" i="8"/>
  <c r="AK38" i="8"/>
  <c r="AK39" i="8"/>
  <c r="AK40" i="8"/>
  <c r="AK41" i="8"/>
  <c r="AK42" i="8"/>
  <c r="AK43" i="8"/>
  <c r="AK44" i="8"/>
  <c r="AK45" i="8"/>
  <c r="AK46" i="8"/>
  <c r="AK47" i="8"/>
  <c r="AK48" i="8"/>
  <c r="AK49" i="8"/>
  <c r="AK50" i="8"/>
  <c r="AK51" i="8"/>
  <c r="AK52" i="8"/>
  <c r="AK53" i="8"/>
  <c r="AK54" i="8"/>
  <c r="AK55" i="8"/>
  <c r="AK56" i="8"/>
  <c r="AK57" i="8"/>
  <c r="AK58" i="8"/>
  <c r="AK59" i="8"/>
  <c r="AK60" i="8"/>
  <c r="AK61" i="8"/>
  <c r="AK62" i="8"/>
  <c r="AK63" i="8"/>
  <c r="AK64" i="8"/>
  <c r="AK65" i="8"/>
  <c r="AK66" i="8"/>
  <c r="AK67" i="8"/>
  <c r="AK68" i="8"/>
  <c r="AK69" i="8"/>
  <c r="AK70" i="8"/>
  <c r="AK71" i="8"/>
  <c r="AK72" i="8"/>
  <c r="AK9" i="8"/>
  <c r="AC35" i="8" l="1"/>
  <c r="AC34" i="8"/>
  <c r="L29" i="8"/>
  <c r="R29" i="8" s="1"/>
  <c r="S29" i="8" s="1"/>
  <c r="N29" i="8"/>
  <c r="L28" i="8"/>
  <c r="N28" i="8"/>
  <c r="L27" i="8"/>
  <c r="N27" i="8"/>
  <c r="L26" i="8"/>
  <c r="N26" i="8"/>
  <c r="L25" i="8"/>
  <c r="N25" i="8"/>
  <c r="L23" i="8"/>
  <c r="N23" i="8"/>
  <c r="L22" i="8"/>
  <c r="N22" i="8"/>
  <c r="L21" i="8"/>
  <c r="N21" i="8"/>
  <c r="N54" i="8"/>
  <c r="L54" i="8"/>
  <c r="S53" i="8"/>
  <c r="N53" i="8"/>
  <c r="N52" i="8"/>
  <c r="R52" i="8" s="1"/>
  <c r="S52" i="8" s="1"/>
  <c r="N51" i="8"/>
  <c r="L51" i="8"/>
  <c r="N44" i="8"/>
  <c r="L44" i="8"/>
  <c r="N43" i="8"/>
  <c r="L43" i="8"/>
  <c r="N42" i="8"/>
  <c r="L42" i="8"/>
  <c r="N41" i="8"/>
  <c r="L41" i="8"/>
  <c r="N40" i="8"/>
  <c r="L40" i="8"/>
  <c r="N39" i="8"/>
  <c r="L39" i="8"/>
  <c r="N38" i="8"/>
  <c r="L38" i="8"/>
  <c r="N37" i="8"/>
  <c r="L37" i="8"/>
  <c r="N36" i="8"/>
  <c r="L36" i="8"/>
  <c r="N35" i="8"/>
  <c r="L35" i="8"/>
  <c r="N34" i="8"/>
  <c r="L34" i="8"/>
  <c r="N72" i="8"/>
  <c r="L72" i="8"/>
  <c r="N71" i="8"/>
  <c r="L71" i="8"/>
  <c r="N70" i="8"/>
  <c r="L70" i="8"/>
  <c r="N67" i="8"/>
  <c r="L67" i="8"/>
  <c r="N66" i="8"/>
  <c r="L66" i="8"/>
  <c r="S69" i="8"/>
  <c r="N69" i="8"/>
  <c r="L69" i="8"/>
  <c r="N16" i="8"/>
  <c r="R16" i="8" s="1"/>
  <c r="S16" i="8" s="1"/>
  <c r="S15" i="8"/>
  <c r="N15" i="8"/>
  <c r="L15" i="8"/>
  <c r="N33" i="8"/>
  <c r="L33" i="8"/>
  <c r="N32" i="8"/>
  <c r="R32" i="8" s="1"/>
  <c r="S32" i="8" s="1"/>
  <c r="L32" i="8"/>
  <c r="N31" i="8"/>
  <c r="L31" i="8"/>
  <c r="N30" i="8"/>
  <c r="L30" i="8"/>
  <c r="N50" i="8"/>
  <c r="L50" i="8"/>
  <c r="N49" i="8"/>
  <c r="L49" i="8"/>
  <c r="N48" i="8"/>
  <c r="L48" i="8"/>
  <c r="N62" i="8"/>
  <c r="L62" i="8"/>
  <c r="N61" i="8"/>
  <c r="L61" i="8"/>
  <c r="N60" i="8"/>
  <c r="L60" i="8"/>
  <c r="N59" i="8"/>
  <c r="L59" i="8"/>
  <c r="N58" i="8"/>
  <c r="L58" i="8"/>
  <c r="N57" i="8"/>
  <c r="L57" i="8"/>
  <c r="N56" i="8"/>
  <c r="L56" i="8"/>
  <c r="N55" i="8"/>
  <c r="L55" i="8"/>
  <c r="N20" i="8"/>
  <c r="L20" i="8"/>
  <c r="N19" i="8"/>
  <c r="L19" i="8"/>
  <c r="N17" i="8"/>
  <c r="L17" i="8"/>
  <c r="N13" i="8"/>
  <c r="N14" i="8"/>
  <c r="L13" i="8"/>
  <c r="L14" i="8"/>
  <c r="AD4" i="6"/>
  <c r="AD5" i="6"/>
  <c r="AD6" i="6" s="1"/>
  <c r="AD7" i="6" s="1"/>
  <c r="AD8" i="6" s="1"/>
  <c r="AD9" i="6" s="1"/>
  <c r="AB4" i="6"/>
  <c r="AB5" i="6" s="1"/>
  <c r="AB6" i="6" s="1"/>
  <c r="AB7" i="6" s="1"/>
  <c r="AB8" i="6" s="1"/>
  <c r="AB9" i="6" s="1"/>
  <c r="AB10" i="6" s="1"/>
  <c r="AB11" i="6" s="1"/>
  <c r="AB12" i="6" s="1"/>
  <c r="AB13" i="6" s="1"/>
  <c r="AB14" i="6" s="1"/>
  <c r="AB15" i="6" s="1"/>
  <c r="AB16" i="6" s="1"/>
  <c r="AB17" i="6" s="1"/>
  <c r="AB18" i="6" s="1"/>
  <c r="R67" i="8" l="1"/>
  <c r="S67" i="8" s="1"/>
  <c r="R40" i="8"/>
  <c r="S40" i="8" s="1"/>
  <c r="R42" i="8"/>
  <c r="S42" i="8" s="1"/>
  <c r="R44" i="8"/>
  <c r="S44" i="8" s="1"/>
  <c r="R56" i="8"/>
  <c r="S56" i="8" s="1"/>
  <c r="R62" i="8"/>
  <c r="S62" i="8" s="1"/>
  <c r="R49" i="8"/>
  <c r="S49" i="8" s="1"/>
  <c r="R37" i="8"/>
  <c r="S37" i="8" s="1"/>
  <c r="R57" i="8"/>
  <c r="S57" i="8" s="1"/>
  <c r="R61" i="8"/>
  <c r="S61" i="8" s="1"/>
  <c r="R50" i="8"/>
  <c r="S50" i="8" s="1"/>
  <c r="R31" i="8"/>
  <c r="S31" i="8" s="1"/>
  <c r="R38" i="8"/>
  <c r="S38" i="8" s="1"/>
  <c r="R54" i="8"/>
  <c r="S54" i="8" s="1"/>
  <c r="R13" i="8"/>
  <c r="S13" i="8" s="1"/>
  <c r="R55" i="8"/>
  <c r="S55" i="8" s="1"/>
  <c r="R59" i="8"/>
  <c r="S59" i="8" s="1"/>
  <c r="R48" i="8"/>
  <c r="S48" i="8" s="1"/>
  <c r="R35" i="8"/>
  <c r="S35" i="8" s="1"/>
  <c r="R39" i="8"/>
  <c r="S39" i="8" s="1"/>
  <c r="R41" i="8"/>
  <c r="S41" i="8" s="1"/>
  <c r="R43" i="8"/>
  <c r="S43" i="8" s="1"/>
  <c r="R51" i="8"/>
  <c r="S51" i="8" s="1"/>
  <c r="R33" i="8"/>
  <c r="S33" i="8" s="1"/>
  <c r="R22" i="8"/>
  <c r="S22" i="8" s="1"/>
  <c r="R25" i="8"/>
  <c r="S25" i="8" s="1"/>
  <c r="R27" i="8"/>
  <c r="S27" i="8" s="1"/>
  <c r="R14" i="8"/>
  <c r="S14" i="8" s="1"/>
  <c r="R58" i="8"/>
  <c r="S58" i="8" s="1"/>
  <c r="R30" i="8"/>
  <c r="S30" i="8" s="1"/>
  <c r="R66" i="8"/>
  <c r="S66" i="8" s="1"/>
  <c r="R70" i="8"/>
  <c r="S70" i="8" s="1"/>
  <c r="R72" i="8"/>
  <c r="S72" i="8" s="1"/>
  <c r="R60" i="8"/>
  <c r="S60" i="8" s="1"/>
  <c r="R34" i="8"/>
  <c r="S34" i="8" s="1"/>
  <c r="R17" i="8"/>
  <c r="S17" i="8" s="1"/>
  <c r="R19" i="8"/>
  <c r="S19" i="8" s="1"/>
  <c r="R20" i="8"/>
  <c r="S20" i="8" s="1"/>
  <c r="R71" i="8"/>
  <c r="S71" i="8" s="1"/>
  <c r="R21" i="8"/>
  <c r="S21" i="8" s="1"/>
  <c r="R23" i="8"/>
  <c r="S23" i="8" s="1"/>
  <c r="R26" i="8"/>
  <c r="S26" i="8" s="1"/>
  <c r="R28" i="8"/>
  <c r="S28" i="8" s="1"/>
  <c r="R36" i="8"/>
  <c r="S3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ANDRES</author>
    <author>Claudia Marcela García</author>
    <author>Maria Fernanda Narvaez Patio</author>
    <author>Héctor Andrés Mejía Mejía</author>
    <author>CLAUDIA YANET D'ANTONIO ADAME</author>
  </authors>
  <commentList>
    <comment ref="O8" authorId="0" shapeId="0" xr:uid="{00000000-0006-0000-0200-000001000000}">
      <text>
        <r>
          <rPr>
            <b/>
            <sz val="8"/>
            <color rgb="FF000000"/>
            <rFont val="Tahoma"/>
            <family val="2"/>
          </rPr>
          <t>Control de riesgo:</t>
        </r>
        <r>
          <rPr>
            <sz val="8"/>
            <color rgb="FF000000"/>
            <rFont val="Tahoma"/>
            <family val="2"/>
          </rPr>
          <t xml:space="preserve">
0,5 = Los controles son efectivos y están documentados
1 = No existen controles, no son efectivos o no están documentados</t>
        </r>
      </text>
    </comment>
    <comment ref="AB15" authorId="1" shapeId="0" xr:uid="{00000000-0006-0000-0200-000002000000}">
      <text>
        <r>
          <rPr>
            <b/>
            <sz val="9"/>
            <color indexed="81"/>
            <rFont val="Arial"/>
            <family val="2"/>
          </rPr>
          <t>ANDRES:</t>
        </r>
        <r>
          <rPr>
            <sz val="9"/>
            <color indexed="81"/>
            <rFont val="Arial"/>
            <family val="2"/>
          </rPr>
          <t xml:space="preserve">
Deben incluirse estrategias comunicativas presenciales para promocionar las visitas virtuales y seguimiento a medios digitales </t>
        </r>
      </text>
    </comment>
    <comment ref="X23" authorId="2" shapeId="0" xr:uid="{00000000-0006-0000-0200-000003000000}">
      <text>
        <r>
          <rPr>
            <b/>
            <sz val="9"/>
            <color indexed="81"/>
            <rFont val="Tahoma"/>
            <family val="2"/>
          </rPr>
          <t>Claudia Marcela García:</t>
        </r>
        <r>
          <rPr>
            <sz val="9"/>
            <color indexed="81"/>
            <rFont val="Tahoma"/>
            <family val="2"/>
          </rPr>
          <t xml:space="preserve">
el indicador no es de eficacia? </t>
        </r>
      </text>
    </comment>
    <comment ref="AB23" authorId="2" shapeId="0" xr:uid="{00000000-0006-0000-0200-000004000000}">
      <text>
        <r>
          <rPr>
            <b/>
            <sz val="9"/>
            <color indexed="81"/>
            <rFont val="Tahoma"/>
            <family val="2"/>
          </rPr>
          <t>Claudia Marcela García:</t>
        </r>
        <r>
          <rPr>
            <sz val="9"/>
            <color indexed="81"/>
            <rFont val="Tahoma"/>
            <family val="2"/>
          </rPr>
          <t xml:space="preserve">
se añade la actividad 2, para complementar la gestión y mitigar el riesgo </t>
        </r>
      </text>
    </comment>
    <comment ref="T28" authorId="2" shapeId="0" xr:uid="{00000000-0006-0000-0200-000005000000}">
      <text>
        <r>
          <rPr>
            <b/>
            <sz val="9"/>
            <color indexed="81"/>
            <rFont val="Tahoma"/>
            <family val="2"/>
          </rPr>
          <t>Claudia Marcela García:</t>
        </r>
        <r>
          <rPr>
            <sz val="9"/>
            <color indexed="81"/>
            <rFont val="Tahoma"/>
            <family val="2"/>
          </rPr>
          <t xml:space="preserve">
Validar la redacción que es área de procedimientos? De donde es ? Deben ser claros ! </t>
        </r>
      </text>
    </comment>
    <comment ref="Y29" authorId="2" shapeId="0" xr:uid="{00000000-0006-0000-0200-000006000000}">
      <text>
        <r>
          <rPr>
            <b/>
            <sz val="9"/>
            <color indexed="81"/>
            <rFont val="Tahoma"/>
            <family val="2"/>
          </rPr>
          <t>Claudia Marcela García:</t>
        </r>
        <r>
          <rPr>
            <sz val="9"/>
            <color indexed="81"/>
            <rFont val="Tahoma"/>
            <family val="2"/>
          </rPr>
          <t xml:space="preserve">
el enfoque debe ser el Retraso, fue lo identificado en el riesgo, ajustar, que harán? </t>
        </r>
      </text>
    </comment>
    <comment ref="F34" authorId="3" shapeId="0" xr:uid="{00000000-0006-0000-0200-000007000000}">
      <text>
        <r>
          <rPr>
            <b/>
            <sz val="9"/>
            <color indexed="81"/>
            <rFont val="Tahoma"/>
            <family val="2"/>
          </rPr>
          <t xml:space="preserve">María Fernanda Narváez Patío: El proceso de Mejoramiento de Barrios es el número 6  </t>
        </r>
      </text>
    </comment>
    <comment ref="AB34" authorId="2" shapeId="0" xr:uid="{00000000-0006-0000-0200-000008000000}">
      <text>
        <r>
          <rPr>
            <b/>
            <sz val="9"/>
            <color indexed="81"/>
            <rFont val="Tahoma"/>
            <family val="2"/>
          </rPr>
          <t>Claudia Marcela García:</t>
        </r>
        <r>
          <rPr>
            <sz val="9"/>
            <color indexed="81"/>
            <rFont val="Tahoma"/>
            <family val="2"/>
          </rPr>
          <t xml:space="preserve">
Mencionas las herramientas del SIG, cual sería ? </t>
        </r>
      </text>
    </comment>
    <comment ref="AL34" authorId="2" shapeId="0" xr:uid="{00000000-0006-0000-0200-000009000000}">
      <text>
        <r>
          <rPr>
            <b/>
            <sz val="9"/>
            <color indexed="81"/>
            <rFont val="Tahoma"/>
            <family val="2"/>
          </rPr>
          <t>Claudia Marcela García:</t>
        </r>
        <r>
          <rPr>
            <sz val="9"/>
            <color indexed="81"/>
            <rFont val="Tahoma"/>
            <family val="2"/>
          </rPr>
          <t xml:space="preserve">
el fuss y Plan de adquisiciones, son herramientas de los proce¿yectos, pero no están dentro del SIG, revisar y ajustar. </t>
        </r>
      </text>
    </comment>
    <comment ref="P38" authorId="2" shapeId="0" xr:uid="{00000000-0006-0000-0200-00000A000000}">
      <text>
        <r>
          <rPr>
            <b/>
            <sz val="9"/>
            <color indexed="81"/>
            <rFont val="Tahoma"/>
            <family val="2"/>
          </rPr>
          <t>Claudia Marcela García:</t>
        </r>
        <r>
          <rPr>
            <sz val="9"/>
            <color indexed="81"/>
            <rFont val="Tahoma"/>
            <family val="2"/>
          </rPr>
          <t xml:space="preserve">
Las herramientas que relacionas son del proyecto, aun no son herramientas del SIG, revisar - </t>
        </r>
      </text>
    </comment>
    <comment ref="AG40" authorId="4" shapeId="0" xr:uid="{00000000-0006-0000-0200-00000B000000}">
      <text>
        <r>
          <rPr>
            <b/>
            <sz val="9"/>
            <color indexed="81"/>
            <rFont val="Tahoma"/>
            <family val="2"/>
          </rPr>
          <t>Héctor Andrés Mejía Mejía:</t>
        </r>
        <r>
          <rPr>
            <sz val="9"/>
            <color indexed="81"/>
            <rFont val="Tahoma"/>
            <family val="2"/>
          </rPr>
          <t xml:space="preserve">
se realizo algún avance en la actividad?</t>
        </r>
      </text>
    </comment>
    <comment ref="AH40" authorId="4" shapeId="0" xr:uid="{00000000-0006-0000-0200-00000C000000}">
      <text>
        <r>
          <rPr>
            <b/>
            <sz val="9"/>
            <color indexed="81"/>
            <rFont val="Tahoma"/>
            <family val="2"/>
          </rPr>
          <t>Héctor Andrés Mejía Mejía:</t>
        </r>
        <r>
          <rPr>
            <sz val="9"/>
            <color indexed="81"/>
            <rFont val="Tahoma"/>
            <family val="2"/>
          </rPr>
          <t xml:space="preserve">
Que avances actividades se pueden reportar en el periodo</t>
        </r>
      </text>
    </comment>
    <comment ref="P58" authorId="2" shapeId="0" xr:uid="{00000000-0006-0000-0200-00000D000000}">
      <text>
        <r>
          <rPr>
            <b/>
            <sz val="9"/>
            <color indexed="81"/>
            <rFont val="Tahoma"/>
            <family val="2"/>
          </rPr>
          <t>Claudia Marcela García:</t>
        </r>
        <r>
          <rPr>
            <sz val="9"/>
            <color indexed="81"/>
            <rFont val="Tahoma"/>
            <family val="2"/>
          </rPr>
          <t xml:space="preserve">
revisar redacción, debe ser coherente con el riesgo de corrupción </t>
        </r>
      </text>
    </comment>
    <comment ref="V71" authorId="5" shapeId="0" xr:uid="{00000000-0006-0000-0200-00000E000000}">
      <text>
        <r>
          <rPr>
            <b/>
            <sz val="9"/>
            <color indexed="81"/>
            <rFont val="Tahoma"/>
            <family val="2"/>
          </rPr>
          <t>CLAUDIA YANET D'ANTONIO ADAME:</t>
        </r>
        <r>
          <rPr>
            <sz val="9"/>
            <color indexed="81"/>
            <rFont val="Tahoma"/>
            <family val="2"/>
          </rPr>
          <t xml:space="preserve">
Yo lo expresaria:  Auditorias realizadas en el trimestre/ auditorias programadas en el trimestre*100%    
este resultado me da el reporte de  avance auditorias </t>
        </r>
      </text>
    </comment>
  </commentList>
</comments>
</file>

<file path=xl/sharedStrings.xml><?xml version="1.0" encoding="utf-8"?>
<sst xmlns="http://schemas.openxmlformats.org/spreadsheetml/2006/main" count="2128" uniqueCount="1002">
  <si>
    <t>NIVEL DE RIESGO</t>
  </si>
  <si>
    <t>CAUSAS</t>
  </si>
  <si>
    <t>ACCIONES</t>
  </si>
  <si>
    <t xml:space="preserve">PROCESO </t>
  </si>
  <si>
    <t>Mejoramiento de Vivienda</t>
  </si>
  <si>
    <t>Mejoramiento de Barrios</t>
  </si>
  <si>
    <t>Comunicaciones</t>
  </si>
  <si>
    <t>PROCESO</t>
  </si>
  <si>
    <t>Gestión estratégica</t>
  </si>
  <si>
    <t>Gestión Humana</t>
  </si>
  <si>
    <t>Administración, Seguimiento y Control de Recursos</t>
  </si>
  <si>
    <t>Administración de la Información</t>
  </si>
  <si>
    <t>Reasentamientos Humanos</t>
  </si>
  <si>
    <t>Urbanizaciones y Titulación</t>
  </si>
  <si>
    <t>Evaluación de la Gestión</t>
  </si>
  <si>
    <t>EFECTOS</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</si>
  <si>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</si>
  <si>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</si>
  <si>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</si>
  <si>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</si>
  <si>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</si>
  <si>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</si>
  <si>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</si>
  <si>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</si>
  <si>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</si>
  <si>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</si>
  <si>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</si>
  <si>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</si>
  <si>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</si>
  <si>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</si>
  <si>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</si>
  <si>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IMP
(1 a 5)</t>
  </si>
  <si>
    <t>PROB.
(1 a 5)</t>
  </si>
  <si>
    <t>Los controles son efectivos y están documentados</t>
  </si>
  <si>
    <t>CRITEROS</t>
  </si>
  <si>
    <t>VALORACIÓN DESPUES DE CONTROLES</t>
  </si>
  <si>
    <t>DESCRIPCIÓN DEL CONTROL</t>
  </si>
  <si>
    <t>CALIF. RIESGO</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</si>
  <si>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</si>
  <si>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</si>
  <si>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</si>
  <si>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</si>
  <si>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</si>
  <si>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</si>
  <si>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</si>
  <si>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</si>
  <si>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</si>
  <si>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t>
  </si>
  <si>
    <t>DÍAS</t>
  </si>
  <si>
    <t>MESES</t>
  </si>
  <si>
    <t>AÑOS</t>
  </si>
  <si>
    <t xml:space="preserve">ENERO </t>
  </si>
  <si>
    <t>FEBRERO</t>
  </si>
  <si>
    <t>MARZO</t>
  </si>
  <si>
    <t>ABRIL</t>
  </si>
  <si>
    <t>MAYO</t>
  </si>
  <si>
    <t>JUNIO</t>
  </si>
  <si>
    <t>JULIO</t>
  </si>
  <si>
    <t>AGOSTO</t>
  </si>
  <si>
    <t>SEPTIEMBRE</t>
  </si>
  <si>
    <t>OCTUBRE</t>
  </si>
  <si>
    <t>NOVIEMBRE</t>
  </si>
  <si>
    <t>DICIEMBRE</t>
  </si>
  <si>
    <t>MES</t>
  </si>
  <si>
    <t>AÑO</t>
  </si>
  <si>
    <t>CÁLCULO</t>
  </si>
  <si>
    <t xml:space="preserve">UNIDAD DE MEDIDA </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</si>
  <si>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</si>
  <si>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</si>
  <si>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</si>
  <si>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</si>
  <si>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</si>
  <si>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</si>
  <si>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</si>
  <si>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</si>
  <si>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</si>
  <si>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</si>
  <si>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</si>
  <si>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EVITAR</t>
  </si>
  <si>
    <t>REDUCIR</t>
  </si>
  <si>
    <t>COMPARTIR O TRANSFERIR</t>
  </si>
  <si>
    <t>ASUMIR</t>
  </si>
  <si>
    <t>AVANCE DEL INDICADOR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</si>
  <si>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</si>
  <si>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</si>
  <si>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</si>
  <si>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PROBABLE</t>
  </si>
  <si>
    <t>POSIBLE</t>
  </si>
  <si>
    <t>IMPROBABLE</t>
  </si>
  <si>
    <t>RARO</t>
  </si>
  <si>
    <t>RIESGOS ESTRATÉGICOS</t>
  </si>
  <si>
    <t>RIESGOS OPERATIVOS</t>
  </si>
  <si>
    <t>RIESGOS FINANCIEROS</t>
  </si>
  <si>
    <t>RIESGOS NORMATIVOS</t>
  </si>
  <si>
    <t>RIESGOS DE TECNOLOGÍA</t>
  </si>
  <si>
    <t>RIESGO DE IMAGEN</t>
  </si>
  <si>
    <t>RIESGOS AMBIENTALES Y DE SALUD OCUPACIONAL</t>
  </si>
  <si>
    <t>RIESGOS DE CORRUPCIÓN</t>
  </si>
  <si>
    <t>REGISTRO / EVIDENCIA</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</si>
  <si>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</si>
  <si>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</si>
  <si>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</si>
  <si>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</si>
  <si>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</si>
  <si>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</si>
  <si>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</si>
  <si>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</si>
  <si>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</si>
  <si>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</si>
  <si>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</si>
  <si>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</si>
  <si>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</si>
  <si>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</si>
  <si>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</si>
  <si>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</si>
  <si>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</si>
  <si>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</si>
  <si>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</si>
  <si>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</si>
  <si>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</si>
  <si>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</si>
  <si>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</si>
  <si>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</si>
  <si>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</si>
  <si>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</si>
  <si>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</si>
  <si>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</si>
  <si>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</si>
  <si>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</si>
  <si>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RESPONSABLE</t>
  </si>
  <si>
    <t>FECHA INICIAL</t>
  </si>
  <si>
    <t>FECHA FINAL</t>
  </si>
  <si>
    <t>CARGO GENERAL</t>
  </si>
  <si>
    <t xml:space="preserve">ASESOR  </t>
  </si>
  <si>
    <t>PROFESIONAL ESPECIALIZADO</t>
  </si>
  <si>
    <t>PROFESIONAL UNIVERSITARIO</t>
  </si>
  <si>
    <t>CONTRATISTA</t>
  </si>
  <si>
    <t>CASI CON CERTEZA</t>
  </si>
  <si>
    <t>DEFINICIONES</t>
  </si>
  <si>
    <t>EVALUACIÓN DEL RESULTADO</t>
  </si>
  <si>
    <t>NOMBRE DEL RIESGO</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</si>
  <si>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</si>
  <si>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</si>
  <si>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</si>
  <si>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</si>
  <si>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</si>
  <si>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</si>
  <si>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</si>
  <si>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</si>
  <si>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</si>
  <si>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</si>
  <si>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</si>
  <si>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</si>
  <si>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CALIFICACIÓN DEL IMPACTO</t>
  </si>
  <si>
    <t>CONTROLES EXISTENTES
(0,5 ó 1)</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</si>
  <si>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</si>
  <si>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</si>
  <si>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</si>
  <si>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</si>
  <si>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</si>
  <si>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</si>
  <si>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</si>
  <si>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</si>
  <si>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</si>
  <si>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</si>
  <si>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</si>
  <si>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</si>
  <si>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</si>
  <si>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</si>
  <si>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Código:208-PLA-Ft-05</t>
  </si>
  <si>
    <t>Estratégico</t>
  </si>
  <si>
    <t>Operativo</t>
  </si>
  <si>
    <t>Financieros</t>
  </si>
  <si>
    <t>Normativos</t>
  </si>
  <si>
    <t>Imagen</t>
  </si>
  <si>
    <t>Ambientales y de Salud Ocupacional</t>
  </si>
  <si>
    <t>Corrupción</t>
  </si>
  <si>
    <t>No existen controles, no son efectivos o no están documentados</t>
  </si>
  <si>
    <t>Pág. 4 de 4</t>
  </si>
  <si>
    <t>FECHA DE ACTUALIZACIÓN: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</si>
  <si>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</si>
  <si>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</si>
  <si>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</si>
  <si>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</si>
  <si>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</si>
  <si>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</si>
  <si>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</si>
  <si>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EJE</t>
  </si>
  <si>
    <t>PROGRAMA</t>
  </si>
  <si>
    <t>PROYECTO PRIORITARIO</t>
  </si>
  <si>
    <t xml:space="preserve">PROYECTO DE INVERSIÓN </t>
  </si>
  <si>
    <t xml:space="preserve">FUENTE DE DATOS </t>
  </si>
  <si>
    <t xml:space="preserve">SEGUIMIENTO
</t>
  </si>
  <si>
    <t xml:space="preserve"> B</t>
  </si>
  <si>
    <t>%</t>
  </si>
  <si>
    <t>Versión: 5</t>
  </si>
  <si>
    <t>Vigente desde: 20/01/2017</t>
  </si>
  <si>
    <t>POLITICA DE ADMINISTRACION DE RIESGOS DE CORRUPCION</t>
  </si>
  <si>
    <t>NATURALEZA DEL CONTROL</t>
  </si>
  <si>
    <t>Categoria</t>
  </si>
  <si>
    <t xml:space="preserve">Valoración </t>
  </si>
  <si>
    <t xml:space="preserve">Menor </t>
  </si>
  <si>
    <r>
      <t xml:space="preserve">Raro
</t>
    </r>
    <r>
      <rPr>
        <sz val="10"/>
        <color indexed="18"/>
        <rFont val="Arial"/>
        <family val="2"/>
      </rPr>
      <t xml:space="preserve">(Puede ocurrir excepcionalmente) </t>
    </r>
  </si>
  <si>
    <r>
      <t>Improbable</t>
    </r>
    <r>
      <rPr>
        <sz val="10"/>
        <color indexed="18"/>
        <rFont val="Arial"/>
        <family val="2"/>
      </rPr>
      <t xml:space="preserve"> 
(Puede ocurrir ocasionalmente)</t>
    </r>
  </si>
  <si>
    <r>
      <t xml:space="preserve">Posible
</t>
    </r>
    <r>
      <rPr>
        <sz val="10"/>
        <color indexed="18"/>
        <rFont val="Arial"/>
        <family val="2"/>
      </rPr>
      <t xml:space="preserve">(Puede ocurrir en cualquier momento futuro) </t>
    </r>
  </si>
  <si>
    <r>
      <t>Probable</t>
    </r>
    <r>
      <rPr>
        <sz val="10"/>
        <color indexed="18"/>
        <rFont val="Arial"/>
        <family val="2"/>
      </rPr>
      <t xml:space="preserve"> (Probablemente va a ocurrir) </t>
    </r>
  </si>
  <si>
    <t>Valoraciòn de Riesgo</t>
  </si>
  <si>
    <t>Categoría</t>
  </si>
  <si>
    <t xml:space="preserve">8,9 y 10 </t>
  </si>
  <si>
    <t>Riesgo Extremo</t>
  </si>
  <si>
    <t xml:space="preserve">6 y 7 </t>
  </si>
  <si>
    <t>Riesgo Alto</t>
  </si>
  <si>
    <t>Riesgo Medio</t>
  </si>
  <si>
    <t xml:space="preserve">2,3 y 4 </t>
  </si>
  <si>
    <t xml:space="preserve">Riesgo Bajo </t>
  </si>
  <si>
    <r>
      <t>Casi con certeza</t>
    </r>
    <r>
      <rPr>
        <sz val="10"/>
        <color indexed="18"/>
        <rFont val="Arial"/>
        <family val="2"/>
      </rPr>
      <t xml:space="preserve"> (Ocurre en la mayoria de las circunstancias) </t>
    </r>
  </si>
  <si>
    <t>MATRIZ DE RIESGOS INSTITUCIONAL - PLAN ANTICORRUPCIÓN</t>
  </si>
  <si>
    <t xml:space="preserve">NOMBRE DEL INDICADOR </t>
  </si>
  <si>
    <t>ENERO</t>
  </si>
  <si>
    <t xml:space="preserve">DICIEMBRE </t>
  </si>
  <si>
    <t>1. Proceso de Gestión Estratégica</t>
  </si>
  <si>
    <t>2. Proceso de Comunicaciones</t>
  </si>
  <si>
    <t>3. Proceso de Prevención del Daño Antijurídico y Representación Judicial</t>
  </si>
  <si>
    <t>4. Proceso de Reasentamientos Humanos</t>
  </si>
  <si>
    <t>5. Proceso de Mejoramiento de Barrios</t>
  </si>
  <si>
    <t>6. Proceso de Mejoramiento de Vivienda</t>
  </si>
  <si>
    <t>7. Proceso de Urbanizaciones y Titulación</t>
  </si>
  <si>
    <t>8. Proceso de Servicio al Ciudadano</t>
  </si>
  <si>
    <t>11. Proceso de Gestión Documental</t>
  </si>
  <si>
    <t xml:space="preserve">14. Proceso de Gestión Tecnología de la Información y Comunicaciones </t>
  </si>
  <si>
    <t>15. Proceso de Gestión Control Interno Disciplinario</t>
  </si>
  <si>
    <t xml:space="preserve">9. Proceso de Gestión Administrativa </t>
  </si>
  <si>
    <t xml:space="preserve">10. Proceso Gestión Financiera </t>
  </si>
  <si>
    <t xml:space="preserve">12. Proceso Gestión del Talento Humano </t>
  </si>
  <si>
    <t xml:space="preserve">13. Proceso de Adquisición de Bienes y Servicios </t>
  </si>
  <si>
    <t xml:space="preserve">16. Proceso Evaluación de la Gestión </t>
  </si>
  <si>
    <t>02- DEMOCRACIA URBANA</t>
  </si>
  <si>
    <t>43 - Modernización Institucional</t>
  </si>
  <si>
    <t>189 - Modernización administrativa</t>
  </si>
  <si>
    <t>404 -  Fortalecimiento institucional para aumentar la eficiencia de la gestión</t>
  </si>
  <si>
    <t xml:space="preserve">Formular lineamientos, metodologías y estrategias que le permitan a la Caja de la Vivienda Popular contar con instrumentos adecuados para la planeación, seguimiento y control de las acciones ejecutadas, en virtud de la misión y funciones encomendadas a la entidad.
El presente proceso establece las actividades con las que la Caja de la Vivienda Popular planifica su Sistema Integrado de Gestión </t>
  </si>
  <si>
    <t>45 - Modernización Institucional</t>
  </si>
  <si>
    <t>191 - Modernización administrativa</t>
  </si>
  <si>
    <t>406 -  Fortalecimiento institucional para aumentar la eficiencia de la gestión</t>
  </si>
  <si>
    <t>46 - Modernización Institucional</t>
  </si>
  <si>
    <t>192 - Modernización administrativa</t>
  </si>
  <si>
    <t>407 -  Fortalecimiento institucional para aumentar la eficiencia de la gestión</t>
  </si>
  <si>
    <t>Almacenamiento y manipulación inadecuada de residuos generados en la entidad.</t>
  </si>
  <si>
    <t>Uso inadecuado del parque automotor</t>
  </si>
  <si>
    <t>Incumplimiento normativa por parte de los proveedores.</t>
  </si>
  <si>
    <t xml:space="preserve">Deficiente recuperación de recursos para el tratamiento de los residuos contaminados generados en la entidad
No se prioriza la segregación en el origen, por lo cual el volumen que requiere tratamiento se incrementa considerablemente.
Los(as) funcionarios(as) de la entidad generalmente no realizan una buena segregación, aunque hayan sido capacitado.                                                                                                                                                                                                                                                                                                                                                                                                                                       </t>
  </si>
  <si>
    <t>Incidencia de enfermedades en los funcionarios expuestos durante el transito externo y disposición final de los residuos.
Infestación de vectores por acumulación de residuos</t>
  </si>
  <si>
    <t>El no registro de los servicios de mantenimiento,
prevención y corrección de posible fallas mecánicas que se le realicen, incluyendo la
frecuencia de estos servicios, con la descripción y costos de las reparaciones.
No se lleva un control por escrito en una bitácora de mantenimiento,
describiendo los servicios que se presten a los vehículos, señalando el costo de los
mismos. 
No se elabora un informe mensual del mantenimiento de los vehículos.</t>
  </si>
  <si>
    <t>Multas y sanciones a la entidad.</t>
  </si>
  <si>
    <t>Desconocimiento</t>
  </si>
  <si>
    <t>Multas y sanciones de la entidad</t>
  </si>
  <si>
    <t>3</t>
  </si>
  <si>
    <t>MODERADO</t>
  </si>
  <si>
    <t>2</t>
  </si>
  <si>
    <t>MAYOR</t>
  </si>
  <si>
    <t>4</t>
  </si>
  <si>
    <t>MENOR</t>
  </si>
  <si>
    <t>Procedimiento de manejo de residuos solidos</t>
  </si>
  <si>
    <t>Clausulas de cumplimiento normativo en pliegos</t>
  </si>
  <si>
    <t>ZONA DE RIESGO ALTA</t>
  </si>
  <si>
    <t>ZONA DE RIESGO MODERADA</t>
  </si>
  <si>
    <t>ZONA DE RIESGO BAJA</t>
  </si>
  <si>
    <t>(Capacitaciones en residuos solidos ejecutadas/Capacitaciones en residuos solidos programadas)*100%</t>
  </si>
  <si>
    <t>Porcentaje</t>
  </si>
  <si>
    <t>Capacitaciones realizadas</t>
  </si>
  <si>
    <t>Subdirección Administrativa</t>
  </si>
  <si>
    <t>PREVENTIVO</t>
  </si>
  <si>
    <t xml:space="preserve">Errores en la información reportada al Formato Único de Seguimiento Sectorial - FUSS </t>
  </si>
  <si>
    <t xml:space="preserve">CORRECTIVO </t>
  </si>
  <si>
    <t>FUSS</t>
  </si>
  <si>
    <t xml:space="preserve">MENSUAL </t>
  </si>
  <si>
    <t>FUSS consolidado sin errores</t>
  </si>
  <si>
    <t>(No. proyectos - FUSS correctos/No. proyectos FUSS  revisados) * 100</t>
  </si>
  <si>
    <t xml:space="preserve">Documentación desactualizada en el Sistema Integrado de Gestión </t>
  </si>
  <si>
    <t xml:space="preserve">Documentación del Sistema Integrado de Gestión, sin la debida actualización. 
Lista Maestro de Documentos, desactualizado </t>
  </si>
  <si>
    <t xml:space="preserve">Correos de confirmación, para la actualización de documentos del SIG. </t>
  </si>
  <si>
    <t>07 - GOBIERNO LEGITIMO EFICIENTE EN LO ADMINISTRATIVO Y FORTALECIDO EN LO LOCAL</t>
  </si>
  <si>
    <t>Negligencia en la atención de la defensa judicial de la entidad, para favorecer intereses particulares</t>
  </si>
  <si>
    <t>No surtir en tiempo u omitir las actuaciones que buscan la protección de los intereses de la entidad en el proceso (Ej.: notificación), con el fin de recibir una contraprestación económica o política o administrativa.</t>
  </si>
  <si>
    <t xml:space="preserve">Afectación económica de los interés de la entidad. 
</t>
  </si>
  <si>
    <t>Circular 010 del 5 de Septiembre de  2016 - Se actualizó y estandarizó la herramienta de seguimiento a los procesos judiciales para la CVP.</t>
  </si>
  <si>
    <t>Informes Mensuales de Abogados</t>
  </si>
  <si>
    <t>Informes de Gestión</t>
  </si>
  <si>
    <t xml:space="preserve"># de informes mensuales presentados/# de informes programados  </t>
  </si>
  <si>
    <t>Cuatrimestral</t>
  </si>
  <si>
    <t xml:space="preserve">1. Generar Informes de la Realización de los  controles periódicos, a los apoderados por parte del supervisor, dejando registros de dicho control. </t>
  </si>
  <si>
    <t>Expediente, reportes SIPROJ</t>
  </si>
  <si>
    <t>Procesos Cotejados</t>
  </si>
  <si>
    <t># de procesos cotejados en el cuatrimestre/# de procesos activos</t>
  </si>
  <si>
    <t>2. Realizar el cotejo de los expedientes  de defensa judicial para cumplir términos de los procesos.</t>
  </si>
  <si>
    <t xml:space="preserve">Manejo inadecuado de la información que hace parte del archivo de Gestión, registrada en el FUID </t>
  </si>
  <si>
    <t>No se toman en cuenta las tablas de retención Documental. 
Negligencia del Responsable, en el manejo del archivo de Gestión, de la Dirección Jurídica de la entidad.</t>
  </si>
  <si>
    <t>Perdida o dificultad para identificar los procesos judiciales, a cargo de la Dirección</t>
  </si>
  <si>
    <t>Registros en el FUID</t>
  </si>
  <si>
    <t># de expedientes registrados en el FUID/# de expedientes notificados a la Entidad.</t>
  </si>
  <si>
    <t>Revisar permanente el FUID para llevar el control de los procesos.</t>
  </si>
  <si>
    <t>8 - GOBIERNO LEGITIMO EFICIENTE EN LO ADMINISTRATIVO Y FORTALECIDO EN LO LOCAL</t>
  </si>
  <si>
    <t>No interponer de manera oportuna, los recursos ordinarios y extraordinarios establecidos en la norma, para los fallos desfavorables a la Entidad.</t>
  </si>
  <si>
    <t>Negligencia de los apoderados que representan judicialmente a la Entidad, en cada uno de los procesos, en los cuales interviene</t>
  </si>
  <si>
    <t>Daño Antijurídico para la Entidad, en las providencias que le son desfavorables</t>
  </si>
  <si>
    <t>Procedimiento "Seguimiento a fallos Desfavorables" 208 - DJ -Pr - 11</t>
  </si>
  <si>
    <t>Informe  de Gestión Vs Reportes SIPROJ</t>
  </si>
  <si>
    <t>Fallos desfavorables impugnados</t>
  </si>
  <si>
    <t># de impugnaciones a fallos desfavorables en el período /# de fallos desfavorables en el período</t>
  </si>
  <si>
    <t>Realizar el cotejo de los expedientes  de defensa judicial para cumplir términos de los procesos.</t>
  </si>
  <si>
    <t>Gobierno Legítimo, Fortalecimiento Local  y Eficiencia</t>
  </si>
  <si>
    <t>Modernización Institucional</t>
  </si>
  <si>
    <t>Modernización Administrativa</t>
  </si>
  <si>
    <t>404 - Fortalecimiento Institucional para aumentar la eficiencia de la Gestión</t>
  </si>
  <si>
    <t>Asesorar, acompañar, evaluar y realizar seguimiento al funcionamiento del Sistema  Integrado de Gestión de la entidad, así como la aplicación de las disposiciones establecidas y el cumplimiento de los requisitos, con el propósito de mejorar continuamente la gestión, prevenir los riesgos  y retroalimentar a la Alta Dirección para la toma de decisiones, que permitan el fortalecimiento del Sistema y el cumplimiento de los objetivos institucionales.</t>
  </si>
  <si>
    <t>Incumplimiento del Plan Anual Auditorías aprobado para la vigencia</t>
  </si>
  <si>
    <t xml:space="preserve">Plan Anual de Auditorías </t>
  </si>
  <si>
    <t>Reporte avance al Plan Anual de Auditorías</t>
  </si>
  <si>
    <t>07- GOBIERNO LEGÍTIMO, FORTALECIMIENTO LOCAL Y EFICIENCIA</t>
  </si>
  <si>
    <t>43- Modernización Institucional</t>
  </si>
  <si>
    <t>189 - Modernización Administrativa</t>
  </si>
  <si>
    <t>Garantizar la disponibilidad de la información contenida en los documentos de archivo de las dependencias de la Caja de la Vivienda Popular.</t>
  </si>
  <si>
    <t>Pérdida o fuga de información asociada con malas prácticas de archivo.</t>
  </si>
  <si>
    <t>Archivos desorganizados por falta de aplicación de instrumentos archivísticos regulados por normas vigentes.
Desconocimiento de lineamientos dados por el proceso de Gestión Documental para las buenas prácticas de archivo.</t>
  </si>
  <si>
    <t>Registro de visitas a las dependencias contenida en la Carpeta de Calidad dispuesta por el Sistema Integrado de Gestión - Proceso de Gestión Documental.</t>
  </si>
  <si>
    <t>Visitas de Gestión Documental a las dependencias.</t>
  </si>
  <si>
    <t>Número de visitas efectivamente realizadas / Número de visitas programas
Nota:  por cada dependencia se realizará durante la vigencia, dos visitas.</t>
  </si>
  <si>
    <t>EFECTIVIDAD</t>
  </si>
  <si>
    <t>Establecer un cronograma de las visitas que se proyectan realizar en la vigencia 2018 por parte del proceso de Gestión Documental.
Realizar visitas por el Equipo SIGA de conformidad con el cronograma establecido, se determinarán las recomendaciones a las dependencias para la correcta administración de este riesgo.</t>
  </si>
  <si>
    <t>Subdirector Administrativo</t>
  </si>
  <si>
    <t>Reactividad al cambio acerca de la Gestión Documental.</t>
  </si>
  <si>
    <t>Desconocimiento de los lineamientos para la correcta gestión documental por parte de los colaboradores (funcionarios y contratistas de la Entidad).
Falta de empoderamiento y posicionamiento del Proceso encargado de la Gestión Documental.</t>
  </si>
  <si>
    <t>Retrasos en la implementación de los lineamientos de Gestión Documental.
Desactualización de la historia o información de la entidad debido a la reactividad de los cambios implementados.</t>
  </si>
  <si>
    <t>Se realizarán jornadas de sensibilización, comunicación y fortalecimiento de los conocimientos respecto a la correcta gestión documental.</t>
  </si>
  <si>
    <t>Jornadas de sensibilización en Gestión Documental</t>
  </si>
  <si>
    <t>Número de jornadas realizadas  tendientes a la Gestión del Cambio en temas documentales / Número de jornadas programadas.</t>
  </si>
  <si>
    <t>EFICACIA</t>
  </si>
  <si>
    <t>Elaborar el cronograma para las jornadas de sensibilización acerca de temas en Gestión Documental.
Realizar las jornadas de sensibilización en las dependencias de la Entidad de conformidad con el cronograma establecido.
Incluir en el plan de capacitación de la vigencia, temas relacionados con la gestión documental.
De acuerdo a lo evidenciado en las jornadas de sensibilización y a la operación del proceso de Gestión Documental, se realizarán comunicaciones sobre lineamientos acerca de la importancia y cuidado de la gestión documental.</t>
  </si>
  <si>
    <t>Pérdida de información derivada de la desarticulación de la gestión de correspondencia en la entidad.</t>
  </si>
  <si>
    <t>No existe Unificación del Formato Único de Ventanilla en la Caja de la Vivienda Popular.
Debilidad en la gestión de correspondencia entre dependencias.
Control de correspondencia insuficiente.</t>
  </si>
  <si>
    <t>Incumplimiento a las partes interesadas, en los términos de las peticiones elevadas a la Caja de la Vivienda Popular, tanto internas, como externas.
Baja eficiencia en la gestión de correspondencia en la Caja de la Vivienda Popular.</t>
  </si>
  <si>
    <t>Presentar ante la Dirección de Gestión Corporativa y CID propuesta para trasladar la función de correspondencia a la Subdirección Administrativa y una vez aprobada presentarla ante el Consejo Directivo.
Establecer la documentación necesaria para integrar el Formato Único de Ventanilla en la Caja de la Vivienda Popular, estableciendo los controles a que hay lugar para reducir el riesgo de pérdida de información.</t>
  </si>
  <si>
    <t>Ventanilla Única</t>
  </si>
  <si>
    <t>Presentar propuesta a la Dirección de Gestión Corporativa y CID sobre la modificación de funciones.
Presentar propuesta de modificación de funciones al Consejo Directivo.
Crear la documentación del Formato Único de Ventanilla.
Implementar y divulgar la documentación del Formato Único de Ventanilla.</t>
  </si>
  <si>
    <t>190 - Modernización Administrativa</t>
  </si>
  <si>
    <t>405 -  Fortalecimiento institucional para aumentar la eficiencia de la gestión</t>
  </si>
  <si>
    <t>Pérdida de información para la obtención de beneficios particulares.</t>
  </si>
  <si>
    <t>Ausencia de controles del personal que administra expedientes de los archivos de la entidad.
Baja seguridad para los archivos de gestión de la entidad.
Niveles de ética laboral bajos y poco conocimiento frente a la normatividad disciplinaria sobre obtención de beneficios particulares.
Inexistencia del reglamento de Gestión Documental y del procedimiento para la pérdida de expedientes.</t>
  </si>
  <si>
    <t>Establecimiento de instrumentos y herramientas que permitan fortalecer la seguridad de la información de expedientes, así como impartir lineamientos sobre las consecuencias de beneficiarse con información de la Entidad.</t>
  </si>
  <si>
    <t>Evidencias de la seguridad de los archivos de la entidad y sobre charlas de responsabilidad disciplinaria contenidas en la carpeta de Calidad dispuesta por el Sistema Integrado de Gestión - Proceso de Gestión Documental.</t>
  </si>
  <si>
    <t>Pérdida la Información con beneficios particulares.</t>
  </si>
  <si>
    <t>EFICIENCIA</t>
  </si>
  <si>
    <t>Realizar una verificación de las condiciones de seguridad de los archivos de gestión y central.
Establecer los controles de seguridad requeridos para la custodia de la información documental.
Adoptar un procedimiento para el manejo de la pérdida de expedientes.
Adoptar el reglamento de Gestión Documental.
Solicitar a la Dirección de Gestión Corporativa y CID charla sobre las responsabilidades derivadas del manejo de la información y las consecuencias disciplinarias por recibir beneficios particulares.</t>
  </si>
  <si>
    <t>191 - Modernización Administrativa</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</si>
  <si>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</si>
  <si>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Incumplimiento en la ejecución del Plan de Capacitación de la Vigencia 2018.</t>
  </si>
  <si>
    <t xml:space="preserve">Seguimiento al indicador de cumplimiento - Verificación del Plan de Capacitación, establecido en el Plan de Acción de la vigencia 2018. </t>
  </si>
  <si>
    <t>Plan de Acción del Proceso contenido en la Carpeta de Calidad dispuesta por el Sistema Integrado de Gestión - Proceso de Gestión del Talento Humano.</t>
  </si>
  <si>
    <t>Plan de Capacitación</t>
  </si>
  <si>
    <t>Avance del indicador del plan de capacitación contenido en el Plan de Acción de Gestión 2018 del proceso de Gestión del Talento Humano.</t>
  </si>
  <si>
    <t>Subdirector Administrativo 
Profesional encargado de Bienestar Laboral</t>
  </si>
  <si>
    <t>192 - Modernización Administrativa</t>
  </si>
  <si>
    <t>Ausencia en la socialización de las herramientas de gestión del proceso de Gestión del Talento Humano, tanto a funcionarios como a contratistas.
Ausencia de seguimiento y actualización de los sistemas de evaluación de la gestión de los funcionarios públicos.
Falta de integración de la Comisión de Personal, con Talento Humano y la Alta Dirección.</t>
  </si>
  <si>
    <t>Incumplimiento de la normatividad acerca de la administración del talento humano de la Entidad, respecto al desempeño laboral de los funcionarios.
Deficiencias de los procesos del Sistema integrado de Gestión, teniendo en cuenta que la evaluación de las dependencias hace parte integral del proceso evaluativo de los funcionarios.
Desconocimiento del personal acerca de los objetivos institucionales y de los procesos a cargo de cada dependencia.</t>
  </si>
  <si>
    <t>Sistemas de Evaluación de servidores públicos y registros de seguimiento a los mismos contenidos en la carpeta de Calidad dispuesta por el Sistema Integrado de Gestión - Proceso de Gestión del Talento Humano.</t>
  </si>
  <si>
    <t>Evaluación de Servidores Públicos.</t>
  </si>
  <si>
    <t>Indicador del proceso sobre la implementación y seguimiento al sistema de evaluación de los servidores públicos de la entidad, el cual se encuentra en el Plan de Acción de Gestión.</t>
  </si>
  <si>
    <t>193 - Modernización Administrativa</t>
  </si>
  <si>
    <t>408 -  Fortalecimiento institucional para aumentar la eficiencia de la gestión</t>
  </si>
  <si>
    <t xml:space="preserve">Tráfico de influencias.
La persistencia en Colombia del sistema de patronazgo o de libre disposición de los cargos públicos.
Que no se realicen los controles a la verificación de requisitos previo al nombramiento o que los mismos sean alterados y posesión de los empleados públicos.
</t>
  </si>
  <si>
    <t>Posesión de cargos de servidores públicos.</t>
  </si>
  <si>
    <t xml:space="preserve">Número de personas posesionadas en el periodo que cumplen efectivamente con los requisitos de acuerdo con el el perfil del empleo que ostentan / Número de personas posesionadas en el periodo a reportar </t>
  </si>
  <si>
    <t>Subdirector Administrativo
Profesional encargado de las situaciones administrativas de la planta de personal.</t>
  </si>
  <si>
    <t>194 - Modernización Administrativa</t>
  </si>
  <si>
    <t>409 -  Fortalecimiento institucional para aumentar la eficiencia de la gestión</t>
  </si>
  <si>
    <t>Que no se apliquen controles sobre la documentación recibida y expedida por la Caja de la Vivienda Popular en el marco de su función como empleador.
Desorden en las bases de datos y sistema dispuesto para la administración de personal y sus nóminas.
Carencia de sensibilización en valores, moral y ética del servidor o candidato a empleado público.
Desconocimiento de la normatividad en materia disciplinaria a efectos de presentar información falsa.</t>
  </si>
  <si>
    <t>Que el nivel de prestigio y credibilidad de la Entidad se deteriore generando un efecto bola de nieve, impactando negativamente a la imagen institucional.
Indagaciones e investigaciones derivadas de la acción u omisión de la falta, finalizando con sanciones de tipo administrativo, penal y disciplinario.</t>
  </si>
  <si>
    <t>En el proceso de recepción de novedades:
Validación y verificación de las mismas en el proceso de cargue de novedades de nómina.
Adecuación y garantía del sistema dispuesto por la Entidad para la expedición de certificaciones laborales con número consecutivo.
Certificaciones por fuera del Sistema con consecutivo uniforme al del Sistema para la administración de personal.</t>
  </si>
  <si>
    <t>Certificaciones falsas</t>
  </si>
  <si>
    <t>Número de certificaciones expedidas con número consecutivo y en los formatos establecidos / Número de certificaciones expedidas</t>
  </si>
  <si>
    <t>195 - Modernización Administrativa</t>
  </si>
  <si>
    <t>410 -  Fortalecimiento institucional para aumentar la eficiencia de la gestión</t>
  </si>
  <si>
    <t>Administrar de manera eficiente y eficaz la infraestructura física, los bienes y servicios que requieran todos los procesos de la entidad como apoyo a su gestión, garantizando que se encuentren en óptimas condiciones para el cumplimiento y desarrollo de sus funciones.</t>
  </si>
  <si>
    <t>Deficiencias o ausencias en la prestación de servicios para el funcionamiento de la Entidad.</t>
  </si>
  <si>
    <t>Baja ejecución presupuestal de la vigencia, reservas y pasivos exigibles para la contratación y ejecución de servicios que garanticen el funcionamiento administrativo de la Entidad.
Instalaciones deterioradas o con presentación de infraestructura inadecuada.
Cierre de las instalaciones de la entidad por ausencia de servicios esenciales para su funcionamiento administrativo.</t>
  </si>
  <si>
    <t>Gestión del Funcionamiento administrativo de la entidad.</t>
  </si>
  <si>
    <t>196 - Modernización Administrativa</t>
  </si>
  <si>
    <t>411 -  Fortalecimiento institucional para aumentar la eficiencia de la gestión</t>
  </si>
  <si>
    <t>Fines de lucro, prebendas o beneficios recibidos en los procesos de contratación o ejecución de contratos.</t>
  </si>
  <si>
    <t>Número de inconsistencias contractuales o en los procesos contractuales efectivamente solucionadas / Número de inconsistencias en contratos o procesos contractuales presentadas.</t>
  </si>
  <si>
    <t>197 - Modernización Administrativa</t>
  </si>
  <si>
    <t>412 -  Fortalecimiento institucional para aumentar la eficiencia de la gestión</t>
  </si>
  <si>
    <t>Alteración de la seguridad de las instalaciones y las personas que se encuentran en la entidad.</t>
  </si>
  <si>
    <t>Ausencia de controles para el ingreso y permanencia en las instalaciones de la Caja de la Vivienda Popular.
Poca claridad en las instrucciones impartidas a la empresa que presta el servicio de vigilancia en la Entidad.</t>
  </si>
  <si>
    <t>Establecer puntos de control para el mantenimiento de la seguridad de las personas y las instalaciones de la Caja de la Vivienda Popular a través de la empresa de seguridad.</t>
  </si>
  <si>
    <t>Expedientes contractuales de los contratos de vigilancia y seguridad privada.
Documentación dispuesta para la seguridad de las instalaciones y personas contenida en la carpeta de Calidad dispuesta por el Sistema Integrado de Gestión - Proceso de Gestión Administrativa.</t>
  </si>
  <si>
    <t>Seguridad de la Entidad</t>
  </si>
  <si>
    <t>Instructivo 70%
Lineamientos de seguridad 30%</t>
  </si>
  <si>
    <t>Establecer instructivo para el ingreso y permanencia de personas en la entidad.
Definir los requerimientos de seguridad necesarios para mantener el orden en la Caja de la Vivienda Popular.</t>
  </si>
  <si>
    <t>Carpeta de Calidad</t>
  </si>
  <si>
    <t xml:space="preserve">Documentación actualizada </t>
  </si>
  <si>
    <t xml:space="preserve">META </t>
  </si>
  <si>
    <t>Se realizarán visitas a las dependencias de la Entidad, con el fin de identificar las debilidades en materia de gestión documental y se darán las recomendaciones pertinentes.
Establecer el cronograma para las visitas a las dependencias durante la vigencia 2018.</t>
  </si>
  <si>
    <t xml:space="preserve">Sensibilizaciones sobre aspectos éticos, en el manejo de la información.
 </t>
  </si>
  <si>
    <t xml:space="preserve">Registros de asistencia </t>
  </si>
  <si>
    <t>Sensibilizaciones realizadas</t>
  </si>
  <si>
    <t>(Sensibilizaciones realizadas/sensibilizaciones programadas) * 100</t>
  </si>
  <si>
    <t>PROGRAMA PLAN DE DESARROLLO: 14 - Intervenciones integrales del Hábitat</t>
  </si>
  <si>
    <t>PROYECTO PRIORITARIO PLAN DE DESARROLLO: 134 - Intervenciones integrales del Hábitat</t>
  </si>
  <si>
    <t>PROYECTO DE INVERSIÓN: 7328 - Mejoramiento de vivienda en sus condiciones físicas y de habitabilidad en los asentamientos humanos priorizados en área urbana y rural</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</si>
  <si>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</si>
  <si>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Cobro por la asistencia técnica para el trámite de actos de reconocimiento y/o Licencias de Construcción en el periodo ante curadurías urbanas</t>
  </si>
  <si>
    <t>Insuficiente comunicación interna y externa para dar a conocer la gratuidad de los servicios prestados por la CVP</t>
  </si>
  <si>
    <t>Pérdida de imagen institucional
Sanciones y/o multas
Investigaciones ante entes de control</t>
  </si>
  <si>
    <t xml:space="preserve">Informar a la ciudadanía de la gratuidad de los trámites,  mediante la atención de  solicitudes para asistencia técnica de actos de reconocimiento y/o Licencias de Construcción.
</t>
  </si>
  <si>
    <t xml:space="preserve">EFICIENCIA </t>
  </si>
  <si>
    <t>No cumplimiento de las acciones formuladas en los planes de mejoramiento, resultado de las auditorias internas</t>
  </si>
  <si>
    <t>Validación oportuna con los responsables de cada uno de los procesos involucrados en el seguimiento de las acciones formuladas, con el fin de dar cumplimiento a los Planes de Mejoramiento de la Dirección</t>
  </si>
  <si>
    <t>1. Realizar el respectivo seguimiento a las acciones formuladas en los planes de mejoramiento de la Dirección.
2. Involucrar los responsables de cada uno de los procesos de la Dirección, que tengan participación en las acciones formuladas en los planes de mejoramiento.
3. Realizar el cierre de las acciones formuladas en los planes de mejoramiento, dentro de los tiempos establecidos.</t>
  </si>
  <si>
    <t>Diagnósticos Generales entregados a la SDHT</t>
  </si>
  <si>
    <t>1850* (pueden ser menos de acuerdo el alcance del convenio 575 de 2017)</t>
  </si>
  <si>
    <t xml:space="preserve">44 - Gobierno y ciudadanía Digital </t>
  </si>
  <si>
    <t>192 - Fortalecimiento institucional a través del uso de TIC</t>
  </si>
  <si>
    <t>1174 - Fortalecimiento de las tecnologías de información y la comunicación</t>
  </si>
  <si>
    <t>Falla en la seguridad de Redes y/o Equipos Informáticos</t>
  </si>
  <si>
    <t>Presencia de Virus Informático</t>
  </si>
  <si>
    <t>Indisponibilidad de servicios informáticos</t>
  </si>
  <si>
    <t>Fabricante del Software Antivirus</t>
  </si>
  <si>
    <t>PORCENTAJE</t>
  </si>
  <si>
    <t>MENSUAL</t>
  </si>
  <si>
    <t>Imágenes de la consola de administración del antivirus</t>
  </si>
  <si>
    <t>Fuga de información</t>
  </si>
  <si>
    <t>Acuse de demandas
Notificación Externa - ciudadanía</t>
  </si>
  <si>
    <t>Cantidad de usuarios Sensibilizados/ cantidad de usuarios en la CVP</t>
  </si>
  <si>
    <t xml:space="preserve">Generar e implementar soluciones tecnológicas que provean de forma oportuna, eficiente y transparente la información necesaria para el cumplimiento de los fines de la Caja de la Vivienda Popular y formular lineamientos de estándares y buenas practicas para el manejo de la información de la Entidad. </t>
  </si>
  <si>
    <t>42 - Transparencia, gestión pública y servicio a la ciudadanía</t>
  </si>
  <si>
    <t>185 - Fortalecimiento de la gestión pública. Efectiva y eficiente</t>
  </si>
  <si>
    <t>943 - Fortalecimiento institucional para la transparencia, participación ciudadana, control y responsabilidad
social y anticorrupción</t>
  </si>
  <si>
    <t>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</si>
  <si>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Bajos niveles de interacción con el ciudadano en la comunicación digital plasmada en página web y redes sociales</t>
  </si>
  <si>
    <t>1. Bajos niveles de visitas en las plataformas digitales
2.Desconocimieto ciudadano sobre  éstos canales de comunicación digital de acceso gratuito y permanente en el tiempo
3.Ciudadanía desentendida de lo público                                           4. Bajos niveles de control social usando plataformas digitales</t>
  </si>
  <si>
    <t>Mensual</t>
  </si>
  <si>
    <t>EJE TRASVERSAL 02. Democracia Urbana</t>
  </si>
  <si>
    <t>Programa 14. Intervenciones Integrales del Hábitat</t>
  </si>
  <si>
    <t>P.P 134. Intervenciones Integrales del Hábitat</t>
  </si>
  <si>
    <t>P.I  208 Mejoramiento  de barrios</t>
  </si>
  <si>
    <t>Ejecutar las intervenciones priorizadas por la Secretaria Distrital del Hábitat, en los territorios priorizados y con los recursos asignados, a través de los "procesos de elaboración de Estudios y Diseños, y construcción de obras de infraestructura en espacio público a escala barrial”, y mediante la gestión administrativa y operativa de los recursos del  "Proyecto de Inversión 208 Mejoramiento de Barrios", lograr contribuir al “Programa Mejoramiento Integral de Barrios", y al  "Programa Intervenciones Integrales en el Hábitat".</t>
  </si>
  <si>
    <t>Baja ejecución de los recursos en el tipo de gasto Infraestructura.</t>
  </si>
  <si>
    <t xml:space="preserve">
- Extensión del tiempo requerido en la priorización de las intervenciones a realizar por parte de la Secretaría Distrital del Hábitat.
-Extensión del tiempo requerido en los procesos contractuales para la ejecución oportuna del presupuesto.
-Incumplimiento en las entregas estipuladas de los avances y/o productos para la aprobación de pagos a los contratistas.
</t>
  </si>
  <si>
    <t>*Traslados  de los recursos de infraestructura de la vigencia  a la creación de reservas presupuestales y pasivos exigibles.  
* Baja efectividad en el compromiso de los recursos.
*Castigo al presupuesto de la vigencia para realizar el pago de pasivos exigibles.</t>
  </si>
  <si>
    <t>Cumplimiento del cronograma concertado en el Plan Anual de Adquisiciones.</t>
  </si>
  <si>
    <t>CONTROL A LA EJECUCIÓN PRESUPUESTAL</t>
  </si>
  <si>
    <t>((Valor presupuesto comprometido/Valor presupuesto disponible) + (Valor girado presupuesto/ Valor presupuesto comprometido) / 2 )* 100</t>
  </si>
  <si>
    <t xml:space="preserve">Porcentaje </t>
  </si>
  <si>
    <t>&gt;=70%</t>
  </si>
  <si>
    <t>Manipulación de la información manifestada en registros - guardar información valiosa para el desarrollo del proceso, con el fin de favorecer a una de las partes, a cambio de una contraprestación.</t>
  </si>
  <si>
    <t xml:space="preserve">
- Omisión o presentación fraudulenta de la información valiosa para el desarrollo normal de los Procesos de mejoramiento de barrios vigentes.
- Alterar información sobre los  avances y resultados obtenidos en los servicios y productos contratados a  terceros/contratistas/proveedores.
* Falta de soportes y evidencias de los avances y productos obtenidos por los terceros,/proveedores/contratistas.</t>
  </si>
  <si>
    <t xml:space="preserve">* Falta de veracidad y confiabilidad en la información valiosa para el desarrollo del  proceso.
* Incumplimiento de los requisitos en la calidad. 
Sanciones 
</t>
  </si>
  <si>
    <t xml:space="preserve">Verificación de la gestión documental, en los procesos de la Dirección.
</t>
  </si>
  <si>
    <t xml:space="preserve">Carpetas de gestión administrativa, las cuales contienen los registros de verificación, por parte del  equipo administrativo y supervisión. </t>
  </si>
  <si>
    <t xml:space="preserve">REVISIÓN DE LA INFORMACIÓN </t>
  </si>
  <si>
    <t>(Número de Registros verificados/Numero de contratos) *100</t>
  </si>
  <si>
    <t xml:space="preserve">Efectividad </t>
  </si>
  <si>
    <t xml:space="preserve">Cumplir al 100% las revisiones de los procesos manejados en la Dirección. </t>
  </si>
  <si>
    <t>Registros en los Formatos, que reposan en expedientes de cada contrato vigente en la Dirección de Mejoramiento de Barrios.  
Informes de supervisión de contratación.
Informes de seguimiento y evaluación al cumplimiento de las obligaciones contractuales.</t>
  </si>
  <si>
    <t>Favorecimiento a contratistas de obra, interventoría y/o terceros por parte de los supervisores de la Caja de la Vivienda Popular mediante la sustentación indebida de  modificaciones contractuales solicitadas.</t>
  </si>
  <si>
    <t xml:space="preserve">
- Aprovechamiento de terceros para obtener beneficios económicos y/o contractuales.
* Manipulación de la ejecución de los recursos de infraestructura de los procesos de mejoramiento de barrios vigentes.
- Emisión de falsos conceptos técnicos para favorecer indebidamente intereses de terceros.
Inadecuada aplicación de la normatividad vigente, manual de contratación y procedimientos asociados.
* Anteposición del interés particular al cumplimiento de las metas institucionales.</t>
  </si>
  <si>
    <t xml:space="preserve">
Sanciones disciplinarias, fiscales y/o penales.
* Desvío de recursos del Distrito para aprovechamiento de intereses propios o de terceros involucrados en el favorecimiento. 
* Sobrecostos generados en las obras por modificaciones contractuales  sustentadas de manera indebida.
</t>
  </si>
  <si>
    <t xml:space="preserve">
Aplicación de criterios
técnicos, sobre
experiencia,  para la selección de proponentes. 
Efectuar la gestión de las modificaciones contractuales, conforme a los procedimientos establecidos por la entidad.
</t>
  </si>
  <si>
    <t>Registros de la Información en los formatos vigentes en el Sistema Integrado de Gestión.
Informes de supervisión e interventoría.</t>
  </si>
  <si>
    <t xml:space="preserve">VERIFICACIÓN DE LA INFORMACIÓN </t>
  </si>
  <si>
    <t>(Número de Registros contractuales verificados/Numero de modificaciones de contratos solicitadas) *100</t>
  </si>
  <si>
    <t xml:space="preserve">Cumplir al 100% las verificaciones contractuales, a los procesos manejados en la Dirección. </t>
  </si>
  <si>
    <t>1. Verificación de cada una de las etapas del proceso técnico y contractual y generar evidencia. 
2. Identificar y ajustar las falencias, dentro de los controles asociados y generar evidencia.
3. Tomar las medidas legales correspondientes, a la situación detectada</t>
  </si>
  <si>
    <t xml:space="preserve">
Actas de reuniones  de seguimiento a los contratos de interventoría, obra y con
Reporte en el Formato Único de Seguimiento Sectorial (FUSS) por los meses de septiembre, octubre y noviembre de 2017.
Comunicados externos de los contratistas.</t>
  </si>
  <si>
    <t>Tráfico de Influencias en la afectación de los tiempos, presupuestos y en la calidad de los productos contratados favoreciendo a un tercero.</t>
  </si>
  <si>
    <t xml:space="preserve">
- Influencia personal y conexiones con personas que ejercen autoridad en las decisiones. 
- Direccionamiento de las  decisiones en los procesos contractuales
- Gestión de intereses privados /contratistas/proveedores.
* Extralimitación de los tiempos estipulados en el contrato para la entrega de las obras. 
* Pagos indebidos o en especie.</t>
  </si>
  <si>
    <t xml:space="preserve">
* Afectación de las metas cuantificadas por cada vigencia. 
* Disminución en la percepción
y la confianza por parte de la ciudadanía hacia la
entidad.
 * Mala calidad de las obras.
* Afectación de la libre
competencia y la pluralidad de oferentes.
* Sobrecostos generados en las obras por la ampliación de tiempos y presupuesto en los proyectos. 
* Incumplimiento de las normas contractuales vigentes.</t>
  </si>
  <si>
    <t>SEGUIMIENTO FINANCIERO</t>
  </si>
  <si>
    <t>(No. De seguimientos financieros mensuales revisados y aprobados/ Total de seguimientos financieros y de ejecución de recursos mensuales programados)*100</t>
  </si>
  <si>
    <t>Programa  14. Intervenciones Integrales del Hábitat</t>
  </si>
  <si>
    <t>P.P 471. Titulación de predios y gestión de urbanizaciones</t>
  </si>
  <si>
    <t>P.I  471. Titulación de predios y gestión de Urbanizaciones</t>
  </si>
  <si>
    <t>1. Manejo político detrás del proceso de titulación paralelo al trabajo de la CVP con la comunidad. 
2. Legitimidad del evento generado por la costumbre de su uso por parte de la comunidad</t>
  </si>
  <si>
    <t>1. Facilidad para que la comunidad se afecte por engaños por parte de funcionarios y/o contratistas de la entidad. 
2. Perdida de información histórica de los procesos adelantados por la CVP</t>
  </si>
  <si>
    <t xml:space="preserve">Acompañamiento permanente, por parte del grupo social y jurídico de la Dirección, a las comunidades, de manera que se tenga claridad en la gratuidad de los trámites y servicios ofrecidos por la CVP. </t>
  </si>
  <si>
    <t>Procedimientos y Requisitos de Titulación.</t>
  </si>
  <si>
    <t>Manipulación de la información manifestada en: I) tráfico indebido;  o II)  guardar información valiosa para el desarrollo del proceso con el fin de favorecer a una de las partes, a cambio de una contraprestación.</t>
  </si>
  <si>
    <t>1- Mal ejercicio de la profesión buscando un beneficio personal anteponiéndolo a las metas institucionales.
2.- Aprovechamiento de terceros para obtener beneficios económicos y/o políticos.</t>
  </si>
  <si>
    <t>Sanciones o procesos disciplinarios para la Entidad y/o Servidores Públicos.
Perdida de credibilidad y confianza de la  imagen de la Caja de Vivienda Popular por parte de la comunidad.</t>
  </si>
  <si>
    <t>Registros de reunión 
Registro de asistencia 
Registros fotográficos y correos Electrónicos</t>
  </si>
  <si>
    <t>1. Realizar socialización de los compromisos establecidos en el acuerdo ético de la Dirección y los procedimientos manejados por la DUT</t>
  </si>
  <si>
    <t>Favorecimiento a un contratista de obra, interventor y/o terceros, por parte del supervisor de la CVP,  frente a las modificaciones contractuales sin aval del comité Fiduciario y  pagos (anticipos)  sin soportes legales ni aprobaciones</t>
  </si>
  <si>
    <t>Inadecuado seguimiento al cumplimiento de los contratos y de los pagos a la   Interventoría a través de la Fiduciaria Fidubogotá.</t>
  </si>
  <si>
    <t>Aplicación del Manual de Operaciones de la Fiducia</t>
  </si>
  <si>
    <t xml:space="preserve">Actas de Comités Directivo, Operativo  y Financiero Fiduciarios </t>
  </si>
  <si>
    <t>Operaciones de Fiducia</t>
  </si>
  <si>
    <t>Revisión las acciones aprobadas sobre  las modificaciones contractuales por parte del Comité Directivo, Operativo y Financiero del fideicomiso</t>
  </si>
  <si>
    <t>Favorecimiento a grupos invasores de predios avalados como zonas de cesión</t>
  </si>
  <si>
    <t>Inadecuado seguimiento al cumplimiento al cronograma  de las actividades programadas para el logro de las entregas  de las zonas de cesión</t>
  </si>
  <si>
    <t>Invasión de terrenos urbanos, asentamientos de origen informal, desarrollos urbanísticos ilegales</t>
  </si>
  <si>
    <t>Aplicación de los requisitos jurídicos, legales y de urbanizaciones para cada una de las entidades que intervienen en el proceso</t>
  </si>
  <si>
    <t xml:space="preserve">(Número de zonas de cesión entregadas / Número de zonas de cesión, según proyecto de inversión 471 </t>
  </si>
  <si>
    <t>Titular indebidamente un predio</t>
  </si>
  <si>
    <t>1.Errores al llevar a cabo la viabilidad técnica que conlleve a aprobar un predio ubicado en zona de alto riesgo o con afectaciones.
2.Errores al llevar a cabo la viabilidad jurídica que conlleve a aprobar la cesión un predio sin cumplimiento de requisitos legales.
3.Por deficiencias en la verificación jurídica se puede llevar a cabo trámite de titulación a un predio no transferido a la CVP
4.No realizar la verificación o no tener en cuenta la fecha de ocupación del predio.
5.Omitir visitas domiciliarias para verificación de ocupantes, lo que puede llevar a titular personas que no han habitado el predio.  
6.Falta de publicación y emplazamiento, es decir, errores en la divulgación al público en general de las personas que serán tituladas para que posibles opositores presenten objeción.
7. Indebida notificación del acto administrativo de cesión.
8. Errores en la identificación de la cadena de cesión de derechos
9. Aprobar la cesión de derechos a quien no corresponde.
10. Bases de información de predios desactualizadas</t>
  </si>
  <si>
    <t>FUSS MENSUAL</t>
  </si>
  <si>
    <t>Efectuar  una revisión final de los datos de las Resoluciones, previo a su numeración .</t>
  </si>
  <si>
    <t>Incrementar el tiempo de trámite por reproceso de documentos</t>
  </si>
  <si>
    <t>Errores en la revisión y/o registro de la información contenida en los avalúos, planos de lote, certificados catastrales y demás documentos, que sirven de insumo en el proceso de titulación.</t>
  </si>
  <si>
    <t>Reprocesos
Perdida de credibilidad 
Demoras en el logro de las metas propuestas
Necesidad de revocatoria de actos administrativos que pueden llegar a generar costos adicionales</t>
  </si>
  <si>
    <t>Viabilidad Jurídica.</t>
  </si>
  <si>
    <t>Incluir en el Procedimiento de Cesión a Titulo Gratuito una revisión final de los datos de las Resoluciones, previo a su numeración .</t>
  </si>
  <si>
    <t>Prestar el Servicio a la Ciudadanía en condiciones óptimas de calidad, garantizando la accesibilidad, protección de los derechos de la ciudadanía y brindando una atención eficiente, oportuna y eficaz, promoviendo la participación e interacción permanente a través de los diferentes canales.</t>
  </si>
  <si>
    <t>Bajo esfuerzo por comprender las necesidades de los ciudadanos
Conocimientos desactualizados o insuficientes del personal de atención
Información básica de los programas misionales incompleta o no disponible o demasiado extensa
Falta de claridad al suministrar la información</t>
  </si>
  <si>
    <t>Pérdida de credibilidad y confianza de la ciudadanía en la Entidad
Reprocesos por información incompleta o inexacta
Usuarios confundidos e insatisfechos</t>
  </si>
  <si>
    <t xml:space="preserve">
Instruir al personal de Servicio al Ciudadano sobre la actualización de cambios recientes de los trámites y servicios de los procesos misionales e impartir nuevos conocimientos para desarrollar habilidades en temas relacionados con las TIC y otros aspectos misionales relevantes.</t>
  </si>
  <si>
    <t xml:space="preserve">Sistema Distrital de Quejas y Soluciones. </t>
  </si>
  <si>
    <t xml:space="preserve">Actas de reunión y/o registro de asistencia a capacitaciones.
Formato con las evaluaciones realizadas a las personas vinculadas al proceso.
</t>
  </si>
  <si>
    <t>Cobro por la realización de  trámites ante la CVP.</t>
  </si>
  <si>
    <t>Pérdida de imagen de la entidad
Pérdida de confianza  y credibilidad en la entidad
Acciones judiciales</t>
  </si>
  <si>
    <t>Inoportunidad  en la emisión de las respuestas de PQRS</t>
  </si>
  <si>
    <t xml:space="preserve">
Registro inoportuno de las PQRS en el Sistema SDQS  
Desacierto en la asignación de PQRS  a las dependencias
Fallas en los sistemas de información</t>
  </si>
  <si>
    <t>Acciones disciplinarias
Observaciones de los entes de control
Reprocesos por información incompleta o inexacta</t>
  </si>
  <si>
    <t xml:space="preserve">
Realizar seguimiento de manera semanal y mediante el Aplicativo de Alarmas Tempranas a la evolución del tiempo transcurrido y el tiempo remanente para resolver las PQRS y detectar posibles anomalías (desviaciones).
</t>
  </si>
  <si>
    <t>Actas de reunión de seguimiento de PQRS</t>
  </si>
  <si>
    <t xml:space="preserve">
( Número  de respuestas emitidas en los términos de ley  a las PQRS interpuestas / número de PQRS  recibidas en el mes)*100</t>
  </si>
  <si>
    <t xml:space="preserve">Cuatrimestral
</t>
  </si>
  <si>
    <t>Informes de Gestión de tramites PQRS</t>
  </si>
  <si>
    <t>Realizar la administración y control de los recursos tanto físicos como financieros de la Entidad, a fin de garantizar su mantenimiento, salvaguarda, suministro y el pago de las obligaciones; lo anterior con el ánimo de proporcionar a la entidad los recursos necesarios para su funcionamiento y el cumplimiento de los objetivos institucionales.</t>
  </si>
  <si>
    <t>Desconocimiento del marco legal aplicable .</t>
  </si>
  <si>
    <t>* Toma de decisiones sin fundamento legal.
* Multas y sanciones.
*Hallazgos y sanciones disciplinarias o fiscales</t>
  </si>
  <si>
    <t xml:space="preserve">Actas de reunión o listados de asistencia </t>
  </si>
  <si>
    <t>Cumplimiento actividades de capacitación</t>
  </si>
  <si>
    <t>Porcentaje (%)</t>
  </si>
  <si>
    <t xml:space="preserve">Retrasos en la ejecución del presupuesto institucional programado </t>
  </si>
  <si>
    <t>Sistema de Información Opget</t>
  </si>
  <si>
    <t>Aumento de los pasivos exigibles</t>
  </si>
  <si>
    <t>Reportes emitidos por los supervisores de cada proyecto</t>
  </si>
  <si>
    <t>Aumento de beneficios económicos.</t>
  </si>
  <si>
    <t>Extractos bancarios</t>
  </si>
  <si>
    <t>Realizar estudio de mercado para ver que entidad ofrece mayor rentabilidad</t>
  </si>
  <si>
    <t xml:space="preserve">Coordinar la Adquisición de los Bienes y Servicios de la Caja de la Vivienda Popular, atendiendo principios de transparencia, economía y responsabilidad. </t>
  </si>
  <si>
    <t xml:space="preserve">Falta de planeación frente a la suscripción de los contratos que se necesitan para garantizar el normal funcionamiento de la entidad.
</t>
  </si>
  <si>
    <t xml:space="preserve">Base de datos actualizada para monitorear los contratos de adquisición de bienes y servicios fundamentales para el funcionamiento de la entidad.
</t>
  </si>
  <si>
    <t>( No.  De  contratos de funcionamiento  ejecutados en debida forma/ no.  Total de contratos  de funcionamiento suscritos)*100</t>
  </si>
  <si>
    <t>Base de datos diligencia por la Subdirección Administrativa, para realizar el monitoreo de la ejecución contractual.</t>
  </si>
  <si>
    <t xml:space="preserve">Coordinar la adquisición de los bienes y servicios de la Caja de la Vivienda Popular, atendiendo principios de transparencia, economía y responsabilidad. </t>
  </si>
  <si>
    <t xml:space="preserve">Falta de seguimiento y control de la ejecución contractual por parte del supervisor.
</t>
  </si>
  <si>
    <t xml:space="preserve">Que el contratista no cumpla con las obligaciones estipuladas en el contrato y que la entidad no adelante oportunamente las acciones jurídicas a que haya lugar.
</t>
  </si>
  <si>
    <t>Contratos</t>
  </si>
  <si>
    <t>Seguimiento informes de supervisión</t>
  </si>
  <si>
    <t xml:space="preserve">Cuatrimestral
</t>
  </si>
  <si>
    <t>2- DEMOCRACIA URBANA</t>
  </si>
  <si>
    <t>Falta de oportunidad en la liquidación de los contratos suscritos por la entidad.</t>
  </si>
  <si>
    <t>Matriz de seguimiento actualizada cuatrimestralmente</t>
  </si>
  <si>
    <t xml:space="preserve">Conocer, estudiar y adelantar las actuaciones disciplinarias en las cuales se hallen involucrados los servidores públicos y exservidores de la Caja de la Vivienda Popular, con el fin de determinar su posible responsabilidad frente a la ocurrencia de conductas disciplinables. </t>
  </si>
  <si>
    <t>Procesos disciplinarios en tramité</t>
  </si>
  <si>
    <t>Matriz control alimentada por el proceso</t>
  </si>
  <si>
    <t>Violación al principio de  reserva que debe guardarse  a los procesos en curso.</t>
  </si>
  <si>
    <t xml:space="preserve">Desconocimiento del secreto legal que guarda la investigación. </t>
  </si>
  <si>
    <t xml:space="preserve">Perdida de la imparcialidad en la investigación disciplinaria.
Afectación de la imagen del sujeto investigado.
</t>
  </si>
  <si>
    <t>Seguridad y alta custodia de los expedientes procesales</t>
  </si>
  <si>
    <t xml:space="preserve">Expedientes procesales </t>
  </si>
  <si>
    <t>Posesión indebida en empleos de la planta de personal: (se presentaría ante la 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concertados de forma tal que se altere ilícitamente dicho proceso, así como ante la emisión de certificados o constancias ficticias de capacitaciones o estudios realizados, lo que genera sanciones, quejas, mala prestación de los  servicios que se proveen, daño a la imagen institucional; insatisfacción en las personas que participan de los procesos, bajo impacto de las acciones de la misión de la Caja de la Vivienda Popular y procesos de formación adicionales para suplir los vacíos.)</t>
  </si>
  <si>
    <t>01- IGUALDAD DE CALIDAD DE VIDA</t>
  </si>
  <si>
    <t>4.4 - Familias protegidas y adaptadas al cambio climático</t>
  </si>
  <si>
    <t>Reducción de condiciones de amenaza y vulnerabilidad en la ciudad y respuesta a emergencias y desastres</t>
  </si>
  <si>
    <t>Reasentamiento de hogares localizados en zonas de alto riesgo no mitigable.</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</si>
  <si>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</si>
  <si>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Apropiación por parte de un ciudadano (anterior arrendatario, beneficiario y/o tercero) de un valor causado por Relocalización Transitoria</t>
  </si>
  <si>
    <t>Plataforma de Relocalización Transitoria</t>
  </si>
  <si>
    <t>Unidad (und)</t>
  </si>
  <si>
    <t>Cobro de dádivas y/o favores para adelantar cualquier etapa del proceso de reasentamientos por parte de personas internas o externas a la CVP.</t>
  </si>
  <si>
    <t>N/A</t>
  </si>
  <si>
    <t>Jornadas de Capacitación sobre Corrupción</t>
  </si>
  <si>
    <t>1. Solicitar a Gestión Corporativa las  jornadas de capacitación y sensibilización sobre corrupción</t>
  </si>
  <si>
    <t>1. No completitud de documentos requeridos para los diferentes procesos dentro de la Dirección: documentos de relocalización transitoria, avalúos, saneamiento de servicios públicos, actas de entrega de Predios en Alto Riesgo, actas de verificación de traslado, fichas sociales, certificados de tradición y libertad, cédula de ciudadanía, entre otros.
2. Extravío de documentos.
3. Extravío de expedientes.</t>
  </si>
  <si>
    <t xml:space="preserve">Informes presentados por  Gestión Documental </t>
  </si>
  <si>
    <t>Doble Asignación del Valor Único de Reconocimiento y/o Adquisición Predial a un mismo beneficiario</t>
  </si>
  <si>
    <t>1. Base de Datos Misional no actualizada acorde a base de datos de generación de resoluciones para asignación de VUR y adquisición predial.
2. Expedientes no actualizados durante el proceso de asignación de VUR.
3. Desconocimiento de la norma: Decreto 511 de 2010 y Decreto 255 de 2013, que limitan la asignación doble de recursos a un mismo beneficiario.</t>
  </si>
  <si>
    <t>Base de Datos de Misional</t>
  </si>
  <si>
    <t xml:space="preserve">1. Cero casos presentados </t>
  </si>
  <si>
    <t xml:space="preserve">Seguridad deficiente de los sistemas de información y programas informáticos usados para el tratamiento y procesamiento de datos.
</t>
  </si>
  <si>
    <t>Base de Datos Misional
Plataforma de Relocalización Transitoria</t>
  </si>
  <si>
    <t># de Reportes sobre el avance de la Base Misional</t>
  </si>
  <si>
    <t>Unidad</t>
  </si>
  <si>
    <t>1. Informes presentados sobre el avance de la Base Misional</t>
  </si>
  <si>
    <t>Retraso en el proceso de reubicación definitiva</t>
  </si>
  <si>
    <t>1. Escasez de la oferta inmobiliaria VIP nueva y vivienda usada. 
2. No corresponsabilidad de las familias.
3. Retrasos en el cumplimiento de las fechas de entrega de proyectos propios de la Caja de la Vivienda Popular.
4. Imposibilidad de cierre financiero por falta de recursos de los beneficiarios.
5. Demora de los ciudadanos en el proceso de selección de vivienda o desistimiento. 
6. No seguimiento a los procesos desde el área jurídica, social, financiera y de gestión inmobiliaria.</t>
  </si>
  <si>
    <t>Incumplimiento de las metas fijadas en el Plan de Desarrollo Distrital.
Inconformidad de los usuarios.
Incumplimiento de la misionalidad de la Dirección.</t>
  </si>
  <si>
    <t xml:space="preserve">Familia con Selección de Vivienda y Traslado </t>
  </si>
  <si>
    <t xml:space="preserve">1. No poder realizar la notificación y entrega de los predios en alto riesgo a nombre de la CVP a las entidades competentes (IDIGER, Alcaldías Locales). 
</t>
  </si>
  <si>
    <t>1. Reuniones con las empresas publicas para el saneamiento de los predios.
2. Reporte del FUSS</t>
  </si>
  <si>
    <t>Retrasos en los pagos de ayuda de relocalización transitoria</t>
  </si>
  <si>
    <t xml:space="preserve">1. Incumplimiento en el pago de la ayuda temporal.
</t>
  </si>
  <si>
    <t>Familias con Relocalización Transitoria</t>
  </si>
  <si>
    <t>Vulnerabilidad a ataques en las páginas web e intranet de la entidad</t>
  </si>
  <si>
    <t>#</t>
  </si>
  <si>
    <t>Número de acciones generadas para la prevención de ataques informáticos</t>
  </si>
  <si>
    <t>Prevenciones de ataques</t>
  </si>
  <si>
    <t xml:space="preserve">Informe del Sistema </t>
  </si>
  <si>
    <t xml:space="preserve">Número de interacciones generadas por mes. </t>
  </si>
  <si>
    <t xml:space="preserve">EFECTIVIDAD </t>
  </si>
  <si>
    <t xml:space="preserve">12 Reportes  con acciones de mejora y buenas prácticas </t>
  </si>
  <si>
    <t xml:space="preserve">1. Los arrendatarios se trasladan de lugar  y no allegan el formato de terminación anticipada de contrato a la Dirección de Reasentamientos, contraviniendo así el Artículo 6 y 9 de la Resolución 740 de 2015. 
</t>
  </si>
  <si>
    <t>Desviación de recursos públicos
Generación de múltiples memorandos y resoluciones de asignación de pagos de relocalización transitoria.</t>
  </si>
  <si>
    <t>1. Identificación de terminación de contratos mes a mes.</t>
  </si>
  <si>
    <t>1. Notificar a los beneficiarios para hacer la subsanación correspondiente, en el tiempo oportuno.</t>
  </si>
  <si>
    <t>Violación al debido proceso
Mala imagen de la Entidad</t>
  </si>
  <si>
    <t xml:space="preserve">N° de jornadas de capacitación y sensibilización sobre corrupción </t>
  </si>
  <si>
    <r>
      <t>1. Realizar dos (2) jornadas de capacitación y sensibilización sobre corrupción.</t>
    </r>
    <r>
      <rPr>
        <sz val="10"/>
        <color rgb="FFFF0000"/>
        <rFont val="Arial"/>
        <family val="2"/>
      </rPr>
      <t xml:space="preserve"> </t>
    </r>
  </si>
  <si>
    <t>1. Desconocimiento de las directrices normativas, para el control de los archivos y articulación entre las áreas de archivo de la entidad.
2. No aplicación o incorrecta aplicación de las listas de chequeo para verificación de documentos que se archivan en los expedientes.</t>
  </si>
  <si>
    <t xml:space="preserve">Actos disciplinarios/Ilegalidad
Mala imagen de la Entidad </t>
  </si>
  <si>
    <t xml:space="preserve">Poca confiabilidad y/o pérdida de la información.
Retraso en el proceso de reasentamiento de los beneficiarios.
Reporte inexacto de cifras y metas a entes de control.
Sanciones </t>
  </si>
  <si>
    <t>1. Diseño de perfiles de usuarios, con permisos , según las necesidades contractuales.
2. Desarrollo de plataforma informática, para la Base Misional</t>
  </si>
  <si>
    <t>1. Familias con Selección de Vivienda.
2. Familias Reasentadas.</t>
  </si>
  <si>
    <t>No. De giros efectivos
No. De Memorandos de pago generados correcta y oportunamente
No. De Resoluciones de pago de ayuda de relocalización transitoria, generadas correcta y oportunamente</t>
  </si>
  <si>
    <t>1. Atender al 100% de las familias en el programa de relocalización transitoria</t>
  </si>
  <si>
    <t>1. Desistimientos por parte de las curadurías urbanas por inconsistencias presentadas en el expediente radicado.
2. Demoras en los tramites de obtención de las licencias para los beneficiarios.</t>
  </si>
  <si>
    <t>1. Falta de experiencia en tramites ante curadurías urbanas.
2. Desconocimiento de los procedimientos establecidos por la Dirección.</t>
  </si>
  <si>
    <t>Formulación de acciones inadecuadas para eliminar la causa raíz de los hallazgos identificados en las auditorias internas, realizadas a la Dirección</t>
  </si>
  <si>
    <t xml:space="preserve">Perdida de imagen en la gestión administrativa realizada por la Dirección, por no mantener actualizado el seguimiento a las acciones formuladas en los planes de mejoramiento. 
Sanciones </t>
  </si>
  <si>
    <t>Seguimiento a planes de mejoramiento formulados por la Dirección, resultado de las auditorias internas.</t>
  </si>
  <si>
    <t>Devoluciones de proyectos estructurados por parte de la SDHT
Peticiones por parte de la ciudadanía
Reprocesos por parte de la CVP</t>
  </si>
  <si>
    <t>Preventivo</t>
  </si>
  <si>
    <t>Acta de Visita Técnica</t>
  </si>
  <si>
    <t>(No. De Visitas Técnicas realizadas / No de Visitas programadas durante la vigencia )*100</t>
  </si>
  <si>
    <t>Visitas Técnicas</t>
  </si>
  <si>
    <t xml:space="preserve">Fortalecer la estrategia social y de comunicación institucional hacia beneficiarios directos (poseedores y propietarios) y comunidad en general a través de la asistencia técnica prestada por la CVP, con el fin de  informar sobre la gratuidad del trámite y/o servicios, para los Actos de reconocimiento y/o Licencias de Construcción, ante curadurías Urbanas
Concientizar al grupo encargado de la Asistencia Técnica de la Dirección de Mejoramiento de Vivienda, sobre la transparencia y ética que debe mantenerse en el manejo de los trámites. </t>
  </si>
  <si>
    <t>No ejecutar las actividades descritas en el procedimiento de Asistencia Técnica, para la obtención de licencias de construcción y/o actos de reconocimiento</t>
  </si>
  <si>
    <t>Informar a los profesionales, sobre la actualización realizada al procedimiento de Asistencia técnica.</t>
  </si>
  <si>
    <t xml:space="preserve">1. Capacitar a los profesionales sobre las actualizaciones realizadas a los procedimientos de la Dirección.
2. Realizar el tratamiento y seguimiento respectivo a cada uno de los desistimientos que se presenten por no ejecutar las acciones establecidas en el procedimiento de obtención de licencias y/o de actos de reconocimiento.
3. Concientizar al grupo encargado de la Asistencia Técnica de la Dirección de Mejoramiento de Vivienda, sobre la transparencia y ética que debe mantenerse en el manejo de los trámites. </t>
  </si>
  <si>
    <t xml:space="preserve">Capacitación </t>
  </si>
  <si>
    <t xml:space="preserve">Numero </t>
  </si>
  <si>
    <t>Realizar 2 capacitaciones durante la vigencia 2018</t>
  </si>
  <si>
    <t xml:space="preserve">Semestral </t>
  </si>
  <si>
    <t>Procedimiento de Asistencia Técnica 
208-MV-Pr-05</t>
  </si>
  <si>
    <t xml:space="preserve">Capacitación realizada </t>
  </si>
  <si>
    <t>Listados de asistencia</t>
  </si>
  <si>
    <t>La estructuración indebida de predios/hogares, que no cumplen con los requisitos normativos para la presentación ante la Secretaría Distrital del Hábitat, para optar por el Subsidio de Mejoramiento de Vivienda en especie.</t>
  </si>
  <si>
    <t>Acciones Cerradas</t>
  </si>
  <si>
    <t xml:space="preserve">Plan de Mejoramiento </t>
  </si>
  <si>
    <t>Los controles se encuentran descritos en el procedimiento - 208-MV-Pr-06 ESTRUCTURACIÓN PROYECTOS SUBSIDIO DISTRITAL MV</t>
  </si>
  <si>
    <t>Número Diagnósticos Individuales Devueltos/No Diagnósticos individuales entregados *100</t>
  </si>
  <si>
    <t>Revisión cartográfica de los predios priorizados por la Secretaría Distrital del Hábitat, en las áreas de Intervención integral.  
Validar el cumplimiento de los requisitos, de acuerdo con el Manual operativo - Resolución 060 de 2017.
Realizar los Diagnósticos Técnicos, en las visitas de campo</t>
  </si>
  <si>
    <t xml:space="preserve">Inoportunidad en la  suscripción de los contratos, cuya finalidad sea  garantizar el normal funcionamiento de la entidad, para favorecer a un tercero .
</t>
  </si>
  <si>
    <t>Plan de adquisiciones y ejecución presupuestal
Base de datos Actualizada</t>
  </si>
  <si>
    <t xml:space="preserve"> Contratos ejecutados debidamente</t>
  </si>
  <si>
    <t xml:space="preserve">Monitorear la ejecución de los contratos, por medio de los cuales se adquieren los bienes y servicios, para  garantizar el normal funcionamiento de la entidad. Teniendo en cuenta el seguimiento a la base de datos, manejada por el proceso.
</t>
  </si>
  <si>
    <t>Debilidades en el ejercicio de la supervisión, que no permitan establecer oportunamente el incumplimiento a las obligaciones contractuales, para favorecer intereses particulares.</t>
  </si>
  <si>
    <t xml:space="preserve">(Número de contratos  con informes de supervisión diligenciados correctamentente/ no. de contratos establecidos en la muestra) *100
</t>
  </si>
  <si>
    <t xml:space="preserve">Verificar que los informes de supervisión, se realicen de conformidad con los lineamientos establecidos por la entidad.
   </t>
  </si>
  <si>
    <t>Informe cuatrimestral, evidenciando los resultados de la revisión.</t>
  </si>
  <si>
    <t>Verificar, mediante  seguimiento cuatrimestral, la correcta liquidación de contratos suscritos, durante la vigencias  2013 a 2017.</t>
  </si>
  <si>
    <t>Herramienta de Seguimiento a la ejecución contractual.</t>
  </si>
  <si>
    <t>Liquidación de contratos efectiva</t>
  </si>
  <si>
    <t>(No. De Contratos programados para liquidar/No. De Contratos liquidados) *100</t>
  </si>
  <si>
    <t>Prescripción de los procesos disciplinarios en curso, para favorecer intereses particulares.</t>
  </si>
  <si>
    <t xml:space="preserve">Sanciones
Mala imagen de la Entidad  
</t>
  </si>
  <si>
    <t>Herramienta que permite monitorear la gestión adelantada y la verificación de las actuaciones, para cada uno de los procesos disciplinarios.</t>
  </si>
  <si>
    <t xml:space="preserve">Procesos Disciplinarios con Gestión </t>
  </si>
  <si>
    <t>(No. de procesos disciplinarios monitoreados con gestión/No. Total de procesos disciplinarios)* 100</t>
  </si>
  <si>
    <t>Realizar seguimiento cuatrimestral, informando los avances surgidos en los procesos disciplinarios,  estableciendo las alertas necesarias,  en caso que se requiera.</t>
  </si>
  <si>
    <t>(No. de quejas o denuncias formuladas por violación al principio de reserva/ Número de procesos en tramité)*100</t>
  </si>
  <si>
    <t xml:space="preserve">Quejas y denuncias </t>
  </si>
  <si>
    <t>Garantizar la Confidencialidad de los procesos disciplinarios, con los que cuenta la entidad,.</t>
  </si>
  <si>
    <t>Informe Cuatrimestral, comunicando los resultados de la revisión.</t>
  </si>
  <si>
    <t>Imprecisión en el direccionamiento al ciudadano, sobre los trámites y servicios que ofrece la Entidad</t>
  </si>
  <si>
    <t xml:space="preserve">Capacitaciones </t>
  </si>
  <si>
    <t xml:space="preserve">Número </t>
  </si>
  <si>
    <t xml:space="preserve">3 Capacitaciones realizadas, durante la vigencia  </t>
  </si>
  <si>
    <t xml:space="preserve">
 ( Número  de funcionarios y contratistas del proceso capacitados/ No. Total de  funcionarios y contratistas del proceso)*100</t>
  </si>
  <si>
    <t>El ciudadano desconoce que los servicios de la CVP son gratuitos.
La información que se brinda a la ciudadanía relacionada con los trámites, no es veraz y oportuna.</t>
  </si>
  <si>
    <t>Sensibilización a funcionarios y contratistas</t>
  </si>
  <si>
    <t>Normativa vigente, política pública de servicio al ciudadano.
Encuestas a la ciudadanía</t>
  </si>
  <si>
    <t xml:space="preserve">Registros de Asistencia 
Encuestas a la ciudadanía 
Informes emitidos sobre lo resultados arrojados por la encuesta. </t>
  </si>
  <si>
    <t xml:space="preserve">PQRS CON RESPUESTA OPORTUNA </t>
  </si>
  <si>
    <t xml:space="preserve">Prevenir la infección por virus informático a través de la actualización del antivirus
</t>
  </si>
  <si>
    <t>Licencia de Antivirus Actualizada en equipos de cómputo</t>
  </si>
  <si>
    <t>No de Computadores con antivirus Actualizado / Número de Computadores conectados en red</t>
  </si>
  <si>
    <t xml:space="preserve">OFICINA DE TECONOLOGIA DE LA INFORMACIÓN Y LAS COMUNICACIONES </t>
  </si>
  <si>
    <t xml:space="preserve">JEFE OFICINA DE TECONOLOGIA DE LA INFORMACIÓN Y LAS COMUNICACIONES </t>
  </si>
  <si>
    <t>* Falta de credibilidad.
* Demandas judiciales
* Investigaciones disciplinarias
* Robo y/o manipulación de información sensible</t>
  </si>
  <si>
    <t>Prevenir la fuga de información a través de la implementación del componente SAFETICA adquirido junto con el antivirus</t>
  </si>
  <si>
    <t>(Seguimiento a certificado de revisiones tecnicomecánicas realizadas/ Seguimiento a revisiones tecnicomecánicas programadas)*100%</t>
  </si>
  <si>
    <t>Anexos técnicos en pliegos de contratación</t>
  </si>
  <si>
    <t xml:space="preserve">Pliegos con exigencias de cumplimiento normativas ambientales </t>
  </si>
  <si>
    <t>CUATRIMESTRAL</t>
  </si>
  <si>
    <t>1- Falta de objetividad  de los auditores por algún tipo de compromiso
2- Interés en obtener dádivas por la omisión de reporte de inconsistencias
3- Debilidad en valores éticos y morales
4- Desconocimiento de la cultura del autocontrol
5. Falta de idoneidad del equipo auditor</t>
  </si>
  <si>
    <t>1. Hallazgos por parte de los entes de control 
2. Pérdidas económicas para la entidad
3. Posible afectación a la operación de los procesos</t>
  </si>
  <si>
    <t>1. Personal Insuficiente para la ejecución de las actividades planteadas
2. Reprogramación de actividades o procesos de auditoría que modifican el Plan establecido
3. Demora en la generación de informes que prolongan los procesos de auditoría
4. Falta de idoneidad del equipo auditor</t>
  </si>
  <si>
    <t>1. Incumplimiento de elementos legales aplicables a control Interno
2. Hallazgos por parte de entes de control</t>
  </si>
  <si>
    <t>Seguimiento periódico al Plan de acción del Proceso Evaluación de la Gestión (Contiene la ejecución del Plan Anual de Auditorías - PAA 2018 Formato 208-CI-FT-04)</t>
  </si>
  <si>
    <t>Seguimiento al Plan Anual de Auditorías Formato 208-CI-FT-04</t>
  </si>
  <si>
    <t>Documentación errada de hallazgos y conceptos de seguimiento tras revisión de herramientas de gestión de los procesos</t>
  </si>
  <si>
    <t>1. No se revisan los formatos de las herramientas de gestión por parte de los responsables, ni se acogen a las versiones publicadas
2. No hay instrumentos o lineamientos claramente establecidos para la documentación de las herramientas de Gestión
3. No existe un criterio unificado en la documentación de las herramientas de gestión por parte de los responsables de su construcción
4. Desconocimiento básico de la funcionalidad de las herramientas de gestión por los funcionarios que lo construyen o lo reportan</t>
  </si>
  <si>
    <t>1. Dificultad para el seguimiento de las acciones planteadas
2. Carga operacional adicional por el mal planteamiento de las acciones relacionadas
3. Ineficiencia operativa general
4. Resultados por dependencias y/o procesos que no corresponden a la realidad</t>
  </si>
  <si>
    <t>Validar la información contenida en los informes a emitir y los seguimientos realizados, antes de que se entregue el informe producido</t>
  </si>
  <si>
    <t>Número de Registros de asistencia a capacitaciones</t>
  </si>
  <si>
    <t>Capacitaciones</t>
  </si>
  <si>
    <t>(# de Capacitaciones para la optimización de las herramientas de gestión realizadas / # de Capacitaciones para la optimización de las herramientas de gestión programadas) X 100%</t>
  </si>
  <si>
    <t>Gestionar 4 capacitaciones que permitan optimizar el uso de las herramientas de gestión formuladas para los procesos y áreas de la entidad.
(Plan de Acción y estrategia anticorrupción; Diseño de Indicadores; Gestión de Riesgos; Análisis de causas y formulación de acciones)</t>
  </si>
  <si>
    <t>Presentaciones, Listados de asistencia y evaluaciones de las actividades de sensibilización</t>
  </si>
  <si>
    <t xml:space="preserve">
1. Realizar la priorización con la Secretaría Distrital del Hábitat en los primeros dos meses de cada vigencia de acuerdo al cronograma proyectado. 
2. Proyectar los estudios previos a la contratación en el primer cuatrimestre de la vigencia.
3. Realizar el seguimiento financiero a  través del formato  208-MB-Ft-40 HERRAMIENTA EJECUCIÓN FINANCIERA Y FÍSICA DE PROYECTOS</t>
  </si>
  <si>
    <t xml:space="preserve">Avances presentados en las Herramientas de seguimiento a proyectos
FUSS
PAA
</t>
  </si>
  <si>
    <t>Incumplimientos de los contratistas en la ejecución de intervenciones en espacios públicos contratadas.</t>
  </si>
  <si>
    <t xml:space="preserve">
-Retrasos por causas tanto imputables como no imputables al contratista en la ejecución del plazo contractual  para la entrega de productos o entregas misionales.
.-Incumplimiento de las obligaciones contractuales, calidad del producto y especificaciones técnicas, SST-MA y sociales.  
</t>
  </si>
  <si>
    <t>*Demoras en las entregas misionales o productos a la comunidad.
*Obras inconclusas.
*Productos No Conformes.
*El no cumplimiento de las metas cuantificadas por cada vigencia.</t>
  </si>
  <si>
    <t>Inicio de procesos administrativos sancionatorios al incumplimiento de los contratos.</t>
  </si>
  <si>
    <t>Correctivo</t>
  </si>
  <si>
    <t xml:space="preserve"> 1. Informes de Supervisión.
2. Actas de Comités.
3. Comunicaciones externas de las interventorías.</t>
  </si>
  <si>
    <t xml:space="preserve">CONTROL A LA EJECUCIÓN CONTRACTUAL </t>
  </si>
  <si>
    <t># de procesos administrativos de incumplimiento iniciados / # Total de contratos  en ejecución)*100</t>
  </si>
  <si>
    <t>&lt;= 10%</t>
  </si>
  <si>
    <t xml:space="preserve">Prórrogas y adiciones a los Contratos que presentan factores limitantes externos. 
Imposición de Sanciones pecuniarias a los Contratos
 </t>
  </si>
  <si>
    <t xml:space="preserve">
Prórrogas y adiciones aprobadas por la Dirección
Resoluciones por medio de las cuales se declaran los incumplimientos.
</t>
  </si>
  <si>
    <t>Seguimientos financieros de la ejecución de los productos y servicios contratados a terceros por cada contrato vigente, en las herramientas de seguimiento a proyectos</t>
  </si>
  <si>
    <t xml:space="preserve">1. Seguimientos financieros en las herramientas del proyecto, de ejecución de los recursos y en tiempo de los servicios y productos contratados .
</t>
  </si>
  <si>
    <t xml:space="preserve">1. Verificación de los registros generados en las herramientas de seguimiento financiero y de ejecución de los recursos del proyecto de inversión
2. Realizar la verificación de la validez de las justificaciones, necesidades y requerimientos de modificaciones contractuales por un equipo interdisciplinario.
</t>
  </si>
  <si>
    <t>Notificación a los beneficiarios</t>
  </si>
  <si>
    <t>No. de notificaciones a los beneficiarios para subsanaciones</t>
  </si>
  <si>
    <t>1. Cero pagos dobles en relocalización transitoria.</t>
  </si>
  <si>
    <t>1. Desconocimiento de los beneficiarios de la gratuidad de los procesos.
2. Aprovechamiento de la necesidad de los ciudadanos para beneficio personal.</t>
  </si>
  <si>
    <r>
      <t>1. Actualización de lista de chequeo de documentos que contiene el expediente.
2</t>
    </r>
    <r>
      <rPr>
        <sz val="10"/>
        <color rgb="FFFF0000"/>
        <rFont val="Arial"/>
        <family val="2"/>
      </rPr>
      <t>.</t>
    </r>
    <r>
      <rPr>
        <sz val="10"/>
        <rFont val="Arial"/>
        <family val="2"/>
      </rPr>
      <t xml:space="preserve"> Correcto diligenciamiento, de los formatos establecidos para el proceso de Reasentamientos Humanos, publicados en la carpeta de Calidad </t>
    </r>
  </si>
  <si>
    <t># de familias con VUR asignado
# de familia reasentadas</t>
  </si>
  <si>
    <t>Reportar el avance en el desarrollo de la Base Misional</t>
  </si>
  <si>
    <t>Tener el 50% de la Base Misional desarrollada</t>
  </si>
  <si>
    <t>Base de datos de Gestión Inmobiliaria
Reporte del área Técnica
Reporte del área Social</t>
  </si>
  <si>
    <t>No. De Actas de Verificación de Traslado
No De Actas de Entrega de Alternativa Habitacional
No. De Hogares con Selección de Vivienda</t>
  </si>
  <si>
    <t>1. Actualización de folleto de oferta inmobiliaria.
2. Planear recorridos inmobiliarios semanales (todos los jueves) y citar a los beneficiarios que cuentan con VUR para que conozcan los proyectos y posteriormente realicen la selección de vivienda.
3. Reporte de número de familias con selección de vivienda.
4. Reporte de número de familias Reasentadas.
5. Reporte de número de actas de Verificación de Traslado.
6. Reporte de actas de entrega de alternativa habitacional.</t>
  </si>
  <si>
    <t>Demora en la adquisición de  Predios. (Dec 511 del 2010)</t>
  </si>
  <si>
    <t>Base de Requerimientos del área de Procedimientos de la Dirección de Reasentamientos
PREDIS
Reporte del área Técnica</t>
  </si>
  <si>
    <t>Predios Adquiridos (Dec 511 del 2010)</t>
  </si>
  <si>
    <t>Predios adquiridos por la CVP (Dec 511 del 2010)</t>
  </si>
  <si>
    <t>1. Seguimiento de resoluciones y memorandos
2. Seguimiento al número de Modificatorias de Actos Administrativos.
3. Reporte de número de familias con Relocalización Transitoria. 
4. Subsanar junto con la subdirección administrativa aquellos casos que presenten rechazos en los giros.</t>
  </si>
  <si>
    <t>1. Construcción de un portafolio inmobiliario para ofertar proyectos propios y privados a los beneficiarios del programa.
2. Cruce de bases de datos del área de Procedimientos, Social y Gestión Inmobiliaria con el fin de priorizar a las familias que cuentan con asignación de VUR para citar a recorridos inmobiliarios para realizar selección de vivienda.
3. Realizar seguimiento desde el área de Planeación de la Dirección de Reasentamientos, al cumplimiento oportuno de las actividades y metas consignadas en los planes de trabajo de las áreas que componen la misional.
4. Coordinación con la Dirección de Urbanización y Titulación, para la entrega las unidades habitacionales.</t>
  </si>
  <si>
    <t xml:space="preserve">Diagnósticos </t>
  </si>
  <si>
    <t>FUSS
Reporte de familias con asignación de VUR</t>
  </si>
  <si>
    <t>Informe semestral del avance de la Base de Datos Misional.</t>
  </si>
  <si>
    <t>Folletos de Oferta Inmobiliaria.
Informe de recorridos y de selección de vivienda presentado por Gestión Inmobiliaria.
FUSS
Reporte de Actas de verificación de Traslados.
Reporte de Actas de entrega de alternativa habitacional.</t>
  </si>
  <si>
    <t>Registros y/o actas de reunión con las Empresas Públicas.
FUSS.</t>
  </si>
  <si>
    <t xml:space="preserve">1. Socialización de acuerdos éticos a  todo el personal y de los procedimientos manejados por la DUT
2. Divulgación de los servicios gratuitos de la entidad  a través de la Página Web, volantes y atención al cliente
</t>
  </si>
  <si>
    <t>Manejo inadecuado de los recursos programados para efectuarse por la Fiducia</t>
  </si>
  <si>
    <t>Cronograma para la entrega de las zonas de cesión</t>
  </si>
  <si>
    <t>Expedientes de predios titulados</t>
  </si>
  <si>
    <t>Socialización de compromisos</t>
  </si>
  <si>
    <t>* Capacitaciones
* Elaborar mesas de trabajo para hacer socializaciones.</t>
  </si>
  <si>
    <t>No. De Mesas de trabajo de revisión de actualización de normatividad efectuadas/No. De mesas de trabajo programadas*100</t>
  </si>
  <si>
    <t>Informe semestral</t>
  </si>
  <si>
    <t>1. Incumplimiento por parte de los supervisores y apoyo a la supervisión de las condiciones de pago a los contratistas, previo cumplimiento de los requisitos establecidos.
2. Devolución del formato para pago SISCO por error en la elaboración. 
3. Devolución por la no programación de PAC para los pagos radicados.</t>
  </si>
  <si>
    <t>*Generación de reservas presupuestales 
*Reclamaciones por parte de los contratistas y proveedores por incumplimiento en los pagos.</t>
  </si>
  <si>
    <t>No. De Informes cuatrimestrales reportando el seguimiento del control</t>
  </si>
  <si>
    <t>Numero</t>
  </si>
  <si>
    <t xml:space="preserve">
1, Realizar el correo mensual de recordatorio de radicación de cuentas.
2, Memorando mensual a cada subdirección técnica donde se informa la ejecución del mes vs la reprogramación del PAC.
3. Realizar procesos de capacitación para la programación  y reprogramación del PAc </t>
  </si>
  <si>
    <t>Informes cuatrimestrales</t>
  </si>
  <si>
    <t xml:space="preserve">Falta de gestión de pagos  de las reservas presupuestales, por parte de los encargados de los proyectos y/o ordenadores de gasto, previo cumplimiento de las obligaciones contractuales por parte de los contratistas. </t>
  </si>
  <si>
    <t>* Castigo presupuestal.
* Inconformidades por parte de los contratistas, proveedores, beneficiarios.</t>
  </si>
  <si>
    <t>Solicitar control de los pasivos mensualmente 
Efectuar seguimiento a los pasivos</t>
  </si>
  <si>
    <t>No. De seguimientos realizados / No. De seguimientos programados * 100</t>
  </si>
  <si>
    <t>mensual</t>
  </si>
  <si>
    <t>Efectuar seguimiento mensual  a la gestión realizada</t>
  </si>
  <si>
    <t>2 informes de seguimiento a pasivos exigibles quincenal por  mes</t>
  </si>
  <si>
    <t xml:space="preserve">
*Baja rentabilidad de los recursos con los que cuenta la CVP </t>
  </si>
  <si>
    <t xml:space="preserve">Estancamiento de la rentabilidad ofrecida por las Entidades Financieras. </t>
  </si>
  <si>
    <t xml:space="preserve">Efectuar un análisis mensual de la rentabilidad que ofrecen las entidades bancarias y presentarla al comité financiero para la toma de decisiones. </t>
  </si>
  <si>
    <t xml:space="preserve">Seguimiento a la rentabilidad percibida </t>
  </si>
  <si>
    <t>Informes mensuales de acuerdo con los extractos suministrados por las entidades financieras</t>
  </si>
  <si>
    <t>Realizar procesos de capacitaciones semestrales en las que se aborden temas relacionados con  la normatividad vigente.</t>
  </si>
  <si>
    <t xml:space="preserve">Listados de Asistencia </t>
  </si>
  <si>
    <t>Listados de Asistencia</t>
  </si>
  <si>
    <t xml:space="preserve">Modificación del Acto Administrativo </t>
  </si>
  <si>
    <t>Oficios</t>
  </si>
  <si>
    <t>Historias Laborales</t>
  </si>
  <si>
    <t>Certificaciones laborales</t>
  </si>
  <si>
    <t>Plan Anual de Adquisiciones 
Expedientes Contractuales</t>
  </si>
  <si>
    <t>Instructivo 
Oficios</t>
  </si>
  <si>
    <t>Número de Acciones Cerradas /Número de Acciones Formuladas en los Planes de Mejoramiento * 100%</t>
  </si>
  <si>
    <r>
      <t xml:space="preserve">Incumplimiento de la ley 
Deterioro de la imagen institucional
</t>
    </r>
    <r>
      <rPr>
        <sz val="10"/>
        <color rgb="FFFF0000"/>
        <rFont val="Arial"/>
        <family val="2"/>
      </rPr>
      <t xml:space="preserve">
</t>
    </r>
  </si>
  <si>
    <t xml:space="preserve">Elaboró / cargo: Todas las Áreas de la Entidad - Oficina Asesora de Planeación </t>
  </si>
  <si>
    <t xml:space="preserve">Aprobó/cargo: Todas las Áreas de la Entidad - Oficina Asesora de Planeación </t>
  </si>
  <si>
    <t>Versión: 7</t>
  </si>
  <si>
    <t>Vigente desde: 13/03/2018</t>
  </si>
  <si>
    <t>Informes y documentos de auditorías</t>
  </si>
  <si>
    <t xml:space="preserve">(#  Informes revisados / # de informes realizados  * 100%
</t>
  </si>
  <si>
    <t>Omitir en los informes hallazgos identificados en las auditorías</t>
  </si>
  <si>
    <t xml:space="preserve">Se han realizado  tres auditorias,  Caja menor, Revisión botón de transparencia, y  auditoría especial de verificación del cumplimiento de los aportes a seguridad social en los contratos de prestación de servicios personales años 2017 y 2018 . Los informes   están en revisión actualmente </t>
  </si>
  <si>
    <t>(Reportes de avance al Plan Anual de Auditorías realizados /# Reportes al PAA Programados) X 100%</t>
  </si>
  <si>
    <t xml:space="preserve">Se realizaron dos (2) capacitaciones de las cuatro que están programadas </t>
  </si>
  <si>
    <t>Informes revisados</t>
  </si>
  <si>
    <t>De las tres auditorias que se abrieron, ya se emitieron los informes, que se encuentran en revisión</t>
  </si>
  <si>
    <t>Realizar mediciones y reportes trimestrales del avance en el Plan Anual de Auditorías</t>
  </si>
  <si>
    <t xml:space="preserve">Se realizo medición del avance en el  primer trimestre del programa de auditorias </t>
  </si>
  <si>
    <t>se realizó la capacitación diseño de indicadores y plan de acción para los líderes y enlaces de los  procesos</t>
  </si>
  <si>
    <t xml:space="preserve">Realizar mesas de trabajo con el líder del proceso auditado y la Asesora de Control Interno
Reunión Cierre de auditoría  </t>
  </si>
  <si>
    <t>Dando cumplimiento a la Circular 10 de 2016 en la cual se dan los "Lineamientos para la buena gestión de la representación Judicial de la CVP", se establece la presentación mensual de los informes de gestión por parte de los abogados externos que tienen la representación judicial de la Entidad,  y se observa el cumplimiento del numeral 2 del mencionado documento.</t>
  </si>
  <si>
    <t>De los 119 procesos que se encuentran activos al 16 de septiembre de 2018, todos se encuentran cotejados en el SIPROJWEB y la página de la Rama Judicial.</t>
  </si>
  <si>
    <t xml:space="preserve">Los 2  expedientes en los cuales interviene la Caja se encuentran registrados en el FUID. </t>
  </si>
  <si>
    <t>Se realizaron 25 subsanaciones</t>
  </si>
  <si>
    <t>No se han realizado capacitaciones</t>
  </si>
  <si>
    <t>Se ha realizado la actualización de 6522 expedientes</t>
  </si>
  <si>
    <t>1. Se presenta el 10-04-2018 informe del primer trimestre del año del SIG</t>
  </si>
  <si>
    <t>1. Se cuentan con folletos para los proyectos de Manzana 55 y Arboleda Santa Teresita.
2.  Se han realizado 11 recorridos inmobiliarios.
3. Treinta y cuatro (34) familias han realizado selección de vivienda.
4. Se han reasentado 41 familias.
5.  Cuarenta y seis actas de verificación de traslado.
6.  Treinta y seis actas de entrega de alternativa habitacional.</t>
  </si>
  <si>
    <t>1. No se han realizado reuniones con empresas públicas.
2. Se realiza el reporte mensual del FUSS</t>
  </si>
  <si>
    <t>Informe mensual realizado por Gestión Documental.</t>
  </si>
  <si>
    <t>1. Capacitaciones realizadas por Gestión Documental</t>
  </si>
  <si>
    <t xml:space="preserve">1. Organización y actualización de los expedientes, para garantizar la correcta aplicación archivística, subsanando las falencias encontradas.  </t>
  </si>
  <si>
    <t>1. Reporte mensual del plan de trabajo del equipo de relocalización.
2.  Se realizo una resolución modificatoria.
3.  Hay  1.713 familias con relocalización transitoria.
No se han presentado rechazos por lo que no se han realizado subsanaciones.</t>
  </si>
  <si>
    <t># de expedientes ordenados y actualizados.</t>
  </si>
  <si>
    <t>12 informes sobre la organización y actualización de expedientes.</t>
  </si>
  <si>
    <t>1. Retrasos en la proyección de resoluciones y memorandos de pago por concepto de la ayuda temporal de relocalización.
2. Errores en la expedición del acto administrativo para asignación de ayuda de relocalización.
3. Inconsistencia de la información aportada por el beneficiario.</t>
  </si>
  <si>
    <t>Reporte mensual realizado por Relocalización Transitoria.</t>
  </si>
  <si>
    <t>Boleta de Radicación del expediente ante Curaduría Urbana.</t>
  </si>
  <si>
    <t>El lunes  9 de abril del 2018  se instruyo al personal de servicio al ciudadano, sobre la gratuidad de los tramites y servicios que presta la Caja de la Vivienda Popular. Se socializo la campaña 360 que se realizara sobre la gratuidad junto a la Oficina Asesora de Comunicaciones.
Seguida a la sensibilización se realizo una evaluación, que permitiera medir el nivel de conocimientos que poseen y adquiridos; la cual arrojo como resultado que los evaluados poseen un 100% del dominio del tema relacionado con la Gratuidad de los Tramites y Servicios que presta la CVP.</t>
  </si>
  <si>
    <t>La acción preventiva que permita minimizar la ocurrencia del riesgo esta enfocada a realizar la Campaña 360 sobre Gratuidad de los Tramites y Servicios de la entidad. Dirigida tanto a la Ciudadanía como a los funcionarios y contratistas de la CVP. Esto debe ser permanente.</t>
  </si>
  <si>
    <t>Esta actividad comenzara su ejecución a partir del 01 de julio de 2018</t>
  </si>
  <si>
    <t>Esta actividad comenzara su ejecución a partir del 01 de mayo de 2018</t>
  </si>
  <si>
    <t>Se realiza el seguimiento a través de la base de datos de la Subdirección Administrativa</t>
  </si>
  <si>
    <t>Se estructuró la matriz de seguimiento de la radicación de informes, con la cual se lleva el control de la entrega mensual que realizan las dependencias.
El promedio del porcentaje del indicador es del 97,88%.</t>
  </si>
  <si>
    <t xml:space="preserve">Se adelantó revisión periódica que arrojó como resultado a corte del 16 de abril del presente año, 60 procesos en curso. Se utilizó una herramienta (Hoja de cálculo en formato Excel) en donde se registra la base de datos de los procesos que adelanta la oficina CID. 
A la fecha se cuentan con 60 actuaciones disciplinarias vigentes, las cuales se encuentran determinadas por anualidad de la siguiente manera: del 2015, 3 Procesos que se encuentran en apertura de investigación; 2016, 23 Procesos de los cuales 3 se encuentran en apertura de investigación y 20 en indagación preliminar; 2017, 31 Procesos que se encuentran en indagación preliminar; y para el 2018, 3 Procesos que se encuentran en indagación preliminar.
El proceso de CID en el primer trimestre ha realizado 11 autos de archivo de los cuales 10 son del año 2017 y 1 del año 2016.
Para la vigencia 2018, a corte del 16 de abril se han recibido 6 quejas e informes dando como resultado 3 autos inhibitorios y 3 indagaciones preliminares que hacen parte de los 60 procesos en curso.
Adicionalmente se han adelantado actuaciones que corresponden al curso del proceso disciplinario tales como: (apertura de investigación, cierre de investigación, acumulación de proceso etc.)
</t>
  </si>
  <si>
    <t xml:space="preserve">Se garantiza la confidencialidad de los procesos disciplinarios, mediante acciones de custodia de los expedientes, los cuales se encuentran alojados en cajas y archivadores, ubicados en la oficina de control interno de la CVP. Este espacio cuenta con cerradura y las llaves están en custodia de los profesionales de la oficina de CID.
Reflejo de la confidencialidad se soporta en la inexistencia de queja alguna contra la Dirección de Gestión Corporativa y CID por violación de la reserva sumarial de que trata el artículo 95 de la ley 734 de 2002.
</t>
  </si>
  <si>
    <t>La Dirección de Mejoramiento de Barrios a través del equipo de trabajo de gestión documental, revisó la  totalidad de los registros generados por los equipos designados a la supervisión en cada uno de los contratos a cargo del proceso.
Como resultado se informaron las observaciones y recomendaciones en los aspectos de calidad de los registros antes de ser archivados en los respectivos expedientes.</t>
  </si>
  <si>
    <t>A través de validación de informes de gestión y de resultados mensuales que se evidencian en la carpeta de calidad y que sirven de apoyo a la gestión administrativa, técnica, contractual y financiera, se reporta:
1 registro mensual para el FUSS, 1 registro del seguimiento Financiero a Contratos, 1 seguimiento trimestral al Informe de Gestión trimestral y 1 seguimiento trimestral al Plan de Acción, para un total de 10 registros.</t>
  </si>
  <si>
    <t>FUSS Individual de cada proyecto
FUSS consolidado</t>
  </si>
  <si>
    <t xml:space="preserve">Se realizaron sensibilizaciones a los funcionarios y trabajadores de la Caja de la Vivienda Popular, relacionadas con la Emergencia Sanitaria y con la correcta segregación de residuos. 
Se recogieron los residuos peligrosos acopiados y se gestionaron adecuadamente. </t>
  </si>
  <si>
    <t xml:space="preserve">Presentaciones 
Registros de Asistencia
La información se encuentra disponible en la Carpeta de Calidad </t>
  </si>
  <si>
    <t xml:space="preserve">A partir del segundo semestre del 2018, se programaran sensibilizaciones para los funcionarios y contratistas de la entidad. </t>
  </si>
  <si>
    <t>Se cuenta con la Matriz consolidada, se tiene pendiente la actualización de las fechas de expedición de documentos, las cuales están bajo la responsabilidad de Yahir Murcia
Coordinador Transporte
Caja de Vivienda Popular</t>
  </si>
  <si>
    <t>Se estableció el cronograma de visitas a las dependencias, para realizar las jornadas de acompañamiento en la aplicación de las Tablas de Retención Documental. Así mismo se ejecutaron las visitas correspondientes a Dirección de Gestión Corporativa (servicio al ciudadano y Despacho), y al archivo de contratos, Dirección de Mejoramiento de Vivienda y Oficina de Control Interno y Dirección Jurídica y Gestión del Talento Humano. 
Se indica un avance del 33% teniendo en cuenta que se realizó el cronograma con un 10% y se han realizado 9 de las 36 visitas programadas, es decir, un 25% que de conformidad con el peso de la ejecución del cronograma que es del 90% correspondería a un 23%. Se adjunta como soporte de la gestión de la actividad, las actas de las visitas de verificación y el cronograma.</t>
  </si>
  <si>
    <t>Dentro del diagnóstico integral que se actualizó para la vigencia 2018, se realizó la respectiva valoración de la urgencia de las dependencias misionales para jornadas de acompañamiento.
Aunado a lo anterior, se estableció el cronograma de visitas a las dependencias para realizar las jornadas de acompañamiento en la aplicación de las Tablas de Retención Documental. 
Se indica un avance en la actividad del 33% teniendo en cuenta que se realizó la priorización y se construyó el cronograma para realizar las jornadas de acompañamiento respectivas a las dependencias, lo que corresponde a un 20% de avance. Así mismo se dio la instrucción de la aplicación de las TRD a los procesos misionales de Dirección de Mejoramiento de Vivienda y Servicio al Ciudadano. Se adjunta como soporte el diagnóstico referido, el cronograma para las visitas a las dependencias de la Entidad y las actas de las jornadas de acompañamiento a la Dirección de Mejoramiento de Vivienda y al Proceso de Servicio al Ciudadano.</t>
  </si>
  <si>
    <t>Se realizó el borrador del Reglamento Interno de Gestión Documental y Archivos, el cual tiene el fin de  servir como un instrumento de orientación y control de las comunicaciones oficiales, con el fin de armonizar la gestión documental en los diferentes procesos del Programa de Gestión Documental, así como el uso y aplicación de las nuevas tecnologías, logrando así mayor eficiencia y efectividad en los procesos institucionales de la Entidad.</t>
  </si>
  <si>
    <t xml:space="preserve">La adopción y disposición de los Actos administrativos para de los nuevos protocolos o metodologías de evaluación de la gestión de los servidores públicos está disponible en consulta a toda la entidad en la carpeta de calidad de los procesos, así mismo se les solicitó a los funcionarios la suscripción de sus compromisos laborales.
Se indica un avance del 18% teniendo en cuenta que están dispuestos y comunicados los protocolos de evaluación de la gestión para los funcionarios públicos. </t>
  </si>
  <si>
    <t>En el primer cuatrimestre de 2018 se han realizado efectivamente dos posesiones de funcionarios en la planta de personal, los cuales cumplieron cabalmente con los requisitos.</t>
  </si>
  <si>
    <r>
      <rPr>
        <b/>
        <sz val="24"/>
        <rFont val="Arial"/>
        <family val="2"/>
      </rPr>
      <t xml:space="preserve">POLÍTICA DE ADMINISTRACIÓN DEL RIESGO
</t>
    </r>
    <r>
      <rPr>
        <sz val="24"/>
        <rFont val="Arial"/>
        <family val="2"/>
      </rPr>
      <t xml:space="preserve">
La Caja de la Vivienda Popular,  manteniendo la integralidad de sus procesos desarrolla para toda la entidad una Política de Administración del Riesgo, donde se identifican y administran los eventos potenciales que pueden afectar el logro de los resultados en sus estrategias hacia la consecución de las metas, ejecutando las políticas de la Secretaría del Hábitat en los programas de Titulación de Predios, Mejoramiento de Vivienda, Mejoramiento de Barrios y Reasentamientos Humanos. El ciclo de la gestión integral de riesgos comprende actividades de identificación, medición, control, monitoreo, comunicación y divulgación de los riesgos a todas las áreas de la organización, de manera que se cumpla con el propósito de mitigar la ocurrencia de impactos negativos, logrando así cumplir con la Misión de la Caja, ofreciendo a la población de estratos 1 y 2 o su equivalente,  que habita en barrios de origen informal o en zonas de riesgo una mejor calidad de vida. 
</t>
    </r>
  </si>
  <si>
    <r>
      <t xml:space="preserve">Primer periodo: Durante el primer periodo el grupo de asistencia Técnica realizó 26 Radicaciones para el trámite de actos de reconocimiento y/o Licencias de Construcción ante curadurías urbanas, presentando un avance del 38% sobre las 68 radicaciones con asistencia técnica programadas para la vigencia 2018.
</t>
    </r>
    <r>
      <rPr>
        <b/>
        <sz val="12"/>
        <rFont val="Arial"/>
        <family val="2"/>
      </rPr>
      <t/>
    </r>
  </si>
  <si>
    <r>
      <t xml:space="preserve">Primer periodo: Durante el primer periodo el Procedimiento de Asistencia Técnica 
208-MV-Pr-05, no ha presentado actualizaciones dentro del proceso. Por lo tanto no se han realizado socializaciones a los profesionales de la Dirección.
</t>
    </r>
    <r>
      <rPr>
        <b/>
        <sz val="12"/>
        <rFont val="Arial"/>
        <family val="2"/>
      </rPr>
      <t/>
    </r>
  </si>
  <si>
    <t>Primer Periodo: Durante el primer periodo la Dirección de Mejoramiento de Vivienda no presenta hallazgos pendientes, resultado de las auditorias internas realizadas.</t>
  </si>
  <si>
    <t>Primer Periodo: A la fecha la Dirección de Mejoramiento de Vivienda no ha hecho entrega del primer diagnostico general a la Secretaria Distrital de Hábitat, el cual contiene los diagnósticos individuales de cada uno de los hogares identificados para acceder al Subsidio de Mejoramiento de Vivienda, este será entregado a finales del mes de abril según cronograma de entrega.</t>
  </si>
  <si>
    <r>
      <t xml:space="preserve">Durante el periodo se realizaron las modificaciones contractuales de los siguientes contratos vigentes en la Dirección de Mejoramiento de Barrios
</t>
    </r>
    <r>
      <rPr>
        <u/>
        <sz val="10"/>
        <rFont val="Arial"/>
        <family val="2"/>
      </rPr>
      <t xml:space="preserve">Contrato de Consultoría No. 506 de 2017: (3) Modificaciones Contractuales
</t>
    </r>
    <r>
      <rPr>
        <sz val="10"/>
        <rFont val="Arial"/>
        <family val="2"/>
      </rPr>
      <t xml:space="preserve">-	Modificación No. 1: Suspensión del 28 de febrero a 27 de marzo de 2018.
-	Modificación No. 2: Aclaración fecha de reinicio del Contrato.
-	Modificación No. 3: Suspensión por el término de dos (02) meses 
</t>
    </r>
    <r>
      <rPr>
        <u/>
        <sz val="10"/>
        <rFont val="Arial"/>
        <family val="2"/>
      </rPr>
      <t>Contrato de Obra No. 584 de 2016: (4) Modificaciones contractuales</t>
    </r>
    <r>
      <rPr>
        <sz val="10"/>
        <rFont val="Arial"/>
        <family val="2"/>
      </rPr>
      <t xml:space="preserve">
-	Modificación No. 3: Suspensión del 8 a 16 de febrero de 2018.
-	Modificación No. 4: Suspensión del 17 a 25 de febrero de 2018.
-	Modificación No. 5: Suspensión del 26 de febrero a 08 de marzo de 2018.
-	Modificación No. 6: Por medio de la cual se realizó adición de recursos y prórroga en el plazo de ejecución por el término de dos (02) meses; exclusión de segmentos viales como se evidencia en Actas de Comité y registros de reuniones en la etapa de revisión y verificación de los requerimientos.
</t>
    </r>
    <r>
      <rPr>
        <u/>
        <sz val="10"/>
        <rFont val="Arial"/>
        <family val="2"/>
      </rPr>
      <t>Contrato de Interventoría No. 593 de 2016</t>
    </r>
    <r>
      <rPr>
        <sz val="10"/>
        <rFont val="Arial"/>
        <family val="2"/>
      </rPr>
      <t>:(4 Modificaciones contractuales)
-	Modificación No. 3: Suspensión del 8 a 16 de febrero de 2018.
-	Modificación No. 4: Suspensión del 17 a 25 de febrero de 2018.
-	Modificación No. 5: Suspensión del 26 de febrero a 08 de marzo de 2018.
-	Modificación No. 6: Por medio de la cual se realizó adición de recursos, se prorrogó el plazo de ejecución por el término de dos (02) meses; de acuerdo a lo referido en actas de comité y registros de reuniones.</t>
    </r>
  </si>
  <si>
    <t>Presentaciones y registros de capacitación</t>
  </si>
  <si>
    <t xml:space="preserve">Programar y desarrollar actividades lúdicas para el buen uso de sistemas de separación y  disposición de residuos generados en la entidad.  
Implementar bitácora de registro de residuos no aprovechables. 
Realizar piezas comunicacionales que apoyen en el desarrollo de las actividades lúdicas. </t>
  </si>
  <si>
    <t xml:space="preserve">Sensibilizaciones a los funcionarios y trabajadores de la CVP - Listados de Asistencia 
La evidencia se encuentra en la carpeta de Calidad, disponible para su consulta. 
</t>
  </si>
  <si>
    <t>Exigencia de certificados  de revisión tecnicomécanica</t>
  </si>
  <si>
    <t>Certificado de revisión tenicomecanica</t>
  </si>
  <si>
    <t>Revisión Tecnicomecánica, vigente</t>
  </si>
  <si>
    <t xml:space="preserve">Revisar los registros de reparaciones y entradas a talleres, gastos de combustible y lubricantes, mantenimiento, con el fin de garantizar que los vehículos asignados a la entidad, se encuentren en óptimas condiciones. </t>
  </si>
  <si>
    <t xml:space="preserve">Se solicita actualización de los datos para los vehículos que prestan el servicio de transporte a la CVP. 
Todos los carros se encuentran en buenas condiciones, se consolida una matriz con los datos de los conductores y se revisan las fechas de expedición de documentos y su vencimiento. </t>
  </si>
  <si>
    <t>Certificado de Revisión Tecnicomecanica vigente para los vehículos que prestan el servicio de transporte y el vehículo propio de la CVP.</t>
  </si>
  <si>
    <t>(Pliegos con anexo técnico exigiendo cumplimiento de normativa ambiental / Total de contratos con posibles impactos ambientales significativos)</t>
  </si>
  <si>
    <t>Revisar periódicamente la normativa ambiental aplicable a los procesos de la entidad, para verificar el cumplimiento de la entidad.</t>
  </si>
  <si>
    <t xml:space="preserve">Se actualiza la normativa ambiental que puede tener injerencia en el cumplimiento de contratos. </t>
  </si>
  <si>
    <t>Clausulas ambientales relacionadas a los procesos de contratación para los contratos donde se pueda aplicar (Anexos técnicos), las cuales se encuentran disponibles en la carpeta del referente ambiental - PIGA</t>
  </si>
  <si>
    <t>Presentación de información y/o datos falsos ante quien lo solicite (entidades externas, organismos de control y la ciudadanía), para favorecer intereses particulares</t>
  </si>
  <si>
    <t>Realizar Sensibilizaciones; con el fin de crear conciencia, sobre la importancia de los aspectos éticos, en nuestras actividades.</t>
  </si>
  <si>
    <t xml:space="preserve">Se realizó inducción en el primer trimestre, a todos los servidores de la entidad, en la misma se trataron aspectos éticos, en pro de crear conciencia en todos los funcionarios y contratistas sobre la importancia de la transparencia en sus actividades, de forma tal que se garantice la veracidad y coherencia de la información registrada y reportada en la entidad a los diferentes medios.
</t>
  </si>
  <si>
    <t xml:space="preserve">Falta de revisión, de la documentación que compone el SIG, por parte de los dueños de procesos.
Fallas humanas, de quien crea, modifica o elimina los documentos del SIG 
</t>
  </si>
  <si>
    <t>(Documentos Actualizados / Documentos solicitados por la entidad) *101</t>
  </si>
  <si>
    <t>Confirmación mediante correo electrónico, de la actualización de la documentación del SIG (Crear, modificar , eliminar).
Seguimiento a las solicitudes recibidas (Memorandos) , por parte de las áreas de la entidad, frente a los documentos del SIG.  
Actualización del Listado Maestro de Documentos, para mantener las versiones correctas en la documentación del SIG.
Revisión aleatoria por parte de los profesionales de la Oficina Asesora de Planeación, para garantizar que la información contenida en cada proceso, este acorde a lo publicado en el Listado Maestro de Documentos. 
Entrega de Memorando a las áreas de la entidad, solicitando revisar sus procesos, para validar las actualizaciones de la documentación, en cada proceso.</t>
  </si>
  <si>
    <t xml:space="preserve">Carpeta de Calidad 
Listado Maestro de Documentos 
Memorandos con Respuesta - Correo electrónico, con coris relacionado para cada solicitud efectuada por las áreas de la entidad. 
 </t>
  </si>
  <si>
    <t xml:space="preserve">1. Ciudadanos no acceden a las plataformas digitales que requieren conexión a Internet.                                                       2. No conocen la dirección de la página web de la CVP ni las cuentas de redes sociales en Facebook, Twitter, YouTube e Instagram                                                                            </t>
  </si>
  <si>
    <t>Revisar el Informe, de seguimiento mensual, generado por Google Analíticos y las Plataformas de Redes sociales,  para formular acciones de mejora, si se requiere.</t>
  </si>
  <si>
    <t>Informes de reportes estadísticos Google Analíticos, Informes PQRS por página web e informes de redes sociales</t>
  </si>
  <si>
    <t xml:space="preserve">Índice de Interacciones </t>
  </si>
  <si>
    <t xml:space="preserve">1. Realizar monitoreo mensual de las diferentes plataformas digitales, generando plan de mejoramiento para aumentar visitas e interacciones, según metas de la vigencia..  
2.Iniciar acciones que mejoren la usabilidad de la página web de la entidad. 
3. Crear foro on line en la página web y difundirlo por medios propios y redes sociales.   
</t>
  </si>
  <si>
    <t>Se realizo informe de monitoreo de redes sociales y de pagina WEB con indicadores de interacción. Se han puesto en marcha mejoras para aumentar visitas e interacciones según metas de la vigencia.
Se realizo diagnostico en usabilidad de la pagina web de la entidad y se inician acciones de mejora
Se publicaron contenidos mas visuales para aumentar visitas se aumento la frecuencia de actualización de noticias</t>
  </si>
  <si>
    <t xml:space="preserve">Reportes de interacción y cumplimiento Usabilidad - Gobierno en Línea 
</t>
  </si>
  <si>
    <r>
      <rPr>
        <b/>
        <sz val="10"/>
        <rFont val="Arial"/>
        <family val="2"/>
      </rPr>
      <t>COMUNICACIONES</t>
    </r>
    <r>
      <rPr>
        <sz val="10"/>
        <rFont val="Arial"/>
        <family val="2"/>
      </rPr>
      <t xml:space="preserve">
Desactualización de versiones y parches de seguridad de los diferentes componentes de la página web
Debilidades en la Gestión de usuriarios y contraseñas a nivel de aplicación(es) y base de datos
Huecos  de Seguridad de la aplicación(es)
</t>
    </r>
    <r>
      <rPr>
        <b/>
        <sz val="10"/>
        <rFont val="Arial"/>
        <family val="2"/>
      </rPr>
      <t xml:space="preserve">TIC
</t>
    </r>
    <r>
      <rPr>
        <sz val="10"/>
        <rFont val="Arial"/>
        <family val="2"/>
      </rPr>
      <t>Desactualización de certificados
Desactualización de parches en el sistema operativo
Debilidades en la configuración de apache</t>
    </r>
  </si>
  <si>
    <t>La integridad de la información publicada puede verse afectada ante los grupos de interés y la indisponibilidad en el servicio.</t>
  </si>
  <si>
    <r>
      <rPr>
        <b/>
        <sz val="10"/>
        <rFont val="Arial"/>
        <family val="2"/>
      </rPr>
      <t xml:space="preserve">
COMUNICACIONES</t>
    </r>
    <r>
      <rPr>
        <sz val="10"/>
        <rFont val="Arial"/>
        <family val="2"/>
      </rPr>
      <t xml:space="preserve">
1.  Realizar la actualización del sitio web tan pronto como estén disponibles
nuevos plugin o versión de CMSs.
Evidencia: Cuadro de Seguimiento mensual
2. Hacer copias de seguridad fiables y seguras
del sitio web.
Evidencia: Backup´s semanales
</t>
    </r>
    <r>
      <rPr>
        <b/>
        <sz val="10"/>
        <rFont val="Arial"/>
        <family val="2"/>
      </rPr>
      <t>TIC</t>
    </r>
    <r>
      <rPr>
        <sz val="10"/>
        <rFont val="Arial"/>
        <family val="2"/>
      </rPr>
      <t xml:space="preserve">
Actualización de certificados
Evidencia: Informe de certificados actualizados 
Actualización de parches en el sistema operativo
Evidencia: Cuadro de seguimiento mensual
Configuración del apache
Evidencia:  Cuadro de seguimiento mensual
</t>
    </r>
    <r>
      <rPr>
        <b/>
        <sz val="10"/>
        <rFont val="Arial"/>
        <family val="2"/>
      </rPr>
      <t>COMUNICACIONES Y TIC</t>
    </r>
    <r>
      <rPr>
        <sz val="10"/>
        <rFont val="Arial"/>
        <family val="2"/>
      </rPr>
      <t xml:space="preserve">
Realizar un protocolo de contingencia
</t>
    </r>
  </si>
  <si>
    <r>
      <rPr>
        <b/>
        <sz val="10"/>
        <rFont val="Arial"/>
        <family val="2"/>
      </rPr>
      <t>COMUNICACIONES</t>
    </r>
    <r>
      <rPr>
        <sz val="10"/>
        <rFont val="Arial"/>
        <family val="2"/>
      </rPr>
      <t xml:space="preserve">
1.  Realizar la actualización del sitio web, tan pronto como estén disponibles los nuevos plugin o versiones  de CMSs.
Evidencia: Cuadro de Seguimiento mensual
2. Hacer copias de seguridad fiables y seguras
del sitio web.
Evidencia: Backup´s semanales
</t>
    </r>
    <r>
      <rPr>
        <b/>
        <sz val="10"/>
        <rFont val="Arial"/>
        <family val="2"/>
      </rPr>
      <t>TIC</t>
    </r>
    <r>
      <rPr>
        <sz val="10"/>
        <rFont val="Arial"/>
        <family val="2"/>
      </rPr>
      <t xml:space="preserve">
Actualización de certificados
Evidencia: Informe de certificados actualizados 
Actualización de parches en el sistema operativo
Evidencia: Cuadro de seguimiento mensual
Configuración del apache
Evidencia:  Cuadro de seguimiento mensual
</t>
    </r>
    <r>
      <rPr>
        <b/>
        <sz val="10"/>
        <rFont val="Arial"/>
        <family val="2"/>
      </rPr>
      <t xml:space="preserve">
COMUNICACIONES Y TIC</t>
    </r>
    <r>
      <rPr>
        <sz val="10"/>
        <rFont val="Arial"/>
        <family val="2"/>
      </rPr>
      <t xml:space="preserve">
Realizar un protocolo de contingencia</t>
    </r>
  </si>
  <si>
    <t>Se realizaron Backups semanales 
Se realizaron actualizaciones de Drupal
Se elaboraron informes de estadísticas e interacciones de la pagina web</t>
  </si>
  <si>
    <t>Cuadro de Seguimiento mensual
Backup´s semanales
 Informe de certificados actualizados 
Cuadro de seguimiento mensual</t>
  </si>
  <si>
    <t>Guía para el manejo y la organización de Archivos de Gestión 2016 - CVP</t>
  </si>
  <si>
    <t>Formato Único de Inventario Documental (FUID)</t>
  </si>
  <si>
    <t>De 4 fallos en contra solo se impugnó uno. Con respecto a esto, es necesario aclarar que si bien se profirieron 4 fallos desfavorables a la Entidad, 3 corresponde a Acciones de Tutela, y por estrategia jurídica se decidió no interponer recurso de impugnación contra estos fallos, ya que lo ordenado en estos, son gestiones mínimas, en contraste a lo que pretendían los accionantes.</t>
  </si>
  <si>
    <t>Informe presentado mensualmente por el área de Relocalización Transitoria</t>
  </si>
  <si>
    <t xml:space="preserve">1. Informar a todos los beneficiarios, sobre la gratuidad de los trámites de la entidad.
2. Capacitar a los funcionarios que se encuentran en atención al ciudadano, para que tengan claridad en el manejo de los trámites  y velen por la transparencia del proceso.  </t>
  </si>
  <si>
    <t>Memorandos solicitando las capacitaciones.
Listado de asistencia a las capacitaciones.
Registro fotográfico de la capacitación.</t>
  </si>
  <si>
    <t>La capacitación{on esta programada para el 3 de mayo del 2018</t>
  </si>
  <si>
    <t>Incorrecta aplicación de la norma archivística.</t>
  </si>
  <si>
    <t>Jornadas de Capacitación sobre normas archivísticas</t>
  </si>
  <si>
    <t># de Jornadas de Capacitación sobre las normas archivísticas.</t>
  </si>
  <si>
    <t xml:space="preserve">4 Jornadas de Capacitación sobre las normas archivísticas </t>
  </si>
  <si>
    <t xml:space="preserve">Se realizaron las capacitaciones los días 10, 11, 12 y 13 de abril a los funcionarios y contratistas de la dirección.   </t>
  </si>
  <si>
    <t xml:space="preserve">Listado de asistencia a las capacitaciones.
Presentación utilizada en la capacitación y registro fotográfico.
</t>
  </si>
  <si>
    <t>1. Revisión de Base de Datos Misional.
2. Puntos de control en el procedimiento de Reubicación Definitiva.</t>
  </si>
  <si>
    <t>Valor Único de Reconocimiento asignado</t>
  </si>
  <si>
    <t>1. Reporte mensual sobre familias con asignación de VUR.
2. Reporte mensual FUSS (familias reasentadas)</t>
  </si>
  <si>
    <t>1. Se han asignado 9 VUR.
2.  Se han reasentado 41 familias.</t>
  </si>
  <si>
    <t>Alteración de la información de la Base de Datos Misional</t>
  </si>
  <si>
    <t>1. Incumplimiento del procedimiento de Adquisición de Predios 208-REAS-Pr-04.
2. No saneamiento del predio por todo concepto (gravamen, condición o limitación al dominio), taponamiento y paz y salvo de servicios públicos domiciliarios.
3. Estudio de documentos negativo o no completitud de documentos.
4. Falta de personal que cumpla con las certificaciones para realizar un avaluó catastral.</t>
  </si>
  <si>
    <t>1. Solicitud de saneamiento de servicios públicos y subsanación de documentos para dar viabilidad técnica, jurídica y administrativa a la adquisición de los predios.
2. En caso de no completitud de documentos para dar viabilidad al proceso, el área responsable solicitará al beneficiario la subsanación de los mismos.
3. Solicitud de trámite para liberación de recursos y apropiación a la meta de adquisición predial.</t>
  </si>
  <si>
    <t xml:space="preserve">No. De Predios Adquiridos
No. De Estudios de Documentos para Adquisición de Predios
</t>
  </si>
  <si>
    <t>1.Seguimiento al cumplimiento de los pagos del programa de Relocalización transitoria.
2. Actualizar los datos de los  arrendatarios y arrendares en la Plataforma de Relocalización Transitoria.</t>
  </si>
  <si>
    <t>Incumplimiento de las actividades del procedimiento, las cuales están diseñadas para que identifiquen los predios/hogares que cumplen los requisitos  normativos</t>
  </si>
  <si>
    <t>Diagnósticos</t>
  </si>
  <si>
    <t>1. Plan Anual de Adquisiciones
2. Seguimiento y control a la ejecución financiera de los contratos.
3. Formato Único de Seguimiento Sectorial.</t>
  </si>
  <si>
    <t xml:space="preserve">El cumplimiento en el indicador del 24% corresponde a los avances en el compromiso de los recursos disponibles en el Proyecto de Inversión 208 Mejoramiento de Barrios. 
Se comprometieron los recursos de tipo de gasto 03- Recurso Humano, logrando la disponibilidad para la capacidad de operación de la Dirección de Mejoramiento de Barrios.
La priorización de las intervenciones en espacio público a escala barrial y de los recursos del tipo de gasto 01- Infraestructura del periodo a reportar, corresponde a avances de gestión interinstitucional con la Secretaría Distrital de Hábitat para la priorización de 13 obras en las localidades de Ciudad Bolívar, Usaquén, Usme y San Cristóbal. 
A la fecha se han generado mayores tiempos de los programados inicialmente en la proyección de los estudios previos a la contratación debido a las contingencias presentadas en las consultas normativas, reservas y actualización de los perfiles viales, con las entidades pertinentes.
Se realizó un seguimiento mensual de la Herramienta Ejecución Financiera y Física de Proyectos, para un total de cuatro seguimientos.
</t>
  </si>
  <si>
    <t>Durante el periodo a reportar se evidencian diecisiete (17) contratos en ejecución, de los cuales uno cuenta con la solicitud de inicio de trámite sancionatorio  por ausencia de seguimiento en la ejecución y por no evidenciar anomalías en el contrato de obra objeto de interventoría. Contrato de Interventoría No. 593 de 2016.
De acuerdo a los resultados en la medición del indicador se establece que el riesgo está siendo minimizado de acuerdo a la meta definida.</t>
  </si>
  <si>
    <t xml:space="preserve">1.  Revisión de los registros generados por los contratistas en el desarrollo del proceso de Mejoramiento de Barrios .
2. Llevar a cabo el seguimiento a los informes de supervisión por parte del Director Técnico de Mejoramiento de Barrios.
</t>
  </si>
  <si>
    <t>Seguimientos financieros del proyecto de inversión
Registros de Reunión  con la verificación de la información
Registros de modificaciones contractuales</t>
  </si>
  <si>
    <t>Titular predios de desarrollos urbanísticos de la Caja o que han sido cedidos a la misma por otras entidades publicas o privadas, con el fin de garantizar el derecho a la propiedad.</t>
  </si>
  <si>
    <t xml:space="preserve"> Cobro de Dadivas y/o favores para adelantar cualquier etapa y/o actividad del proceso de titulación</t>
  </si>
  <si>
    <t>Titulación de predios por mecanismo ce cesión a titulo gratuito</t>
  </si>
  <si>
    <t>(Número de predios titulados por mecanismo a titulo gratuito / Número de títulos Proyectados )*100</t>
  </si>
  <si>
    <t xml:space="preserve">1. Realizar el seguimiento a los procesos de  titulación por mecanismo de cesión a título gratuito y revisión de la autenticidad  de los documentos requeridos  . 2. Revisión permanente de la actualización de los procedimientos sobre los requerimientos </t>
  </si>
  <si>
    <t>En el período de enero a marzo de 2018 se han titulado 302 predios por el mecanismo de cesión a título gratuito , los cuales han sido verificados con las actualizaciones de los procedimientos efectuados según los formatos de lista de chequeo asentados en cada expediente</t>
  </si>
  <si>
    <t>Número de socialización/Número de reuniones programadas</t>
  </si>
  <si>
    <t>En el primer trimestre se realizaron las siguientes acciones:                            Se efectuaron 52 reuniones con la comunidad con el fin de efectuar seguimiento a los tiempos alcanzados para cada uno de los procesos de titulación para el Barrio María Paz. Ver actas escaneadas en la carpeta de calidad 2018  y se envió el Código de Ética para la DUT a todos los funcionarios de planta, temporales, provisionales y contratistas el día 12 de abril de 2018</t>
  </si>
  <si>
    <t>Correos al personal sobre la socialización</t>
  </si>
  <si>
    <t>(Número de comités Fiduciarios Realizados / Número de comités Mensuales)*100</t>
  </si>
  <si>
    <t>Para el primer trimestre  se programaron 16 reuniones, las cuales fueron realizadas, según Actas Nos. 14 al 19 para Comité Técnico y Nos. 115 al 124 para el Comité Directivo, las actas se encuentran en la carpeta de la Calidad 2018</t>
  </si>
  <si>
    <t>Actas de Comités de Fiducia</t>
  </si>
  <si>
    <t>Entrega zonas de cesión</t>
  </si>
  <si>
    <t>Revisión y seguimiento de las actividades formuladas de acuerdo a las mesas de trabajo y gestión realizada con los involucrados y seguimiento a los trámites de actualización y revisión de las minutas</t>
  </si>
  <si>
    <t>Los logros obtenidos en el primer trimestre corresponden a: Lomas II Pijaos (Rafael Uribe) : solicitud de recibo enviada al DADEP con radicación 2018EE1708 de 29/01/2018, el DADEP respondió la petición el 13 de febrero de 2018 por la cual el DADEP ubica el urbanismo en un plano anterior que fue actualizado a la fecha.  Atahualpa El Cajón (Fontibón): la escritura firmada por la CVP y en firma de la Dirección del DADEP se encuentra autorizada en Notaria. Nuevo Chile (Bosa): La minuta y demás documentos para la transferencia por escritura pública fueron enviados al DADEP, el DADEP dio respuesta en la que se manifiesta que están realizando actuaciones técnicas. El Caracol (Kennedy) :Se efectuó Comité de seguimiento para entrega , en el que se indica que debe estudiarse el caso para reurbanización y no sustitución. Veraguas (Puente Aranda): se deben verificar las diferentes alternativas de solución a la problemática de invasión y actualización de la urbanización. Buenos Aires (San Cristóbal): se llevo a cabo reunión con el Hábitat con el fin de definir el procedimiento para la inclusión del Barrio Buenos Aires en el proceso de regularización de la Alcaldía Local de San Cristóbal. Calvo Sur (San Cristóbal): Laches (Santa Fe): El DADEP se encuentra trabajando en la modificación del acta de recibo No. 138 del 01/07/2009.</t>
  </si>
  <si>
    <t>Actas de entrega al DADEP, escrituras de entrega de zonas de cesión</t>
  </si>
  <si>
    <t xml:space="preserve">Revisión de la Viabilidad Técnica , actos administrativos y cruce de verificación  con FONVIVIENDA
</t>
  </si>
  <si>
    <t xml:space="preserve">Verificación Viabilidad técnica </t>
  </si>
  <si>
    <t>(Número de viabilidades técnicas / Número de predios planeados*100</t>
  </si>
  <si>
    <t>Se revisaron 322 resoluciones previas a su numeración, así: transferencia de dominio 20 y cesión a títulos gratuito 302 , distribuidas en los barrios: Arborizadora Alta 3, Arborizadora baja 1, Sierra Morena 4, Caracolí 2, Guacamayas 3, Laches 9, Juan Pablo II 3, La Playa 294, Santa Viviana 2 y Colmena III 1</t>
  </si>
  <si>
    <t xml:space="preserve">Viabilidades técnicas emitidas pendientes de resolución </t>
  </si>
  <si>
    <t>Verificación Viabilidad jurídica</t>
  </si>
  <si>
    <t>(Número de viabilidades jurídicas / Número de predios planeados*100</t>
  </si>
  <si>
    <t>Se incluyó en el Procedimiento 208-TIT-PR-05 vigente desde  el 16 de enero de 2018, igualmente la lista de chequeo de expedientes  cesión a título gratuito 208-TIT-FT-64 vigente des de el 16 de enero de 2018</t>
  </si>
  <si>
    <t>Viabilidades jurídicas emitidas pendientes de resolución</t>
  </si>
  <si>
    <t xml:space="preserve">
Realizar capacitación (3), para Instruir al personal vinculado al proceso de Servicio al Ciudadano, sobre  la actualización de cambios recientes de los trámites y servicios de los procesos misionales, evaluado los conceptos aprendidos.
</t>
  </si>
  <si>
    <t xml:space="preserve"> El jueves 12 de abril del 2018 de se instruyo al personal de servicio al ciudadano, sobre los conceptos de tramites y servicios,  la actualización de los mismos el  SUIT y sobre conceptos sobre las TIC y la política de gobierno digital.
Luego de la sensibilización se realizó una evaluación para medir el nivel de conocimiento adquirido, dando como resultado: En el tema de Fundamentos del Servicio al Ciudadano y Política de Gobierno Digital los evaluados poseen un 85% de conocimiento y manejo del tema. Sin embargo, frente al tema de conocimientos de los Procesos de las Misionales de la CVP y Tramites y Servicios inscritos en el SUIT solo se domina el 55% de estos temas.
Esto permite concluir que se requiere un fortalecimiento de sus conocimientos en temas como, los Procesos Misionales, Matriz de Riesgos de Corrupción y Operativas y, por último, en Tramites y Servicios que se encuentran inscritos en el Sistema Único de Información de Trámites (SUIT).
</t>
  </si>
  <si>
    <t>Como acción correctiva, se propone que para lograr el empoderamiento de estos temas, los profesionales integrantes del proceso de Servicio Al Ciudadano, realicen una consulta y lectura de la Guía de Tramites y Servicios del SUIT, la Política Distrital de Servicio a la Ciudadanía, el Manual de Servicio al Ciudadano y la Matriz de Riesgos Institucional y Plan Anticorrupción. Esto permitirá que para la próxima evaluación (próximo reporte cuatrimestral) estén más empoderados de los mencionaos temas, y así poder mejorar el nivel de conocimientos, y por ende el nivel de atención y satisfacción al ciudadano. Esto quedo consignado en el Acta de Sensibilización de 12 de abril.</t>
  </si>
  <si>
    <r>
      <rPr>
        <b/>
        <sz val="10"/>
        <rFont val="Arial"/>
        <family val="2"/>
      </rPr>
      <t xml:space="preserve"> </t>
    </r>
    <r>
      <rPr>
        <sz val="10"/>
        <rFont val="Arial"/>
        <family val="2"/>
      </rPr>
      <t xml:space="preserve">
Realizar campañas de sensibilización acerca de la gratuidad de los trámites y servicios, y advertir a la ciudadanía que no debe acudir a intermediarios para acceder a los distintos servicios y trámites que ofrece la Entidad</t>
    </r>
  </si>
  <si>
    <t xml:space="preserve">
Realizar capacitación (3), para Instruir al personal vinculado al proceso de Servicio al Ciudadano, sobre la gratuidad de los servicios ofrecidos por la entidad,  evaluando los conceptos aprendidos.
Realizar encuesta, a 100 beneficiarios, de forma cuatrimestral,  para consultar si conocen, sobre la gratuidad de los tramites y servicios ofrecidos por la entidad, para validar que los funcionarios o contratistas, hayan transmitido la información.
Entregar Informe con análisis, de la encuesta realizada. </t>
  </si>
  <si>
    <t>Emitir  en el informe de gestión de PQRS, que se realiza de forma mensual, un capítulo que incluya el análisis de  las PQRS, que no fueron respondidas en los términos establecidos por normativa, si es el caso.</t>
  </si>
  <si>
    <t>Se elaboro un informe de gestión incluyendo un análisis de las PQRSD que no se respondieron dentro de los términos establecidos por la norma.
El informe permite establecer que el 99,23% de las PQRSD recibidas durante el primer trimestre de 2018, fueron atendidas en los tiempos que determina la ley. Esto significa que solo 8 de las PQRSD no se atendieron en los términos (tiempo) de ley.</t>
  </si>
  <si>
    <t>Falta de seguimiento al Plan Anual de Adquisiciones para contratar los servicios que garanticen el funcionamiento de la entidad.
Debilidades en la supervisión de los contratos actuales y ausencia de alertas tempranas en los mismos.
Ausencia de seguimiento al presupuesto asignado a los procesos contractuales y a los contratos vigentes con el fin de prever el horizonte de tiempo de las necesidades para el funcionamiento administrativo de la Entidad.</t>
  </si>
  <si>
    <t xml:space="preserve">Realizar seguimiento periódico a las actividades de contratación que atañen al Proceso de Gestión Administrativa en el Plan Anual de Adquisiciones.
Construir oficialmente matriz de seguimiento a la contratación de las actividades a cargo del Proceso de Gestión Administrativa. </t>
  </si>
  <si>
    <t>Plan Anual de Adquisiciones.
Expedientes contractuales de los procesos a cargo de la Subdirección Administrativa de acuerdo organizados de acuerdo a la Tabla de Retención Documental.
SECOP I Y SECOP II.</t>
  </si>
  <si>
    <t xml:space="preserve">% de avance de gestión del Plan Anual de Adquisiciones bajo responsabilidad de la Subdirección Administrativa. </t>
  </si>
  <si>
    <t>Establecer un funcionario o contratista responsable de realizar seguimiento a las actividades del Plan Anual de Adquisiciones de las actividades bajo la responsabilidad de la Subdirección Administrativa.
Establecer responsabilidades por cada uno de los procesos de contratación a cargo de la Subdirección Administrativa.
Construir, implementar y hacer seguimiento a la matriz de contratación vigente de la Subdirección Administrativa.</t>
  </si>
  <si>
    <t>Se designó a la funcionaria Adriana Gómez Martínez, Profesional Universitario (e) responsable de la Subdirección Administrativa para realizar el seguimiento al Plan anual de Adquisiciones (PAA).
Así mismo en el periodo informado se tenía planeado adelantar 11 procesos de acuerdo al  PAA, de los cuales se reprogramaron seis para otro periodo distinto al informado:
Bienestar social e incentivos, elementos de papelería, mensajería expresa, fotocopiado, lavado y mantenimiento del vehículo de la Entidad y vigilancia.
De los cinco contratos por gestionar o actividades del PAA restantes del periodo informado se culminó efectivamente tres ferretería, servicio de celular y aseo y cafetería.
Los dos procesos restantes se encuentran en la etapa precontractual y están siendo gestionados por el equipo de trabajo: capacitación y dotación.
Vale la pena mencionar que en este periodo se adelantó nueve contratos de personal por prestación de servicios.
Se indica un avance del 30%, teniendo en cuenta que por el presupuesto de funcionamiento se encuentran 36 actividades para desarrollar procesos de contratación, de las cuales, se han realizado 11, sin embargo se plasma acciones de mejora para gestionar los procesos contractuales de suministro insumos o prestación de servicios a la entidad, ya que se han presentado retrasos en algunos procesos que son de vital importancia para el funcionamiento de la entidad. Se adjunta como soporte el informe de seguimiento del Plan Anual de Adquisiciones de las actividades de la Subdirección Administrativa correspondiente a Funcionamiento.
Así mismo en el periodo informado se tenía planeado adelantar 12 procesos de acuerdo al  PAA, de los cuales se reprogramaron cuatro para otro periodo distinto al informado:
Fotocopiado, Papelería, Vigilancia e insumos de conservación.
De los ocho contratos por gestionar o actividades del PAA restantes del periodo informado se culminó efectivamente siete: servicio de celular, arrendamiento de bodega para el archivo central, Adición al contrato 659 de 2017, Adición y prórroga al contrato 564 de 2017, Adición y prórroga al contrato 570 de 2017 y Adición y prórroga al contrato 421 de 2017.
Los dos procesos restantes se encuentran en la etapa precontractual y están siendo gestionados por el equipo de trabajo: alimentación y catering y arrendamiento del local de ciudad Bolívar, este último se está analizando la pertinencia de continuar o no con dicho contrato, dependiendo la justificación dada por el área técnica de Reasentamientos. 
Vale la pena mencionar que en este periodo se adelantó cuatro contratos de personal por prestación de servicios.
Se indica un avance del 44% teniendo en cuenta que se han adelantado 11 actividades de las 25 programadas en el PAA por inversión, sin embargo se plasma acciones de mejora para gestionar los procesos contractuales de suministro insumos o prestación de servicios a la entidad, ya que se han presentado retrasos en algunos procesos que son de vital importancia para el funcionamiento de la entidad. Se adjunta como soporte el informe de seguimiento del Plan Anual de Adquisiciones de las actividades de la Subdirección Administrativa correspondiente a Inversión.</t>
  </si>
  <si>
    <t>Ausencia de ética profesional respecto a las supervisiones ejecutadas por los funcionarios del proceso de Gestión Administrativa.
Poco conocimiento frente a la estructuración de procesos contractuales, supervisión de contratos y requerimientos de incumplimiento a los proveedores de la entidad.</t>
  </si>
  <si>
    <t xml:space="preserve">Resultados nefastos del funcionamiento administrativo de la entidad.
Investigaciones disciplinarias, penales, fiscales y administrativos por mala administración de los recursos. </t>
  </si>
  <si>
    <t>Asignación de responsabilidades de los procesos contractuales de las actividades administrativas, imponiendo filtros de revisión y evaluación técnica por un equipo de trabajo interdisciplinario en la Subdirección Administrativa.
Seguimiento a las supervisiones de los contratos por medio de los informes de proveedores y contratistas por prestación de servicios.</t>
  </si>
  <si>
    <t>Gestión Contractual Administrativa</t>
  </si>
  <si>
    <t>Establecer un funcionario o contratista responsable de realizar seguimiento a las actividades del Plan Anual de Adquisiciones de las actividades bajo la responsabilidad de la Subdirección Administrativa respecto al presupuesto asignado.
Establecer responsabilidades por cada uno de los procesos de contratación a cargo de la Subdirección Administrativa.
Construir, implementar y hacer seguimiento a la matriz de contratación vigente de la Subdirección Administrativa respecto al presupuesto asignado.</t>
  </si>
  <si>
    <t>Se designó a la funcionaria Adriana Gómez Martínez, Profesional Universitario (e) responsable de la Subdirección Administrativa para realizar el seguimiento al Plan anual de Adquisiciones (PAA).
Se realizó la construcción del borrador de la matriz de seguimiento de los contratos a cargo de la Subdirección Administrativa con el fin de hacer seguimiento al funcionamiento de la entidad y a la obligación de supervisión de la totalidad de contratos a cargo de la dependencia. A corte 30 de abril de 2018 se tiene el borrador de dicha matriz y adicionalmente un borrador de instructivo de dicha matriz, estos documentos están en proceso de revisión y ajuste por parte del equipo de trabajo del proceso en aras de continuar con las actividades de oficialización, implementación y seguimiento de la misma.</t>
  </si>
  <si>
    <t xml:space="preserve">Funcionarios y personal que presta sus servicios en la Entidad con  percepción de alta incertidumbre por la seguridad.
Los usuarios externos ven vulnerable la gestión de la seguridad a las instalaciones.
Siniestros, pérdidas y robos al interior de la entidad. </t>
  </si>
  <si>
    <t>Se realizó el borrador del instructivo para el ingreso y permanencia de personas en la entidad, el cual se encuentra en revisión por parte de la Dirección de Gestión Corporativa y CID.
Así mismo, a través de la empresa de vigilancia se están realizando las gestiones para garantizar el control de las seguridad de las instalaciones y las personas que se encuentran en la entidad en el día a día.</t>
  </si>
  <si>
    <t>* Desconocimiento de las normas vigentes.
* Falta de conocimiento en términos Contables y presupuestales
* Desactualización  del marco legal aplicable</t>
  </si>
  <si>
    <t>* Establecer alertas tempranas a los respectivos supervisores para la radicación de cuentas
*Realizar seguimientos de programación y ejecución de PAC en cada una de las áreas del CVP</t>
  </si>
  <si>
    <t xml:space="preserve">Cumplimiento ejecución de los recursos comprometidos </t>
  </si>
  <si>
    <t>Oportunidad en la gestión de los pasivos</t>
  </si>
  <si>
    <t>Se ha realizado durante los meses de febrero y marzo el seguimiento a cada uno de los proyectos de inversión y de apoyo a la gestión realizada de depuración y pago de pasivos. Adicionalmente se ha enviado a los proyectos de inversión el seguimiento a los pasivos exigibles.</t>
  </si>
  <si>
    <t>Continuar con el seguimiento la gestión realizada por cada uno de los proyectos tanto de inversión como de apoyo para la minimización de los pasivos exigibles.</t>
  </si>
  <si>
    <t>Se han desarrollado acciones para determinar que entidad ofrece mayor rentabilidad como: Reunión con el Banco BBVA para revisar la tasa de rentabilidad .  Se realizo una tabla en el cual se anexan las tasas de interés de las diferentes entidades financieras.</t>
  </si>
  <si>
    <t>Actualizar mensualmente la tabla de tasas de interés de las entidades financieras para posible toma de decisiones.</t>
  </si>
  <si>
    <t>Pérdida de documentación que impida la toma de decisiones o el cumplimiento de la misión de la Entidad.
Archivos desorganizados y que no son correspondientes a las tablas de retención documental.</t>
  </si>
  <si>
    <t>Registro de las jornadas de sensibilización contenidas en la Carpeta de Calidad dispuesta por el Sistema Integrado de Gestión - Proceso de Gestión Documental.</t>
  </si>
  <si>
    <t>Acto administrativo por medio del cual la función de correspondencia queda a cargo de la Subdirección Administrativa y la Documentación (Procedimientos, formatos y demás) sobre Formato Único de Ventanilla contenidos en la carpeta de Calidad dispuesta por el Sistema Integrado de Gestión - Proceso de Gestión Documental.</t>
  </si>
  <si>
    <t>Acto administrativo definiendo la función de correspondencia en la Subdirección Administrativa 50%
Documentación Formato Único de Ventanilla 50%</t>
  </si>
  <si>
    <t>Se ha avanzado con el proyecto de Resolución modificatorio de las funciones de la entidad para integrar gestión documental con la ventanilla única. Aunado a lo anterior, se tiene el borrador del procedimiento de comunicaciones oficiales.
Se adjunta borradores de los documentos en mención y se reporta un avance del 33%.</t>
  </si>
  <si>
    <t>Pérdida de documentación que impida la toma de decisiones o el cumplimiento de la misión de la Entidad.  
Pérdidas económicas en procesos judiciales por ausencia de material probatorio. 
Sanciones penales, administrativas, fiscales y disciplinarias.
Poca credibilidad de la entidad frente a las partes interesadas.</t>
  </si>
  <si>
    <t>Verificación se seguridad de archivos 20%
Establecimiento de controles de seguridad para los archivos 30%
Documentación oficializada para la seguridad de la gestión documental 30%
Charla sobre responsabilidades disciplinarias por recibir beneficios particulares 20%</t>
  </si>
  <si>
    <t>Gestión ineficiente para estructurar el Plan de Capacitación de la vigencia 2018. (diagnóstico de necesidades, estudios previos, anexo técnico, estudio de mercado, análisis del sector, entre otros)
Retrasos en el proceso de contratación para el Plan de capacitación (modalidad de contratación, presupuesto estimado, entre otros)</t>
  </si>
  <si>
    <t>Incumplimiento de la normatividad acerca de la administración del talento humano en la Entidad.
Impacto negativo en los procesos del Sistema Integrado de Gestión teniendo en cuenta que no se fortalecerán las competencias de los servidores públicos, reflejado esto en la  baja calidad de los productos y/o servicios que presta la Caja de la Vivienda Popular tanto en la administración, como en lo misional.</t>
  </si>
  <si>
    <t>Elaborar plan de trabajo para estructurar el plan de capacitación, acorde a las necesidades formuladas por las áreas de la entidad.
Ejecución del plan de trabajo, seguimiento a la etapa precontractual, contractual y poscontractual del contrato del Plan de Capacitación.
Realizar seguimiento al cumplimiento de las actividades programadas en la vigencia del contrato actual de capacitación.</t>
  </si>
  <si>
    <t>Teniendo en cuenta que se encontraba en ejecución el contrato 517 de 2017, se desarrollaron los siguientes cursos:
Capacitación en tipos de contratación aplicables a los proyectos de la entidad y de supervisión de contratos con 40 horas de intensidad y 24 participantes.
Administración pública en los temas de Gestión pública (régimen disciplinario, actualización del código general del proceso y políticas públicas) con 20 horas de intensidad y 22 participantes.
Redacción y ortografía con 20 horas de intensidad y 12 participantes.
Programación neurolingüística con 20 horas de intensidad.
Coaching Corporativo y personal con 4 horas de intensidad y 35 participantes.
Así mismo se solicitó a las áreas de la entidad, indicaran las necesidades de capacitación con el fin de configurar el nuevo contrato.</t>
  </si>
  <si>
    <t xml:space="preserve">Expediente del Contrato </t>
  </si>
  <si>
    <t>Deficiente desempeño laboral por resultados bajos en la evaluación de servidores públicos.</t>
  </si>
  <si>
    <t>Establecimiento de cronogramas y comunicación de los sistemas de evaluación, su naturaleza y explicación de su operación, propendiendo a que los servidores públicos tomen conciencia de su desempeño y la importancia de sus aportes para el resultado de cada uno de los procesos que lideran las dependencias de la Entidad.</t>
  </si>
  <si>
    <t>Elaborar plan de trabajo para realizar la formulación y seguimiento de los sistemas de evaluación.
Socializar las herramientas de gestión con el equipo de trabajo del Proceso de Gestión del Talento Humano.
Hacer seguimiento a los planes de trabajo y a las herramientas de gestión.</t>
  </si>
  <si>
    <t>Ineficiencia en las actividades desempeñadas por el servidor público que no cuente con el perfil para el desempeño del cargo, afectando el desempeño del proceso y esto se refleje en la cadena de valor de la Entidad.
Impacto negativo en el clima organizacional de la Entidad.
Que el nivel de prestigio y credibilidad de la Entidad se deteriore generando un efecto bola de nieve, impactando negativamente.
Sanciones disciplinarias deridas de la acción u omisión de las posesiones indebidas o sin el lleno de los requisitos.</t>
  </si>
  <si>
    <t>En el proceso de vinculación de los funcionarios de la Caja de la Vivienda Popular, se realiza la verificación de requisitos que determina si la persona cumple con el perfil para su respectiva posesión, para lo cual se utilizan las siguientes herramientas en el control establecido:
1. Protocolos o procedimiento de vinculación o provisión de empleos que se haya establecido para el proceso de conformidad con el marco jurídico vigente. (Si aplica)
2. Manual Específico de Funciones y Competencias Laborales.
3. Aplicación del formato de verificación de requisitos mínimos de conformidad con el anterior punto.
4. Verificación y validación de los antecedentes judiciales, fiscales y disciplinarios del candidato o postulante a empleado público.</t>
  </si>
  <si>
    <t>Actos Administrativos de los protocolos de vinculación establecidos por la Entidad o Autoridad competente (Si aplica).
Documentación dispuesta en el Sistema Integrado de Gestión de la Entidad, referente a los Manuales Específicos de Funciones y el formato de verificación de requisitos mínimos; existentes y vigentes.
Base de datos de la Policía Nacional de Colombia, Registraduría Nacional del Estado Civil, Contraloría General de la República y Procuraduría General.
Historias laborales de los funcionarios.</t>
  </si>
  <si>
    <t>Implementar en cada una de las posesiones realizadas el formato de requisitos mínimos de acuerdo a los Manuales de funciones existentes. Así mismo realizar la revisión integral de la documentación y del perfil.
En caso de presentarse la creación de un cargo nuevo deberá adelantarse el estudio técnico pertinentes de conformidad con el marco legal vigente y autorizado por la entidad competente.</t>
  </si>
  <si>
    <r>
      <rPr>
        <b/>
        <sz val="10"/>
        <rFont val="Arial"/>
        <family val="2"/>
      </rPr>
      <t xml:space="preserve">Certificaciones Falsas. </t>
    </r>
    <r>
      <rPr>
        <sz val="10"/>
        <rFont val="Arial"/>
        <family val="2"/>
      </rPr>
      <t>(Se refiere a que se suministre certificaciones con información falsa o inexacta para acreditar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o Jefe de Personal o quien haga sus veces, esto con el fin de engañar a personas internas o externas, sean naturales o jurídicas, como por ejemplo: falsedad en certificación de sueldo, salario, cargo, grado, etc.)</t>
    </r>
  </si>
  <si>
    <t xml:space="preserve">Formatos para las certificaciones laborales la cual se encuentra dispuesta en el Sistema Integrado de Gestión del proceso de Gestión del Talento Humano.
Sistema para la Administración de Personal de la Entidad - PERNO.
Enlaces de contacto con los diferentes actores que intervienen indirectamente con la administración de personal (Cajas de Compensación Familiar, E.P.S. Fondos de Pensiones y cesantías, entre otros. </t>
  </si>
  <si>
    <t>Establecimiento del número consecutivo de certificación en el Sistema Integrado de Gestión en la totalidad de expediciones por parte de la subdirección Administrativa.
Verificación y validación de las novedades allegadas por el personal previo al cargue en el Sistema PERNO.
Establecer un control digital de las certificaciones expedidas por la Subdirección Administrativa.</t>
  </si>
  <si>
    <t>Durante el primer cuatrimestre de 2018 se expidieron las siguientes certificaciones laborales:
Enero:     35
Febrero:   44
Marzo:     25
Abril:        24   
Y las de certificaciones de información laboral bonos pensionales:
Enero:       03
Febrero:     03
Marzo:       13
Abril:          06</t>
  </si>
  <si>
    <t>La entidad no adquiere los bienes y servicios que realmente necesita para el cumplimiento de sus objetivos estratégicos</t>
  </si>
  <si>
    <t xml:space="preserve">Escoger una muestra aleatoria (10%), de los contratos suscritos por la entidad, de forma cuatrimestral  para verificar dentro de los mismos el diligenciamiento y oportuno seguimiento realizado a la  ejecución contractual, lo cual quedará evidenciado en el Informe que se presentará en cada corte. 
</t>
  </si>
  <si>
    <t>Debilidades en el ejercicio de la supervisión e interventoría</t>
  </si>
  <si>
    <t>Incumplimiento de los términos establecidos, por normativa para la liquidación oportuna de los contratos</t>
  </si>
  <si>
    <t>Verificar el cumplimiento de los contactos liquidados, de conformidad con los programado para el cuatrimestre. 
Establecer las acciones correctivas de forma inmediata, en caso de tener contratos pendientes de liquidación, programados durante el corte.</t>
  </si>
  <si>
    <t>Se estructuró la matriz de seguimiento de liquidaciones, obteniéndose el indicador de solicitudes radicadas contra las liquidaciones suscritas o los trámites devueltos.</t>
  </si>
  <si>
    <t>* Verificar en la consola de administración del antivirus, la correcta actualización de todos los equipos de cómputo conectados en red.
* Comunicados de sensibilización para todos los usuarios</t>
  </si>
  <si>
    <t>Se realizo la validación mensual dentro del primer trimestre</t>
  </si>
  <si>
    <t>Substracción parcial o total de infmación para beneficio propio y/o de terceros, por internos o Intrusión de un externo a le entidad</t>
  </si>
  <si>
    <t>Sensibilización en prevención de fuga de la información de la entidad</t>
  </si>
  <si>
    <t>* Generar capacitación de inducción y reinducción *generar la posibilidad de implementar otro si con respecto al manejo de la información y clausulas de confidencialidad</t>
  </si>
  <si>
    <t>Se realizo capacitación de Inducción en la cual se hablo de generalidades del proceso TIC y de buen manejo de los equipos de computo</t>
  </si>
  <si>
    <t>Actas de asistencia de Capacitación de Inducción y reinducción, 
Tips de comunicaciones o comunicados enviados con parámetros de seguridad</t>
  </si>
  <si>
    <t>Recibir dádivas por parte de los sujetos disciplinables, a fin de obtener con ello la dilación de los procesos, buscando la prescripción de los términos establecidos, mediante normativa.</t>
  </si>
  <si>
    <t>Revisar los informes de auditoría, previamente a ser expedidos, por parte del Asesor de control interno, y posteriormente por parte del líder del proceso</t>
  </si>
  <si>
    <t>Actas de reunión  
Actas reunión cierre de auditoría</t>
  </si>
  <si>
    <t>*. Se elaboró y aprobó el Plan Anual de Auditorías.
*. Se realizaron todos los informes de ley dentro de los plazos establecidos (cuenta mensual y anual contraloría; control interno contable; PQRS´s; presupuestal personería; DNDA; austeridad en el gasto, seguimiento al PAAC, pormenorizado, Decreto 215 metas PDD y seguimiento implementación NMNC).
*. Se logró diligenciar el autodiagnóstico de la política de control interno.
*. Se atendieron oportunamente y con calidad, los requerimientos efectuados por la Contraloría en la auditoría de regularidad.
*. Se han revisado y actualizado los formatos del proceso (Informe de Auditoría Interna - 208-CI-Ft-01; Lista de Verificación Auditoría Interna y/o Visitas Especiales 208-CI-Ft-02; Plan de Auditoría y/o Visita Especial *. 208-CI-Ft-03 y Plan Anual de Auditorías 208-CI-Ft-04).
*. Se realizó la Evaluación anual por Dependencias a todas las dependencias de la entidad de la vigencia 2017.
*. Formulación de las herramientas de gestión del proceso vigencia 2018 (PAAC, matriz de riesgos, plan de acción de gestión y Normograma).
*. Se realizaron o se apoyó en la consecución de capacitaciones en: Formulación de Indicadores, proceso de inducción en control interno.
*. Se encuentran en proceso de revisión por parte de la asesora de control interno, la auditoría sobre el cumplimiento de los artículos 9 y 11 de la ley 1712 de 2014 (Ley de Transparencia); arqueo de caja menor.
*. Participación permanente en el Comité de Conciliación (3 en enero, 2 en febrero, 1 en marzo), se revisó el reglamento del comité, para todas las fichas, se realizaron aportes.</t>
  </si>
  <si>
    <t xml:space="preserve">Fallas humanas en el registro y/o revisión de la información suministrada por las Direcciones de la entidad, en el FUSS. 
Incumplimiento en Tiempos de entrega, por parte de las Direcciones Misionales, lo cual dificulta una correcta revisión de datos e información.  
Desconocimiento del Proyecto delegado, al enlace responsable. 
</t>
  </si>
  <si>
    <t xml:space="preserve">Suministro y publicación de datos errados 
Pérdida de credibilidad y confiamza en la información de la entdiad 
Reprocesos de información
Incumplimiento en la entrega oportuna del FUSS a la Secretaría Distrital de Hábitat
Entrega de información errada a organismos de control </t>
  </si>
  <si>
    <t xml:space="preserve">Enviar mensualmente un recordatorio del FUSS, estableciendo la fecha máxima de entrega y las caracterítsicas de la infromación que debe ser registrada en el formato. 
Acompañar pemanentemente a los proyectos en el registro y remisión oportuna del FUSS a la Oficina Asesora de Planeación
Apropiación  de los proyectos a cargo.
Compromiso en la Revisión, de datos e información entregada a cada enlace de proyecto. 
</t>
  </si>
  <si>
    <t xml:space="preserve">Enviar mensualmente recordatorio de la entrega oportuna del FUSS, resaltando las características de la información que debe ser registrada. 
Revisar mensualmente las cifras y datos suministardos por la areas de la entidad, en el Formato Unico de seguimiento sectorial - FUSS.
Realizar seguimiento permanente,mediante correo electrónico a las areas de la entidad, para ganrantizar la entrega oportuna de la información, con el fin de contar con los tiempos de revisión y validacion de la información suministrada. 
</t>
  </si>
  <si>
    <t xml:space="preserve">Se remitieron correos a los gerentes de los proyectos de inversión recordando las fechas máximas de entrega del Formato Unico Secorial FUSS y las características de la información que debe ser registrada.
Se recibieron, revisaron y ajustaron los FUSS de los 7 proyectos de Inversión de la Entidad
Se envió el FUSS consolidado a la Secretaría Distrital de Hábitat sin errores indentificados en la información.
</t>
  </si>
  <si>
    <t xml:space="preserve">Permisividad con interes particulares
Desorden en la consolidación de la información
Indisciplina de los profesionales encargados de revisar y validar la información
Entrega tardía de la información por parte de los gerentes de proyectos
Gestión inadecuada, por parte de los servidores a cargo del proceso. 
</t>
  </si>
  <si>
    <t>Hallazgos de la Contraloría
Sanciones
Afectación económica de los interés de la entidad. 
Falta de credibilidad e imagen de la Entidad.</t>
  </si>
  <si>
    <t>Fecha: Abril 30 - 2018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</si>
</sst>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00_);_(* \(#,##0.00\);_(* &quot;-&quot;??_);_(@_)"/>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sz val="11"/>
      <name val="Calibri"/>
      <family val="2"/>
      <scheme val="minor"/>
    </font>
    <font>
      <sz val="11"/>
      <name val="Calibri"/>
      <family val="2"/>
      <scheme val="minor"/>
    </font>
    <font>
      <sz val="11"/>
      <name val="Calibri"/>
      <family val="2"/>
    </font>
    <font>
      <b/>
      <sz val="8"/>
      <color rgb="FF000000"/>
      <name val="Tahoma"/>
      <family val="2"/>
    </font>
    <font>
      <sz val="8"/>
      <color rgb="FF000000"/>
      <name val="Tahoma"/>
      <family val="2"/>
    </font>
    <font>
      <sz val="10"/>
      <color theme="1"/>
      <name val="Arial"/>
      <family val="2"/>
    </font>
    <font>
      <sz val="24"/>
      <name val="Arial"/>
      <family val="2"/>
    </font>
    <font>
      <b/>
      <sz val="24"/>
      <name val="Arial"/>
      <family val="2"/>
    </font>
    <font>
      <b/>
      <sz val="14"/>
      <name val="Arial"/>
      <family val="2"/>
    </font>
    <font>
      <b/>
      <sz val="10"/>
      <color indexed="18"/>
      <name val="Arial"/>
      <family val="2"/>
    </font>
    <font>
      <sz val="10"/>
      <color indexed="18"/>
      <name val="Arial"/>
      <family val="2"/>
    </font>
    <font>
      <sz val="10"/>
      <color rgb="FFFF0000"/>
      <name val="Arial"/>
      <family val="2"/>
    </font>
    <font>
      <b/>
      <sz val="9"/>
      <color indexed="81"/>
      <name val="Tahoma"/>
      <family val="2"/>
    </font>
    <font>
      <sz val="9"/>
      <color indexed="81"/>
      <name val="Tahoma"/>
      <family val="2"/>
    </font>
    <font>
      <sz val="12"/>
      <name val="Arial"/>
      <family val="2"/>
    </font>
    <font>
      <sz val="10"/>
      <color theme="0"/>
      <name val="Arial"/>
      <family val="2"/>
    </font>
    <font>
      <b/>
      <sz val="9"/>
      <color indexed="81"/>
      <name val="Arial"/>
      <family val="2"/>
    </font>
    <font>
      <sz val="9"/>
      <color indexed="81"/>
      <name val="Arial"/>
      <family val="2"/>
    </font>
    <font>
      <b/>
      <sz val="10"/>
      <color theme="0"/>
      <name val="Arial"/>
      <family val="2"/>
    </font>
    <font>
      <sz val="10"/>
      <color rgb="FF263238"/>
      <name val="Arial"/>
      <family val="2"/>
    </font>
    <font>
      <b/>
      <sz val="12"/>
      <color theme="0"/>
      <name val="Arial"/>
      <family val="2"/>
    </font>
    <font>
      <sz val="12"/>
      <color theme="0"/>
      <name val="Arial"/>
      <family val="2"/>
    </font>
    <font>
      <sz val="11"/>
      <name val="Arial"/>
      <family val="2"/>
    </font>
    <font>
      <sz val="8"/>
      <name val="Arial"/>
      <family val="2"/>
    </font>
    <font>
      <u/>
      <sz val="10"/>
      <name val="Arial"/>
      <family val="2"/>
    </font>
  </fonts>
  <fills count="19">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indexed="13"/>
        <bgColor indexed="64"/>
      </patternFill>
    </fill>
    <fill>
      <patternFill patternType="solid">
        <fgColor indexed="51"/>
        <bgColor indexed="64"/>
      </patternFill>
    </fill>
    <fill>
      <patternFill patternType="solid">
        <fgColor rgb="FFFF0000"/>
        <bgColor indexed="64"/>
      </patternFill>
    </fill>
    <fill>
      <patternFill patternType="solid">
        <fgColor theme="3" tint="0.59999389629810485"/>
        <bgColor indexed="64"/>
      </patternFill>
    </fill>
    <fill>
      <patternFill patternType="solid">
        <fgColor theme="0"/>
        <bgColor indexed="64"/>
      </patternFill>
    </fill>
    <fill>
      <patternFill patternType="solid">
        <fgColor rgb="FFFFFFFF"/>
        <bgColor rgb="FFFFFFFF"/>
      </patternFill>
    </fill>
    <fill>
      <patternFill patternType="solid">
        <fgColor rgb="FFD6E3BC"/>
        <bgColor rgb="FFD6E3BC"/>
      </patternFill>
    </fill>
    <fill>
      <patternFill patternType="solid">
        <fgColor rgb="FFBFBFBF"/>
        <bgColor rgb="FFBFBFBF"/>
      </patternFill>
    </fill>
    <fill>
      <patternFill patternType="solid">
        <fgColor rgb="FFC2D69B"/>
        <bgColor rgb="FFC2D69B"/>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diagonal/>
    </border>
    <border>
      <left style="thin">
        <color auto="1"/>
      </left>
      <right style="thin">
        <color auto="1"/>
      </right>
      <top style="medium">
        <color auto="1"/>
      </top>
      <bottom style="medium">
        <color auto="1"/>
      </bottom>
      <diagonal/>
    </border>
    <border>
      <left style="thin">
        <color rgb="FF000000"/>
      </left>
      <right style="thin">
        <color rgb="FF000000"/>
      </right>
      <top style="thin">
        <color rgb="FF000000"/>
      </top>
      <bottom style="thin">
        <color rgb="FF000000"/>
      </bottom>
      <diagonal/>
    </border>
  </borders>
  <cellStyleXfs count="30">
    <xf numFmtId="0" fontId="0" fillId="0" borderId="0"/>
    <xf numFmtId="0" fontId="5" fillId="0" borderId="0"/>
    <xf numFmtId="164" fontId="5" fillId="0" borderId="0" applyFont="0" applyFill="0" applyBorder="0" applyAlignment="0" applyProtection="0"/>
    <xf numFmtId="9"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0" fontId="5" fillId="0" borderId="0"/>
    <xf numFmtId="43" fontId="5" fillId="0" borderId="0" applyFont="0" applyFill="0" applyBorder="0" applyAlignment="0" applyProtection="0"/>
    <xf numFmtId="0" fontId="3" fillId="0" borderId="0"/>
    <xf numFmtId="0" fontId="3" fillId="0" borderId="0"/>
    <xf numFmtId="9"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0" fontId="2" fillId="0" borderId="0"/>
    <xf numFmtId="0" fontId="2" fillId="0" borderId="0"/>
    <xf numFmtId="41"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0" fontId="1" fillId="0" borderId="0"/>
    <xf numFmtId="0" fontId="1" fillId="0" borderId="0"/>
    <xf numFmtId="41"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0" fontId="1" fillId="0" borderId="0"/>
    <xf numFmtId="0" fontId="1" fillId="0" borderId="0"/>
    <xf numFmtId="41" fontId="5" fillId="0" borderId="0" applyFont="0" applyFill="0" applyBorder="0" applyAlignment="0" applyProtection="0"/>
  </cellStyleXfs>
  <cellXfs count="345">
    <xf numFmtId="0" fontId="0" fillId="0" borderId="0" xfId="0"/>
    <xf numFmtId="0" fontId="5" fillId="0" borderId="0" xfId="0" applyFont="1"/>
    <xf numFmtId="0" fontId="5" fillId="0" borderId="1" xfId="0" applyFont="1" applyBorder="1" applyAlignment="1">
      <alignment vertical="center"/>
    </xf>
    <xf numFmtId="0" fontId="5" fillId="0" borderId="1"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wrapText="1"/>
    </xf>
    <xf numFmtId="0" fontId="5" fillId="0" borderId="0" xfId="0" applyFont="1" applyAlignment="1"/>
    <xf numFmtId="0" fontId="8" fillId="2" borderId="1" xfId="0" applyFont="1" applyFill="1" applyBorder="1" applyAlignment="1">
      <alignment horizontal="center"/>
    </xf>
    <xf numFmtId="0" fontId="9" fillId="0" borderId="0" xfId="0" applyFont="1"/>
    <xf numFmtId="0" fontId="8" fillId="2" borderId="1" xfId="0" applyFont="1" applyFill="1" applyBorder="1" applyAlignment="1">
      <alignment horizontal="center" vertical="center" wrapText="1"/>
    </xf>
    <xf numFmtId="0" fontId="9" fillId="0" borderId="1" xfId="0" applyFont="1" applyBorder="1" applyAlignment="1">
      <alignment vertical="center" wrapText="1"/>
    </xf>
    <xf numFmtId="0" fontId="9" fillId="0" borderId="0" xfId="0" applyFont="1" applyAlignment="1">
      <alignment vertical="center"/>
    </xf>
    <xf numFmtId="0" fontId="8" fillId="2" borderId="1" xfId="0" applyFont="1" applyFill="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9" fillId="0" borderId="1" xfId="1" applyFont="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0" xfId="0" applyFont="1" applyBorder="1"/>
    <xf numFmtId="0" fontId="9" fillId="0" borderId="0" xfId="0" applyFont="1" applyAlignment="1">
      <alignment vertical="center" wrapText="1"/>
    </xf>
    <xf numFmtId="0" fontId="8" fillId="2" borderId="1" xfId="0" applyFont="1" applyFill="1" applyBorder="1" applyAlignment="1">
      <alignment horizontal="center" vertical="center"/>
    </xf>
    <xf numFmtId="0" fontId="9" fillId="0" borderId="1"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vertical="center"/>
    </xf>
    <xf numFmtId="0" fontId="8" fillId="0" borderId="0" xfId="0" applyFont="1" applyFill="1" applyBorder="1" applyAlignment="1">
      <alignment horizontal="center" vertical="center"/>
    </xf>
    <xf numFmtId="0" fontId="8" fillId="2" borderId="1" xfId="0" applyFont="1" applyFill="1" applyBorder="1" applyAlignment="1">
      <alignment horizontal="center" vertical="center"/>
    </xf>
    <xf numFmtId="0" fontId="9"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8" fillId="2"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Alignment="1">
      <alignment vertical="center"/>
    </xf>
    <xf numFmtId="0" fontId="9" fillId="0" borderId="0" xfId="0" applyFont="1" applyFill="1"/>
    <xf numFmtId="0" fontId="6" fillId="0" borderId="0" xfId="0" applyFont="1" applyFill="1" applyBorder="1" applyAlignment="1">
      <alignment horizontal="center" vertical="center" wrapText="1"/>
    </xf>
    <xf numFmtId="0" fontId="5" fillId="0" borderId="0" xfId="0" applyFont="1" applyFill="1" applyBorder="1" applyAlignment="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 xfId="0" applyFont="1" applyFill="1" applyBorder="1" applyAlignment="1">
      <alignment horizontal="left" vertical="center" wrapText="1"/>
    </xf>
    <xf numFmtId="0" fontId="5" fillId="0" borderId="0" xfId="0" applyFont="1" applyAlignment="1">
      <alignment horizontal="center" vertical="center" wrapText="1"/>
    </xf>
    <xf numFmtId="0" fontId="17" fillId="0" borderId="1" xfId="0" applyFont="1" applyBorder="1" applyAlignment="1">
      <alignment horizontal="center" vertical="center"/>
    </xf>
    <xf numFmtId="0" fontId="0" fillId="0" borderId="0" xfId="0" applyAlignment="1">
      <alignment horizontal="center" vertical="center"/>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6" fillId="10"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0" fillId="0" borderId="0" xfId="0" applyAlignment="1">
      <alignment horizontal="left" vertical="center"/>
    </xf>
    <xf numFmtId="0" fontId="6" fillId="0" borderId="1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18" fillId="0" borderId="0" xfId="0" applyFont="1"/>
    <xf numFmtId="0" fontId="6" fillId="12"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3" borderId="1" xfId="0" applyNumberFormat="1" applyFont="1" applyFill="1" applyBorder="1" applyAlignment="1" applyProtection="1">
      <alignment horizontal="left" vertical="center" wrapText="1"/>
      <protection locked="0"/>
    </xf>
    <xf numFmtId="0" fontId="5" fillId="14" borderId="1" xfId="1"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9" fontId="5" fillId="14"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9" fontId="5" fillId="9" borderId="1" xfId="0" applyNumberFormat="1" applyFont="1" applyFill="1" applyBorder="1" applyAlignment="1">
      <alignment horizontal="center" vertical="center" wrapText="1"/>
    </xf>
    <xf numFmtId="9" fontId="5" fillId="0" borderId="1" xfId="0" applyNumberFormat="1"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protection locked="0"/>
    </xf>
    <xf numFmtId="9" fontId="5" fillId="4"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9" fontId="5" fillId="0" borderId="1" xfId="1" applyNumberFormat="1" applyFont="1" applyFill="1" applyBorder="1" applyAlignment="1">
      <alignment horizontal="center" vertical="center" wrapText="1"/>
    </xf>
    <xf numFmtId="0" fontId="5" fillId="8" borderId="1" xfId="1" applyNumberFormat="1" applyFont="1" applyFill="1" applyBorder="1" applyAlignment="1" applyProtection="1">
      <alignment horizontal="center" vertical="center" wrapText="1"/>
      <protection locked="0"/>
    </xf>
    <xf numFmtId="0" fontId="5" fillId="7" borderId="1"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5" fillId="0" borderId="1" xfId="1" applyNumberFormat="1" applyFont="1" applyFill="1" applyBorder="1" applyAlignment="1" applyProtection="1">
      <alignment horizontal="left" vertical="center" wrapText="1"/>
      <protection locked="0"/>
    </xf>
    <xf numFmtId="0" fontId="5" fillId="14" borderId="1" xfId="0" applyNumberFormat="1" applyFont="1" applyFill="1" applyBorder="1" applyAlignment="1" applyProtection="1">
      <alignment horizontal="center" vertical="center" wrapText="1"/>
      <protection locked="0"/>
    </xf>
    <xf numFmtId="0" fontId="5" fillId="14" borderId="1" xfId="0" applyFont="1" applyFill="1" applyBorder="1" applyAlignment="1">
      <alignment horizontal="center" vertical="center" wrapText="1"/>
    </xf>
    <xf numFmtId="0" fontId="5" fillId="0" borderId="0" xfId="0" applyFont="1" applyAlignment="1">
      <alignment horizontal="left"/>
    </xf>
    <xf numFmtId="0" fontId="6" fillId="2" borderId="1" xfId="0" applyFont="1" applyFill="1" applyBorder="1" applyAlignment="1">
      <alignment horizontal="left" vertical="center"/>
    </xf>
    <xf numFmtId="0" fontId="5" fillId="0" borderId="0" xfId="0" applyFont="1" applyAlignment="1">
      <alignment horizontal="center"/>
    </xf>
    <xf numFmtId="0" fontId="5" fillId="0"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7" borderId="13"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xf numFmtId="0" fontId="5" fillId="0" borderId="1" xfId="0" applyFont="1" applyBorder="1" applyAlignment="1">
      <alignment vertical="center" wrapText="1"/>
    </xf>
    <xf numFmtId="0" fontId="5" fillId="0" borderId="0" xfId="0" applyFont="1" applyAlignment="1">
      <alignment horizontal="center" vertical="center"/>
    </xf>
    <xf numFmtId="0" fontId="6" fillId="0" borderId="0" xfId="0" applyFont="1" applyAlignment="1">
      <alignment vertical="center"/>
    </xf>
    <xf numFmtId="0" fontId="6"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xf>
    <xf numFmtId="0" fontId="6" fillId="0" borderId="0" xfId="0" applyFont="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8" borderId="1" xfId="0" applyNumberFormat="1" applyFont="1" applyFill="1" applyBorder="1" applyAlignment="1" applyProtection="1">
      <alignment horizontal="center" vertical="center" wrapText="1"/>
      <protection locked="0"/>
    </xf>
    <xf numFmtId="0" fontId="5"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2" borderId="2" xfId="0" applyFont="1" applyFill="1" applyBorder="1" applyAlignment="1">
      <alignment horizontal="center" vertical="center"/>
    </xf>
    <xf numFmtId="0" fontId="5" fillId="0" borderId="2" xfId="0" applyFont="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5" fillId="0" borderId="0" xfId="0" applyFont="1" applyAlignment="1">
      <alignment horizontal="center" vertical="center" wrapText="1"/>
    </xf>
    <xf numFmtId="0" fontId="5" fillId="0" borderId="4" xfId="0" applyFont="1" applyFill="1" applyBorder="1" applyAlignment="1">
      <alignment horizontal="left" vertical="center" wrapText="1"/>
    </xf>
    <xf numFmtId="0" fontId="5" fillId="0" borderId="1" xfId="0" applyFont="1" applyBorder="1" applyAlignment="1">
      <alignment horizontal="left" vertical="center"/>
    </xf>
    <xf numFmtId="0" fontId="7"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1" applyFont="1" applyBorder="1" applyAlignment="1">
      <alignment horizontal="left" vertical="center" wrapText="1"/>
    </xf>
    <xf numFmtId="0" fontId="5" fillId="14" borderId="1" xfId="0" applyFont="1" applyFill="1" applyBorder="1" applyAlignment="1">
      <alignment horizontal="left" vertical="center" wrapText="1"/>
    </xf>
    <xf numFmtId="0" fontId="5" fillId="0" borderId="0" xfId="0" applyFont="1" applyAlignment="1">
      <alignment horizontal="left" wrapText="1"/>
    </xf>
    <xf numFmtId="0" fontId="6" fillId="0" borderId="0" xfId="0" applyFont="1" applyAlignment="1">
      <alignment horizontal="left"/>
    </xf>
    <xf numFmtId="0" fontId="6" fillId="0" borderId="0" xfId="0" applyFont="1" applyAlignment="1">
      <alignment horizontal="left" wrapText="1"/>
    </xf>
    <xf numFmtId="0" fontId="5" fillId="0" borderId="1" xfId="1" applyFont="1" applyBorder="1" applyAlignment="1">
      <alignment horizontal="center" vertical="center" wrapText="1"/>
    </xf>
    <xf numFmtId="0" fontId="5" fillId="0" borderId="0" xfId="0" applyFont="1" applyAlignment="1">
      <alignment horizontal="center" wrapText="1"/>
    </xf>
    <xf numFmtId="0" fontId="5" fillId="0" borderId="1" xfId="1" applyFont="1" applyFill="1" applyBorder="1" applyAlignment="1">
      <alignment horizontal="left" vertical="center" wrapText="1"/>
    </xf>
    <xf numFmtId="0" fontId="5" fillId="0" borderId="1" xfId="0" applyFont="1" applyBorder="1" applyAlignment="1" applyProtection="1">
      <alignment horizontal="left" vertical="center" wrapText="1"/>
      <protection locked="0"/>
    </xf>
    <xf numFmtId="0" fontId="5" fillId="0" borderId="0" xfId="0" applyNumberFormat="1" applyFont="1" applyAlignment="1">
      <alignment horizontal="center"/>
    </xf>
    <xf numFmtId="49" fontId="5" fillId="0" borderId="1" xfId="0" applyNumberFormat="1" applyFont="1" applyFill="1" applyBorder="1" applyAlignment="1" applyProtection="1">
      <alignment horizontal="left" vertical="center" wrapText="1"/>
      <protection locked="0"/>
    </xf>
    <xf numFmtId="0" fontId="13" fillId="0" borderId="1" xfId="1" applyNumberFormat="1" applyFont="1" applyFill="1" applyBorder="1" applyAlignment="1" applyProtection="1">
      <alignment horizontal="left" vertical="center" wrapText="1"/>
      <protection locked="0"/>
    </xf>
    <xf numFmtId="0" fontId="5" fillId="14" borderId="1" xfId="0" applyNumberFormat="1" applyFont="1" applyFill="1" applyBorder="1" applyAlignment="1" applyProtection="1">
      <alignment horizontal="left" vertical="center" wrapText="1"/>
      <protection locked="0"/>
    </xf>
    <xf numFmtId="0" fontId="5" fillId="0" borderId="0" xfId="0" applyFont="1" applyAlignment="1">
      <alignment horizontal="left" vertical="center"/>
    </xf>
    <xf numFmtId="0" fontId="5" fillId="0" borderId="1" xfId="0" applyFont="1" applyFill="1" applyBorder="1" applyAlignment="1">
      <alignment horizontal="center" vertical="center"/>
    </xf>
    <xf numFmtId="0" fontId="5" fillId="0" borderId="0" xfId="0" applyFont="1" applyFill="1" applyAlignment="1">
      <alignment horizontal="center"/>
    </xf>
    <xf numFmtId="0" fontId="26" fillId="5" borderId="1" xfId="0" applyFont="1" applyFill="1" applyBorder="1" applyAlignment="1">
      <alignment horizontal="center" vertical="center" wrapText="1"/>
    </xf>
    <xf numFmtId="9" fontId="6" fillId="4" borderId="1" xfId="0"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0" fontId="23" fillId="5" borderId="1" xfId="0" applyFont="1" applyFill="1" applyBorder="1" applyAlignment="1">
      <alignment horizontal="left" vertical="top" wrapText="1"/>
    </xf>
    <xf numFmtId="0" fontId="5" fillId="0" borderId="0" xfId="0" applyFont="1" applyAlignment="1">
      <alignment horizontal="left" vertical="center" wrapText="1"/>
    </xf>
    <xf numFmtId="0" fontId="5" fillId="0" borderId="14" xfId="0" applyFont="1" applyFill="1" applyBorder="1" applyAlignment="1" applyProtection="1">
      <alignment horizontal="left" vertical="center" wrapText="1"/>
      <protection locked="0"/>
    </xf>
    <xf numFmtId="0" fontId="23" fillId="5" borderId="6"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14" borderId="29"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0" xfId="0" applyFont="1" applyFill="1" applyBorder="1" applyAlignment="1">
      <alignment horizontal="left" vertical="center" wrapText="1"/>
    </xf>
    <xf numFmtId="0" fontId="23" fillId="5" borderId="1" xfId="0" applyFont="1" applyFill="1" applyBorder="1" applyAlignment="1">
      <alignment horizontal="center" vertical="center" wrapText="1"/>
    </xf>
    <xf numFmtId="0" fontId="5" fillId="14" borderId="29" xfId="1" applyFont="1" applyFill="1" applyBorder="1" applyAlignment="1">
      <alignment horizontal="left" vertical="center" wrapText="1"/>
    </xf>
    <xf numFmtId="0" fontId="5" fillId="0" borderId="29" xfId="1" applyFont="1" applyFill="1" applyBorder="1" applyAlignment="1">
      <alignment horizontal="center" vertical="center" wrapText="1"/>
    </xf>
    <xf numFmtId="0" fontId="5" fillId="14" borderId="29" xfId="1"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15" xfId="1" applyFont="1" applyFill="1" applyBorder="1" applyAlignment="1">
      <alignment horizontal="center" vertical="center" wrapText="1"/>
    </xf>
    <xf numFmtId="9" fontId="5" fillId="13" borderId="1" xfId="0" applyNumberFormat="1" applyFont="1" applyFill="1" applyBorder="1" applyAlignment="1">
      <alignment horizontal="center" vertical="center" wrapText="1"/>
    </xf>
    <xf numFmtId="0" fontId="5" fillId="14" borderId="1" xfId="1" applyFont="1" applyFill="1" applyBorder="1" applyAlignment="1">
      <alignment horizontal="left" vertical="center" wrapText="1"/>
    </xf>
    <xf numFmtId="9" fontId="6" fillId="4" borderId="1" xfId="1" applyNumberFormat="1" applyFont="1" applyFill="1" applyBorder="1" applyAlignment="1">
      <alignment horizontal="center" vertical="center" wrapText="1"/>
    </xf>
    <xf numFmtId="0" fontId="6" fillId="3" borderId="1" xfId="1" applyFont="1" applyFill="1" applyBorder="1" applyAlignment="1">
      <alignment horizontal="left" vertical="center" wrapText="1"/>
    </xf>
    <xf numFmtId="0" fontId="23" fillId="5" borderId="1" xfId="1" applyFont="1" applyFill="1" applyBorder="1" applyAlignment="1">
      <alignment horizontal="left" vertical="top" wrapText="1"/>
    </xf>
    <xf numFmtId="0" fontId="6" fillId="9" borderId="1" xfId="0" applyFont="1" applyFill="1" applyBorder="1" applyAlignment="1">
      <alignment horizontal="left" vertical="center" wrapText="1"/>
    </xf>
    <xf numFmtId="0" fontId="5" fillId="0" borderId="1" xfId="7" applyFont="1" applyFill="1" applyBorder="1" applyAlignment="1">
      <alignment horizontal="center" vertical="center" wrapText="1"/>
    </xf>
    <xf numFmtId="0" fontId="5" fillId="0" borderId="1" xfId="0" quotePrefix="1" applyNumberFormat="1" applyFont="1" applyFill="1" applyBorder="1" applyAlignment="1" applyProtection="1">
      <alignment horizontal="left" vertical="center" wrapText="1"/>
      <protection locked="0"/>
    </xf>
    <xf numFmtId="0" fontId="22" fillId="0" borderId="0" xfId="0" applyFont="1"/>
    <xf numFmtId="0" fontId="22" fillId="0" borderId="0" xfId="0" applyFont="1" applyAlignment="1">
      <alignment horizontal="left" wrapText="1"/>
    </xf>
    <xf numFmtId="0" fontId="22" fillId="0" borderId="0" xfId="0" applyFont="1" applyAlignment="1">
      <alignment horizontal="center" wrapText="1"/>
    </xf>
    <xf numFmtId="0" fontId="22" fillId="0" borderId="0" xfId="0" applyFont="1" applyAlignment="1">
      <alignment horizontal="center"/>
    </xf>
    <xf numFmtId="0" fontId="22" fillId="0" borderId="0" xfId="0" applyFont="1" applyAlignment="1">
      <alignment horizontal="left"/>
    </xf>
    <xf numFmtId="0" fontId="22" fillId="0" borderId="0" xfId="0" applyFont="1" applyAlignment="1">
      <alignment horizontal="center" vertical="center"/>
    </xf>
    <xf numFmtId="0" fontId="2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28" fillId="5" borderId="1" xfId="0" applyFont="1" applyFill="1" applyBorder="1" applyAlignment="1">
      <alignment horizontal="center" vertical="center" wrapText="1"/>
    </xf>
    <xf numFmtId="0" fontId="28" fillId="5" borderId="13" xfId="1"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17"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0" fontId="5" fillId="0" borderId="1" xfId="0" applyFont="1" applyBorder="1" applyAlignment="1">
      <alignment horizontal="left" vertical="center" wrapText="1"/>
    </xf>
    <xf numFmtId="0" fontId="5" fillId="7"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3" xfId="0" applyNumberFormat="1" applyFont="1" applyFill="1" applyBorder="1" applyAlignment="1" applyProtection="1">
      <alignment horizontal="left" vertical="center" wrapText="1"/>
      <protection locked="0"/>
    </xf>
    <xf numFmtId="0" fontId="5" fillId="6" borderId="13" xfId="0"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0" fontId="29" fillId="5" borderId="1" xfId="0" applyFont="1" applyFill="1" applyBorder="1" applyAlignment="1">
      <alignment horizontal="left" vertical="top" wrapText="1"/>
    </xf>
    <xf numFmtId="0" fontId="5" fillId="0" borderId="1" xfId="0" applyNumberFormat="1" applyFont="1" applyFill="1" applyBorder="1" applyAlignment="1" applyProtection="1">
      <alignment vertical="center" wrapText="1"/>
      <protection locked="0"/>
    </xf>
    <xf numFmtId="9" fontId="30" fillId="4" borderId="1" xfId="0" applyNumberFormat="1" applyFont="1" applyFill="1" applyBorder="1" applyAlignment="1">
      <alignment horizontal="center" vertical="center" wrapText="1"/>
    </xf>
    <xf numFmtId="0" fontId="30" fillId="0" borderId="1" xfId="0" applyNumberFormat="1" applyFont="1" applyFill="1" applyBorder="1" applyAlignment="1" applyProtection="1">
      <alignment horizontal="center" vertical="center" wrapText="1"/>
      <protection locked="0"/>
    </xf>
    <xf numFmtId="9" fontId="7" fillId="4" borderId="1" xfId="1" applyNumberFormat="1" applyFont="1" applyFill="1" applyBorder="1" applyAlignment="1">
      <alignment horizontal="center" vertical="center" wrapText="1"/>
    </xf>
    <xf numFmtId="0" fontId="0" fillId="0" borderId="1" xfId="1" applyNumberFormat="1" applyFont="1" applyFill="1" applyBorder="1" applyAlignment="1" applyProtection="1">
      <alignment vertical="center" wrapText="1"/>
      <protection locked="0"/>
    </xf>
    <xf numFmtId="0" fontId="29" fillId="5" borderId="1" xfId="1"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1" xfId="0" applyNumberFormat="1" applyFont="1" applyFill="1" applyBorder="1" applyAlignment="1" applyProtection="1">
      <alignment horizontal="left" vertical="center" wrapText="1"/>
      <protection locked="0"/>
    </xf>
    <xf numFmtId="0" fontId="0" fillId="0" borderId="1" xfId="0" applyNumberFormat="1" applyFont="1" applyFill="1" applyBorder="1" applyAlignment="1" applyProtection="1">
      <alignment horizontal="center" vertical="center" wrapText="1"/>
      <protection locked="0"/>
    </xf>
    <xf numFmtId="0" fontId="23" fillId="5" borderId="1" xfId="0" applyFont="1" applyFill="1" applyBorder="1" applyAlignment="1">
      <alignment horizontal="left" vertical="center" wrapText="1"/>
    </xf>
    <xf numFmtId="9" fontId="6" fillId="4" borderId="1" xfId="11" applyNumberFormat="1" applyFont="1" applyFill="1" applyBorder="1" applyAlignment="1">
      <alignment horizontal="center" vertical="center" wrapText="1"/>
    </xf>
    <xf numFmtId="0" fontId="5" fillId="0" borderId="0" xfId="0" applyFont="1"/>
    <xf numFmtId="0" fontId="5" fillId="0" borderId="0" xfId="0" applyFont="1" applyAlignment="1">
      <alignment horizontal="center" vertical="center"/>
    </xf>
    <xf numFmtId="0" fontId="5" fillId="3" borderId="1" xfId="0" applyNumberFormat="1" applyFont="1" applyFill="1" applyBorder="1" applyAlignment="1" applyProtection="1">
      <alignment horizontal="left" vertical="center" wrapText="1"/>
      <protection locked="0"/>
    </xf>
    <xf numFmtId="9" fontId="5" fillId="14"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0" borderId="30"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5" fillId="14" borderId="1" xfId="0" applyNumberFormat="1" applyFont="1" applyFill="1" applyBorder="1" applyAlignment="1" applyProtection="1">
      <alignment horizontal="left" vertical="center" wrapText="1"/>
      <protection locked="0"/>
    </xf>
    <xf numFmtId="0" fontId="5" fillId="0" borderId="30" xfId="0" applyFont="1" applyBorder="1" applyAlignment="1">
      <alignment horizontal="center" vertical="center" wrapText="1"/>
    </xf>
    <xf numFmtId="9" fontId="6" fillId="4" borderId="1" xfId="0"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0" fontId="23" fillId="5" borderId="1" xfId="0" applyFont="1" applyFill="1" applyBorder="1" applyAlignment="1">
      <alignment horizontal="left" vertical="top" wrapText="1"/>
    </xf>
    <xf numFmtId="0" fontId="5" fillId="15" borderId="30" xfId="0" applyFont="1" applyFill="1" applyBorder="1" applyAlignment="1">
      <alignment horizontal="left" vertical="center" wrapText="1"/>
    </xf>
    <xf numFmtId="0" fontId="5" fillId="0" borderId="0" xfId="0" applyFont="1" applyAlignment="1">
      <alignment horizontal="left" vertical="center" wrapText="1"/>
    </xf>
    <xf numFmtId="0" fontId="27" fillId="0" borderId="30" xfId="0" applyFont="1" applyBorder="1" applyAlignment="1">
      <alignment horizontal="left" vertical="center" wrapText="1"/>
    </xf>
    <xf numFmtId="0" fontId="5" fillId="16" borderId="30" xfId="0" applyFont="1" applyFill="1" applyBorder="1" applyAlignment="1">
      <alignment horizontal="center" vertical="center" wrapText="1"/>
    </xf>
    <xf numFmtId="0" fontId="5" fillId="17" borderId="30" xfId="0" applyFont="1" applyFill="1" applyBorder="1" applyAlignment="1">
      <alignment horizontal="center" vertical="center" wrapText="1"/>
    </xf>
    <xf numFmtId="0" fontId="5" fillId="18" borderId="30" xfId="0" applyFont="1" applyFill="1" applyBorder="1" applyAlignment="1">
      <alignment horizontal="center" vertical="center" wrapText="1"/>
    </xf>
    <xf numFmtId="1" fontId="5" fillId="0" borderId="30" xfId="0" applyNumberFormat="1" applyFont="1" applyBorder="1" applyAlignment="1">
      <alignment horizontal="center" vertical="center" wrapText="1"/>
    </xf>
    <xf numFmtId="0" fontId="5" fillId="3" borderId="1" xfId="0" applyFont="1" applyFill="1" applyBorder="1" applyAlignment="1">
      <alignment horizontal="left" vertical="center" wrapText="1"/>
    </xf>
    <xf numFmtId="0" fontId="22" fillId="0" borderId="0" xfId="0" applyFont="1"/>
    <xf numFmtId="0" fontId="5" fillId="3" borderId="1" xfId="0" applyFont="1" applyFill="1" applyBorder="1" applyAlignment="1">
      <alignment horizontal="justify" vertical="top" wrapText="1"/>
    </xf>
    <xf numFmtId="0" fontId="30"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5" fillId="9" borderId="1"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22" fillId="3" borderId="1" xfId="0" applyFont="1" applyFill="1" applyBorder="1" applyAlignment="1">
      <alignment horizontal="justify" vertical="top" wrapText="1"/>
    </xf>
    <xf numFmtId="0" fontId="22" fillId="0" borderId="0" xfId="0" applyFont="1" applyAlignment="1">
      <alignment vertical="center"/>
    </xf>
    <xf numFmtId="9" fontId="5" fillId="3" borderId="1" xfId="3" applyFont="1" applyFill="1" applyBorder="1" applyAlignment="1">
      <alignment horizontal="center" vertical="center" wrapText="1"/>
    </xf>
    <xf numFmtId="0" fontId="22" fillId="3" borderId="1" xfId="1" applyFont="1" applyFill="1" applyBorder="1" applyAlignment="1">
      <alignment horizontal="left" vertical="center" wrapText="1"/>
    </xf>
    <xf numFmtId="9" fontId="22" fillId="3" borderId="1" xfId="11" applyFont="1" applyFill="1" applyBorder="1" applyAlignment="1">
      <alignment horizontal="center" vertical="center" wrapText="1"/>
    </xf>
    <xf numFmtId="9" fontId="22" fillId="3" borderId="1" xfId="3" applyFont="1" applyFill="1" applyBorder="1" applyAlignment="1">
      <alignment horizontal="center" vertical="center" wrapText="1"/>
    </xf>
    <xf numFmtId="0" fontId="5" fillId="0" borderId="0" xfId="0" applyFont="1" applyFill="1" applyAlignment="1">
      <alignment vertical="center"/>
    </xf>
    <xf numFmtId="0" fontId="22"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xf numFmtId="0" fontId="13" fillId="0" borderId="1" xfId="0" applyNumberFormat="1" applyFont="1" applyFill="1" applyBorder="1" applyAlignment="1" applyProtection="1">
      <alignment horizontal="left" vertical="center" wrapText="1"/>
      <protection locked="0"/>
    </xf>
    <xf numFmtId="0" fontId="13" fillId="0" borderId="1" xfId="0" applyNumberFormat="1" applyFont="1" applyFill="1" applyBorder="1" applyAlignment="1" applyProtection="1">
      <alignment horizontal="center" vertical="top" wrapText="1"/>
      <protection locked="0"/>
    </xf>
    <xf numFmtId="0" fontId="13" fillId="3"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9" fillId="0" borderId="1" xfId="0" applyFont="1" applyFill="1" applyBorder="1" applyAlignment="1">
      <alignment horizontal="left" vertical="top" wrapText="1"/>
    </xf>
    <xf numFmtId="0" fontId="9" fillId="0" borderId="1" xfId="0" applyFont="1" applyBorder="1" applyAlignment="1">
      <alignment horizontal="left" vertical="top" wrapText="1"/>
    </xf>
    <xf numFmtId="0" fontId="5" fillId="0" borderId="10" xfId="0" applyFont="1" applyBorder="1" applyAlignment="1">
      <alignment horizontal="center" wrapText="1"/>
    </xf>
    <xf numFmtId="0" fontId="5" fillId="0" borderId="5" xfId="0" applyFont="1" applyBorder="1" applyAlignment="1">
      <alignment horizontal="center" wrapText="1"/>
    </xf>
    <xf numFmtId="0" fontId="5" fillId="0" borderId="11" xfId="0" applyFont="1" applyBorder="1" applyAlignment="1">
      <alignment horizontal="center" wrapText="1"/>
    </xf>
    <xf numFmtId="0" fontId="5" fillId="0" borderId="0" xfId="0" applyFont="1" applyBorder="1" applyAlignment="1">
      <alignment horizontal="center" wrapText="1"/>
    </xf>
    <xf numFmtId="0" fontId="5" fillId="0" borderId="12" xfId="0" applyFont="1" applyBorder="1" applyAlignment="1">
      <alignment horizontal="center" wrapText="1"/>
    </xf>
    <xf numFmtId="0" fontId="5" fillId="0" borderId="8" xfId="0" applyFont="1" applyBorder="1" applyAlignment="1">
      <alignment horizont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5" fillId="0" borderId="1" xfId="0" applyFont="1" applyBorder="1" applyAlignment="1">
      <alignment horizontal="left"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23" fillId="5" borderId="2"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2" xfId="0" applyFont="1" applyFill="1" applyBorder="1" applyAlignment="1">
      <alignment horizontal="center" vertical="top" wrapText="1"/>
    </xf>
    <xf numFmtId="0" fontId="23" fillId="5" borderId="4" xfId="0" applyFont="1" applyFill="1" applyBorder="1" applyAlignment="1">
      <alignment horizontal="center" vertical="top" wrapText="1"/>
    </xf>
    <xf numFmtId="0" fontId="7" fillId="0" borderId="0" xfId="0" applyFont="1" applyAlignment="1">
      <alignment horizontal="center" vertical="center" wrapText="1"/>
    </xf>
    <xf numFmtId="0" fontId="7" fillId="0" borderId="1" xfId="0" applyFont="1" applyBorder="1" applyAlignment="1">
      <alignment horizontal="center" vertical="center"/>
    </xf>
    <xf numFmtId="0" fontId="5" fillId="0" borderId="10" xfId="0" applyFont="1" applyBorder="1" applyAlignment="1">
      <alignment horizontal="left" wrapText="1"/>
    </xf>
    <xf numFmtId="0" fontId="5" fillId="0" borderId="5" xfId="0" applyFont="1" applyBorder="1" applyAlignment="1">
      <alignment horizontal="left" wrapText="1"/>
    </xf>
    <xf numFmtId="0" fontId="5" fillId="0" borderId="11" xfId="0" applyFont="1" applyBorder="1" applyAlignment="1">
      <alignment horizontal="left" wrapText="1"/>
    </xf>
    <xf numFmtId="0" fontId="5" fillId="0" borderId="0" xfId="0" applyFont="1" applyBorder="1" applyAlignment="1">
      <alignment horizontal="left" wrapText="1"/>
    </xf>
    <xf numFmtId="0" fontId="5" fillId="0" borderId="12" xfId="0" applyFont="1" applyBorder="1" applyAlignment="1">
      <alignment horizontal="left" wrapText="1"/>
    </xf>
    <xf numFmtId="0" fontId="5" fillId="0" borderId="8" xfId="0" applyFont="1" applyBorder="1" applyAlignment="1">
      <alignment horizontal="left"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7" fillId="0" borderId="0" xfId="0" applyFont="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3" xfId="0" applyNumberFormat="1" applyFont="1" applyFill="1" applyBorder="1" applyAlignment="1" applyProtection="1">
      <alignment horizontal="center" vertical="center" wrapText="1"/>
      <protection locked="0"/>
    </xf>
    <xf numFmtId="0" fontId="5" fillId="0" borderId="14" xfId="0" applyNumberFormat="1" applyFont="1" applyFill="1" applyBorder="1" applyAlignment="1" applyProtection="1">
      <alignment horizontal="center" vertical="center" wrapText="1"/>
      <protection locked="0"/>
    </xf>
    <xf numFmtId="0" fontId="5" fillId="8" borderId="13" xfId="0" applyNumberFormat="1" applyFont="1" applyFill="1" applyBorder="1" applyAlignment="1" applyProtection="1">
      <alignment horizontal="center" vertical="center" wrapText="1"/>
      <protection locked="0"/>
    </xf>
    <xf numFmtId="0" fontId="5" fillId="8" borderId="14" xfId="0" applyNumberFormat="1" applyFont="1" applyFill="1" applyBorder="1" applyAlignment="1" applyProtection="1">
      <alignment horizontal="center" vertical="center" wrapText="1"/>
      <protection locked="0"/>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0" borderId="10"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5" fillId="0" borderId="13" xfId="0" applyNumberFormat="1" applyFont="1" applyFill="1" applyBorder="1" applyAlignment="1" applyProtection="1">
      <alignment horizontal="left" vertical="center" wrapText="1"/>
      <protection locked="0"/>
    </xf>
    <xf numFmtId="0" fontId="5" fillId="0" borderId="14" xfId="0" applyNumberFormat="1" applyFont="1" applyFill="1" applyBorder="1" applyAlignment="1" applyProtection="1">
      <alignment horizontal="left" vertical="center" wrapText="1"/>
      <protection locked="0"/>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1" xfId="0" applyFont="1" applyBorder="1" applyAlignment="1">
      <alignment horizontal="left" vertical="center"/>
    </xf>
    <xf numFmtId="0" fontId="28" fillId="5" borderId="1"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0" xfId="0" applyFont="1" applyAlignment="1">
      <alignment horizontal="center" vertical="center"/>
    </xf>
    <xf numFmtId="0" fontId="17" fillId="0" borderId="1" xfId="0" applyFont="1" applyBorder="1" applyAlignment="1">
      <alignment horizontal="center" vertical="center"/>
    </xf>
  </cellXfs>
  <cellStyles count="30">
    <cellStyle name="Millares [0] 2" xfId="17" xr:uid="{00000000-0005-0000-0000-00003B000000}"/>
    <cellStyle name="Millares [0] 2 2" xfId="29" xr:uid="{00000000-0005-0000-0000-00003B000000}"/>
    <cellStyle name="Millares [0] 3" xfId="23" xr:uid="{00000000-0005-0000-0000-000041000000}"/>
    <cellStyle name="Millares 2" xfId="2" xr:uid="{00000000-0005-0000-0000-000002000000}"/>
    <cellStyle name="Millares 2 2" xfId="8" xr:uid="{00000000-0005-0000-0000-000003000000}"/>
    <cellStyle name="Millares 2 2 2" xfId="14" xr:uid="{00000000-0005-0000-0000-000003000000}"/>
    <cellStyle name="Millares 2 2 2 2" xfId="26" xr:uid="{00000000-0005-0000-0000-000003000000}"/>
    <cellStyle name="Millares 2 2 3" xfId="20" xr:uid="{00000000-0005-0000-0000-000003000000}"/>
    <cellStyle name="Normal" xfId="0" builtinId="0"/>
    <cellStyle name="Normal 2" xfId="4" xr:uid="{00000000-0005-0000-0000-000005000000}"/>
    <cellStyle name="Normal 2 2" xfId="1" xr:uid="{00000000-0005-0000-0000-000006000000}"/>
    <cellStyle name="Normal 2 3" xfId="9" xr:uid="{00000000-0005-0000-0000-000007000000}"/>
    <cellStyle name="Normal 2 3 2" xfId="15" xr:uid="{00000000-0005-0000-0000-000007000000}"/>
    <cellStyle name="Normal 2 3 2 2" xfId="27" xr:uid="{00000000-0005-0000-0000-000007000000}"/>
    <cellStyle name="Normal 2 3 3" xfId="21" xr:uid="{00000000-0005-0000-0000-000007000000}"/>
    <cellStyle name="Normal 2 4" xfId="12" xr:uid="{00000000-0005-0000-0000-000005000000}"/>
    <cellStyle name="Normal 2 4 2" xfId="24" xr:uid="{00000000-0005-0000-0000-000005000000}"/>
    <cellStyle name="Normal 2 5" xfId="18" xr:uid="{00000000-0005-0000-0000-000005000000}"/>
    <cellStyle name="Normal 3" xfId="7" xr:uid="{00000000-0005-0000-0000-000008000000}"/>
    <cellStyle name="Normal 4" xfId="6" xr:uid="{00000000-0005-0000-0000-000009000000}"/>
    <cellStyle name="Normal 4 2" xfId="10" xr:uid="{00000000-0005-0000-0000-00000A000000}"/>
    <cellStyle name="Normal 4 2 2" xfId="16" xr:uid="{00000000-0005-0000-0000-00000A000000}"/>
    <cellStyle name="Normal 4 2 2 2" xfId="28" xr:uid="{00000000-0005-0000-0000-00000A000000}"/>
    <cellStyle name="Normal 4 2 3" xfId="22" xr:uid="{00000000-0005-0000-0000-00000A000000}"/>
    <cellStyle name="Normal 4 3" xfId="13" xr:uid="{00000000-0005-0000-0000-000009000000}"/>
    <cellStyle name="Normal 4 3 2" xfId="25" xr:uid="{00000000-0005-0000-0000-000009000000}"/>
    <cellStyle name="Normal 4 4" xfId="19" xr:uid="{00000000-0005-0000-0000-000009000000}"/>
    <cellStyle name="Porcentaje" xfId="11" builtinId="5"/>
    <cellStyle name="Porcentaje 2" xfId="3" xr:uid="{00000000-0005-0000-0000-00000C000000}"/>
    <cellStyle name="Porcentual 2" xfId="5" xr:uid="{00000000-0005-0000-0000-00000D000000}"/>
  </cellStyles>
  <dxfs count="104">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color rgb="FF000000"/>
      </font>
      <fill>
        <patternFill patternType="solid">
          <fgColor rgb="FFFFFF00"/>
          <bgColor rgb="FFFFFF00"/>
        </patternFill>
      </fill>
    </dxf>
    <dxf>
      <fill>
        <patternFill patternType="solid">
          <fgColor rgb="FFFF0000"/>
          <bgColor rgb="FFFF0000"/>
        </patternFill>
      </fill>
    </dxf>
    <dxf>
      <font>
        <color rgb="FF000000"/>
      </font>
      <fill>
        <patternFill patternType="solid">
          <fgColor rgb="FF92D050"/>
          <bgColor rgb="FF92D050"/>
        </patternFill>
      </fill>
    </dxf>
    <dxf>
      <fill>
        <patternFill patternType="solid">
          <fgColor rgb="FFFFC000"/>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2" name="Picture 30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1313" y="167408"/>
          <a:ext cx="1841212" cy="9178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219363</xdr:colOff>
      <xdr:row>0</xdr:row>
      <xdr:rowOff>167408</xdr:rowOff>
    </xdr:from>
    <xdr:to>
      <xdr:col>1</xdr:col>
      <xdr:colOff>412750</xdr:colOff>
      <xdr:row>2</xdr:row>
      <xdr:rowOff>323272</xdr:rowOff>
    </xdr:to>
    <xdr:pic>
      <xdr:nvPicPr>
        <xdr:cNvPr id="4" name="Picture 309" descr="Escudo color CVP">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8613" y="167408"/>
          <a:ext cx="1844387" cy="91786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H28"/>
  <sheetViews>
    <sheetView topLeftCell="T1" zoomScale="60" zoomScaleNormal="60" zoomScalePageLayoutView="60" workbookViewId="0">
      <selection activeCell="E14" sqref="E14"/>
    </sheetView>
  </sheetViews>
  <sheetFormatPr baseColWidth="10" defaultColWidth="10.85546875" defaultRowHeight="15" x14ac:dyDescent="0.25"/>
  <cols>
    <col min="1" max="1" width="25.42578125" style="8" customWidth="1"/>
    <col min="2" max="2" width="59.7109375" style="8" customWidth="1"/>
    <col min="3" max="3" width="6.85546875" style="20" customWidth="1"/>
    <col min="4" max="4" width="22.42578125" style="8" customWidth="1"/>
    <col min="5" max="5" width="28.42578125" style="8" customWidth="1"/>
    <col min="6" max="6" width="54.28515625" style="8" customWidth="1"/>
    <col min="7" max="7" width="10" style="8" customWidth="1"/>
    <col min="8" max="8" width="31" style="8" customWidth="1"/>
    <col min="9" max="9" width="15.7109375" style="8" customWidth="1"/>
    <col min="10" max="10" width="28.28515625" style="8" customWidth="1"/>
    <col min="11" max="11" width="5.85546875" style="35" customWidth="1"/>
    <col min="12" max="13" width="28.28515625" style="35" customWidth="1"/>
    <col min="14" max="14" width="8.7109375" style="35" customWidth="1"/>
    <col min="15" max="15" width="41.140625" style="35" customWidth="1"/>
    <col min="16" max="16" width="7.42578125" style="35" customWidth="1"/>
    <col min="17" max="17" width="28.28515625" style="35" customWidth="1"/>
    <col min="18" max="18" width="9" style="35" customWidth="1"/>
    <col min="19" max="20" width="28.28515625" style="35" customWidth="1"/>
    <col min="21" max="21" width="11.42578125" style="35" customWidth="1"/>
    <col min="22" max="22" width="28.28515625" style="35" customWidth="1"/>
    <col min="23" max="23" width="11.85546875" style="35" customWidth="1"/>
    <col min="24" max="24" width="16.42578125" style="35" customWidth="1"/>
    <col min="25" max="25" width="20.42578125" style="35" customWidth="1"/>
    <col min="26" max="26" width="47.42578125" style="35" customWidth="1"/>
    <col min="27" max="27" width="7.42578125" style="35" customWidth="1"/>
    <col min="28" max="28" width="10.85546875" style="8"/>
    <col min="29" max="29" width="18.28515625" style="8" customWidth="1"/>
    <col min="30" max="31" width="10.85546875" style="8"/>
    <col min="32" max="32" width="27.140625" style="8" customWidth="1"/>
    <col min="33" max="33" width="22.42578125" style="8" customWidth="1"/>
    <col min="34" max="34" width="22" style="21" customWidth="1"/>
    <col min="35" max="16384" width="10.85546875" style="8"/>
  </cols>
  <sheetData>
    <row r="2" spans="1:34" x14ac:dyDescent="0.25">
      <c r="A2" s="7" t="s">
        <v>3</v>
      </c>
      <c r="B2" s="22" t="s">
        <v>142</v>
      </c>
      <c r="C2" s="26"/>
      <c r="D2" s="245" t="s">
        <v>16</v>
      </c>
      <c r="E2" s="246"/>
      <c r="F2" s="247"/>
      <c r="H2" s="242" t="s">
        <v>30</v>
      </c>
      <c r="I2" s="242"/>
      <c r="J2" s="242"/>
      <c r="K2" s="26"/>
      <c r="L2" s="26"/>
      <c r="M2" s="26"/>
      <c r="N2" s="26"/>
      <c r="O2" s="26"/>
      <c r="P2" s="26"/>
      <c r="Q2" s="26"/>
      <c r="R2" s="26"/>
      <c r="S2" s="26"/>
      <c r="T2" s="26"/>
      <c r="U2" s="26"/>
      <c r="V2" s="26"/>
      <c r="W2" s="26"/>
      <c r="X2" s="26"/>
      <c r="Y2" s="26"/>
      <c r="Z2" s="26"/>
      <c r="AA2" s="26"/>
      <c r="AB2" s="9" t="s">
        <v>48</v>
      </c>
      <c r="AC2" s="9" t="s">
        <v>49</v>
      </c>
      <c r="AD2" s="9" t="s">
        <v>50</v>
      </c>
      <c r="AF2" s="9" t="s">
        <v>101</v>
      </c>
      <c r="AG2" s="9" t="s">
        <v>102</v>
      </c>
      <c r="AH2" s="9" t="s">
        <v>132</v>
      </c>
    </row>
    <row r="3" spans="1:34" ht="87" customHeight="1" x14ac:dyDescent="0.25">
      <c r="A3" s="10" t="s">
        <v>8</v>
      </c>
      <c r="B3" s="23" t="s">
        <v>143</v>
      </c>
      <c r="C3" s="24"/>
      <c r="D3" s="30" t="s">
        <v>170</v>
      </c>
      <c r="E3" s="248" t="s">
        <v>71</v>
      </c>
      <c r="F3" s="248"/>
      <c r="G3" s="11"/>
      <c r="H3" s="12" t="s">
        <v>27</v>
      </c>
      <c r="I3" s="12" t="s">
        <v>28</v>
      </c>
      <c r="J3" s="12" t="s">
        <v>29</v>
      </c>
      <c r="K3" s="26"/>
      <c r="L3" s="243" t="s">
        <v>35</v>
      </c>
      <c r="M3" s="244"/>
      <c r="N3" s="38"/>
      <c r="O3" s="32" t="s">
        <v>70</v>
      </c>
      <c r="P3" s="38"/>
      <c r="Q3" s="29" t="s">
        <v>67</v>
      </c>
      <c r="R3" s="38"/>
      <c r="S3" s="241" t="s">
        <v>41</v>
      </c>
      <c r="T3" s="241"/>
      <c r="U3" s="38"/>
      <c r="V3" s="29" t="s">
        <v>68</v>
      </c>
      <c r="W3" s="36"/>
      <c r="X3" s="242" t="s">
        <v>39</v>
      </c>
      <c r="Y3" s="242"/>
      <c r="Z3" s="242"/>
      <c r="AA3" s="36"/>
      <c r="AB3" s="14">
        <v>1</v>
      </c>
      <c r="AC3" s="14" t="s">
        <v>51</v>
      </c>
      <c r="AD3" s="14">
        <v>2015</v>
      </c>
      <c r="AF3" s="13" t="s">
        <v>103</v>
      </c>
      <c r="AG3" s="10" t="s">
        <v>115</v>
      </c>
      <c r="AH3" s="10" t="s">
        <v>115</v>
      </c>
    </row>
    <row r="4" spans="1:34" ht="89.25" customHeight="1" x14ac:dyDescent="0.25">
      <c r="A4" s="10" t="s">
        <v>141</v>
      </c>
      <c r="B4" s="23" t="s">
        <v>185</v>
      </c>
      <c r="C4" s="24"/>
      <c r="D4" s="30" t="s">
        <v>171</v>
      </c>
      <c r="E4" s="248" t="s">
        <v>72</v>
      </c>
      <c r="F4" s="248"/>
      <c r="G4" s="11"/>
      <c r="H4" s="13" t="s">
        <v>17</v>
      </c>
      <c r="I4" s="15">
        <v>5</v>
      </c>
      <c r="J4" s="13" t="s">
        <v>22</v>
      </c>
      <c r="K4" s="33"/>
      <c r="L4" s="12" t="s">
        <v>34</v>
      </c>
      <c r="M4" s="12" t="s">
        <v>28</v>
      </c>
      <c r="N4" s="26"/>
      <c r="O4" s="10" t="s">
        <v>180</v>
      </c>
      <c r="P4" s="26"/>
      <c r="Q4" s="2" t="s">
        <v>159</v>
      </c>
      <c r="R4" s="26"/>
      <c r="S4" s="12" t="s">
        <v>34</v>
      </c>
      <c r="T4" s="12" t="s">
        <v>28</v>
      </c>
      <c r="U4" s="26"/>
      <c r="V4" s="2" t="s">
        <v>162</v>
      </c>
      <c r="W4" s="37"/>
      <c r="X4" s="27" t="s">
        <v>27</v>
      </c>
      <c r="Y4" s="27" t="s">
        <v>28</v>
      </c>
      <c r="Z4" s="27" t="s">
        <v>29</v>
      </c>
      <c r="AA4" s="37"/>
      <c r="AB4" s="14">
        <f t="shared" ref="AB4:AB18" si="0">AB3+1</f>
        <v>2</v>
      </c>
      <c r="AC4" s="14" t="s">
        <v>52</v>
      </c>
      <c r="AD4" s="14">
        <f t="shared" ref="AD4:AD9" si="1">AD3+1</f>
        <v>2016</v>
      </c>
      <c r="AF4" s="10" t="s">
        <v>104</v>
      </c>
      <c r="AG4" s="10" t="s">
        <v>128</v>
      </c>
      <c r="AH4" s="10" t="s">
        <v>133</v>
      </c>
    </row>
    <row r="5" spans="1:34" ht="120" customHeight="1" x14ac:dyDescent="0.25">
      <c r="A5" s="10" t="s">
        <v>6</v>
      </c>
      <c r="B5" s="23" t="s">
        <v>144</v>
      </c>
      <c r="C5" s="24"/>
      <c r="D5" s="30" t="s">
        <v>172</v>
      </c>
      <c r="E5" s="248" t="s">
        <v>73</v>
      </c>
      <c r="F5" s="248"/>
      <c r="G5" s="11"/>
      <c r="H5" s="13" t="s">
        <v>18</v>
      </c>
      <c r="I5" s="15">
        <v>4</v>
      </c>
      <c r="J5" s="13" t="s">
        <v>23</v>
      </c>
      <c r="K5" s="33"/>
      <c r="L5" s="18" t="s">
        <v>167</v>
      </c>
      <c r="M5" s="14">
        <v>0.5</v>
      </c>
      <c r="N5" s="39"/>
      <c r="O5" s="10" t="s">
        <v>181</v>
      </c>
      <c r="P5" s="39"/>
      <c r="Q5" s="2" t="s">
        <v>160</v>
      </c>
      <c r="R5" s="39"/>
      <c r="S5" s="18" t="s">
        <v>42</v>
      </c>
      <c r="T5" s="14">
        <v>1</v>
      </c>
      <c r="U5" s="39"/>
      <c r="V5" s="2" t="s">
        <v>163</v>
      </c>
      <c r="W5" s="37"/>
      <c r="X5" s="31" t="s">
        <v>155</v>
      </c>
      <c r="Y5" s="15">
        <v>1</v>
      </c>
      <c r="Z5" s="28" t="s">
        <v>40</v>
      </c>
      <c r="AA5" s="37"/>
      <c r="AB5" s="14">
        <f t="shared" si="0"/>
        <v>3</v>
      </c>
      <c r="AC5" s="14" t="s">
        <v>53</v>
      </c>
      <c r="AD5" s="14">
        <f t="shared" si="1"/>
        <v>2017</v>
      </c>
      <c r="AF5" s="10" t="s">
        <v>105</v>
      </c>
      <c r="AG5" s="10" t="s">
        <v>118</v>
      </c>
      <c r="AH5" s="10" t="s">
        <v>116</v>
      </c>
    </row>
    <row r="6" spans="1:34" ht="129.75" customHeight="1" x14ac:dyDescent="0.25">
      <c r="A6" s="10" t="s">
        <v>12</v>
      </c>
      <c r="B6" s="23" t="s">
        <v>145</v>
      </c>
      <c r="C6" s="24"/>
      <c r="D6" s="30" t="s">
        <v>173</v>
      </c>
      <c r="E6" s="248" t="s">
        <v>74</v>
      </c>
      <c r="F6" s="248"/>
      <c r="G6" s="11"/>
      <c r="H6" s="13" t="s">
        <v>19</v>
      </c>
      <c r="I6" s="15">
        <v>3</v>
      </c>
      <c r="J6" s="13" t="s">
        <v>24</v>
      </c>
      <c r="K6" s="33"/>
      <c r="L6" s="18" t="s">
        <v>168</v>
      </c>
      <c r="M6" s="14">
        <v>1</v>
      </c>
      <c r="N6" s="39"/>
      <c r="O6" s="10" t="s">
        <v>182</v>
      </c>
      <c r="P6" s="39"/>
      <c r="Q6" s="2" t="s">
        <v>161</v>
      </c>
      <c r="R6" s="39"/>
      <c r="S6" s="18" t="s">
        <v>43</v>
      </c>
      <c r="T6" s="14">
        <v>2</v>
      </c>
      <c r="U6" s="39"/>
      <c r="V6" s="2" t="s">
        <v>164</v>
      </c>
      <c r="W6" s="37"/>
      <c r="X6" s="31" t="s">
        <v>156</v>
      </c>
      <c r="Y6" s="15">
        <v>2</v>
      </c>
      <c r="Z6" s="28" t="s">
        <v>85</v>
      </c>
      <c r="AA6" s="37"/>
      <c r="AB6" s="14">
        <f t="shared" si="0"/>
        <v>4</v>
      </c>
      <c r="AC6" s="14" t="s">
        <v>54</v>
      </c>
      <c r="AD6" s="14">
        <f t="shared" si="1"/>
        <v>2018</v>
      </c>
      <c r="AF6" s="10" t="s">
        <v>106</v>
      </c>
      <c r="AG6" s="10" t="s">
        <v>119</v>
      </c>
      <c r="AH6" s="10" t="s">
        <v>117</v>
      </c>
    </row>
    <row r="7" spans="1:34" ht="106.5" customHeight="1" x14ac:dyDescent="0.25">
      <c r="A7" s="10" t="s">
        <v>5</v>
      </c>
      <c r="B7" s="23" t="s">
        <v>147</v>
      </c>
      <c r="C7" s="24"/>
      <c r="D7" s="30" t="s">
        <v>99</v>
      </c>
      <c r="E7" s="248" t="s">
        <v>75</v>
      </c>
      <c r="F7" s="248"/>
      <c r="G7" s="11"/>
      <c r="H7" s="13" t="s">
        <v>20</v>
      </c>
      <c r="I7" s="15">
        <v>2</v>
      </c>
      <c r="J7" s="13" t="s">
        <v>25</v>
      </c>
      <c r="K7" s="33"/>
      <c r="L7" s="33"/>
      <c r="M7" s="33"/>
      <c r="N7" s="33"/>
      <c r="O7" s="10" t="s">
        <v>183</v>
      </c>
      <c r="P7" s="33"/>
      <c r="Q7" s="33"/>
      <c r="R7" s="33"/>
      <c r="S7" s="18" t="s">
        <v>44</v>
      </c>
      <c r="T7" s="14">
        <v>3</v>
      </c>
      <c r="U7" s="33"/>
      <c r="V7" s="33"/>
      <c r="W7" s="33"/>
      <c r="X7" s="31" t="s">
        <v>157</v>
      </c>
      <c r="Y7" s="15">
        <v>3</v>
      </c>
      <c r="Z7" s="28" t="s">
        <v>84</v>
      </c>
      <c r="AA7" s="33"/>
      <c r="AB7" s="14">
        <f t="shared" si="0"/>
        <v>5</v>
      </c>
      <c r="AC7" s="14" t="s">
        <v>55</v>
      </c>
      <c r="AD7" s="14">
        <f t="shared" si="1"/>
        <v>2019</v>
      </c>
      <c r="AF7" s="10" t="s">
        <v>107</v>
      </c>
      <c r="AG7" s="10" t="s">
        <v>120</v>
      </c>
      <c r="AH7" s="10" t="s">
        <v>134</v>
      </c>
    </row>
    <row r="8" spans="1:34" ht="90" customHeight="1" x14ac:dyDescent="0.25">
      <c r="A8" s="10" t="s">
        <v>4</v>
      </c>
      <c r="B8" s="23" t="s">
        <v>148</v>
      </c>
      <c r="C8" s="24"/>
      <c r="D8" s="30" t="s">
        <v>174</v>
      </c>
      <c r="E8" s="249" t="s">
        <v>38</v>
      </c>
      <c r="F8" s="249"/>
      <c r="G8" s="11"/>
      <c r="H8" s="13" t="s">
        <v>21</v>
      </c>
      <c r="I8" s="15">
        <v>1</v>
      </c>
      <c r="J8" s="13" t="s">
        <v>26</v>
      </c>
      <c r="K8" s="33"/>
      <c r="L8" s="29" t="s">
        <v>69</v>
      </c>
      <c r="M8" s="33"/>
      <c r="N8" s="33"/>
      <c r="O8" s="40" t="s">
        <v>184</v>
      </c>
      <c r="P8" s="33"/>
      <c r="Q8" s="33"/>
      <c r="R8" s="33"/>
      <c r="S8" s="18" t="s">
        <v>45</v>
      </c>
      <c r="T8" s="14">
        <v>4</v>
      </c>
      <c r="U8" s="33"/>
      <c r="V8" s="33"/>
      <c r="W8" s="33"/>
      <c r="X8" s="31" t="s">
        <v>158</v>
      </c>
      <c r="Y8" s="15">
        <v>4</v>
      </c>
      <c r="Z8" s="28" t="s">
        <v>83</v>
      </c>
      <c r="AA8" s="33"/>
      <c r="AB8" s="14">
        <f t="shared" si="0"/>
        <v>6</v>
      </c>
      <c r="AC8" s="14" t="s">
        <v>56</v>
      </c>
      <c r="AD8" s="14">
        <f t="shared" si="1"/>
        <v>2020</v>
      </c>
      <c r="AF8" s="10" t="s">
        <v>108</v>
      </c>
      <c r="AG8" s="10" t="s">
        <v>121</v>
      </c>
      <c r="AH8" s="10" t="s">
        <v>135</v>
      </c>
    </row>
    <row r="9" spans="1:34" ht="136.5" customHeight="1" x14ac:dyDescent="0.25">
      <c r="A9" s="10" t="s">
        <v>13</v>
      </c>
      <c r="B9" s="23" t="s">
        <v>146</v>
      </c>
      <c r="C9" s="24"/>
      <c r="D9" s="30" t="s">
        <v>175</v>
      </c>
      <c r="E9" s="249" t="s">
        <v>76</v>
      </c>
      <c r="F9" s="249"/>
      <c r="G9" s="11"/>
      <c r="H9" s="11"/>
      <c r="I9" s="16"/>
      <c r="J9" s="11"/>
      <c r="K9" s="34"/>
      <c r="L9" s="2" t="s">
        <v>165</v>
      </c>
      <c r="M9" s="34"/>
      <c r="N9" s="34"/>
      <c r="O9" s="34"/>
      <c r="P9" s="34"/>
      <c r="Q9" s="34"/>
      <c r="R9" s="34"/>
      <c r="S9" s="18" t="s">
        <v>46</v>
      </c>
      <c r="T9" s="19">
        <v>5</v>
      </c>
      <c r="U9" s="34"/>
      <c r="V9" s="34"/>
      <c r="W9" s="34"/>
      <c r="X9" s="34"/>
      <c r="Y9" s="34"/>
      <c r="Z9" s="34"/>
      <c r="AA9" s="34"/>
      <c r="AB9" s="14">
        <f t="shared" si="0"/>
        <v>7</v>
      </c>
      <c r="AC9" s="14" t="s">
        <v>57</v>
      </c>
      <c r="AD9" s="14">
        <f t="shared" si="1"/>
        <v>2021</v>
      </c>
      <c r="AF9" s="10" t="s">
        <v>109</v>
      </c>
      <c r="AG9" s="10" t="s">
        <v>122</v>
      </c>
      <c r="AH9" s="10" t="s">
        <v>136</v>
      </c>
    </row>
    <row r="10" spans="1:34" ht="69.75" customHeight="1" x14ac:dyDescent="0.25">
      <c r="A10" s="10" t="s">
        <v>9</v>
      </c>
      <c r="B10" s="23" t="s">
        <v>149</v>
      </c>
      <c r="C10" s="24"/>
      <c r="D10" s="30" t="s">
        <v>176</v>
      </c>
      <c r="E10" s="249" t="s">
        <v>77</v>
      </c>
      <c r="F10" s="249"/>
      <c r="G10" s="11"/>
      <c r="L10" s="2" t="s">
        <v>166</v>
      </c>
      <c r="AB10" s="14">
        <f>AB9+1</f>
        <v>8</v>
      </c>
      <c r="AC10" s="14" t="s">
        <v>58</v>
      </c>
      <c r="AD10" s="14"/>
      <c r="AF10" s="10" t="s">
        <v>110</v>
      </c>
      <c r="AG10" s="10" t="s">
        <v>123</v>
      </c>
    </row>
    <row r="11" spans="1:34" ht="100.5" customHeight="1" x14ac:dyDescent="0.25">
      <c r="A11" s="17" t="s">
        <v>10</v>
      </c>
      <c r="B11" s="23" t="s">
        <v>186</v>
      </c>
      <c r="C11" s="24"/>
      <c r="G11" s="11"/>
      <c r="AB11" s="14">
        <f t="shared" si="0"/>
        <v>9</v>
      </c>
      <c r="AC11" s="14" t="s">
        <v>59</v>
      </c>
      <c r="AD11" s="14"/>
      <c r="AF11" s="10" t="s">
        <v>111</v>
      </c>
      <c r="AG11" s="10" t="s">
        <v>124</v>
      </c>
    </row>
    <row r="12" spans="1:34" ht="57.75" customHeight="1" x14ac:dyDescent="0.25">
      <c r="A12" s="17" t="s">
        <v>100</v>
      </c>
      <c r="B12" s="23" t="s">
        <v>151</v>
      </c>
      <c r="C12" s="24"/>
      <c r="G12" s="11"/>
      <c r="AB12" s="14">
        <f t="shared" si="0"/>
        <v>10</v>
      </c>
      <c r="AC12" s="14" t="s">
        <v>60</v>
      </c>
      <c r="AD12" s="14"/>
      <c r="AF12" s="10" t="s">
        <v>112</v>
      </c>
      <c r="AG12" s="10" t="s">
        <v>125</v>
      </c>
    </row>
    <row r="13" spans="1:34" ht="66" customHeight="1" x14ac:dyDescent="0.25">
      <c r="A13" s="17" t="s">
        <v>11</v>
      </c>
      <c r="B13" s="23" t="s">
        <v>150</v>
      </c>
      <c r="C13" s="24"/>
      <c r="G13" s="11"/>
      <c r="AB13" s="14">
        <f t="shared" si="0"/>
        <v>11</v>
      </c>
      <c r="AC13" s="14" t="s">
        <v>61</v>
      </c>
      <c r="AD13" s="14"/>
      <c r="AF13" s="10" t="s">
        <v>113</v>
      </c>
      <c r="AG13" s="10" t="s">
        <v>126</v>
      </c>
    </row>
    <row r="14" spans="1:34" ht="105" customHeight="1" x14ac:dyDescent="0.25">
      <c r="A14" s="17" t="s">
        <v>14</v>
      </c>
      <c r="B14" s="23" t="s">
        <v>152</v>
      </c>
      <c r="C14" s="24"/>
      <c r="G14" s="11"/>
      <c r="AB14" s="14">
        <f t="shared" si="0"/>
        <v>12</v>
      </c>
      <c r="AC14" s="14" t="s">
        <v>62</v>
      </c>
      <c r="AD14" s="14"/>
      <c r="AF14" s="10" t="s">
        <v>114</v>
      </c>
      <c r="AG14" s="10" t="s">
        <v>127</v>
      </c>
    </row>
    <row r="15" spans="1:34" ht="90" customHeight="1" x14ac:dyDescent="0.25">
      <c r="B15" s="11"/>
      <c r="C15" s="25"/>
      <c r="G15" s="11"/>
      <c r="AB15" s="14">
        <f t="shared" si="0"/>
        <v>13</v>
      </c>
      <c r="AC15" s="14"/>
      <c r="AD15" s="14"/>
    </row>
    <row r="16" spans="1:34" x14ac:dyDescent="0.25">
      <c r="AB16" s="14">
        <f t="shared" si="0"/>
        <v>14</v>
      </c>
      <c r="AC16" s="14"/>
      <c r="AD16" s="14"/>
    </row>
    <row r="17" spans="11:30" x14ac:dyDescent="0.25">
      <c r="K17" s="36"/>
      <c r="L17" s="36"/>
      <c r="M17" s="36"/>
      <c r="N17" s="36"/>
      <c r="O17" s="36"/>
      <c r="P17" s="36"/>
      <c r="Q17" s="36"/>
      <c r="R17" s="36"/>
      <c r="S17" s="36"/>
      <c r="T17" s="36"/>
      <c r="U17" s="36"/>
      <c r="V17" s="36"/>
      <c r="W17" s="36"/>
      <c r="X17" s="36"/>
      <c r="Y17" s="36"/>
      <c r="Z17" s="36"/>
      <c r="AA17" s="36"/>
      <c r="AB17" s="14">
        <f t="shared" si="0"/>
        <v>15</v>
      </c>
      <c r="AC17" s="14"/>
      <c r="AD17" s="14"/>
    </row>
    <row r="18" spans="11:30" x14ac:dyDescent="0.25">
      <c r="K18" s="37"/>
      <c r="L18" s="37"/>
      <c r="M18" s="37"/>
      <c r="N18" s="37"/>
      <c r="O18" s="37"/>
      <c r="P18" s="37"/>
      <c r="Q18" s="37"/>
      <c r="R18" s="37"/>
      <c r="S18" s="37"/>
      <c r="T18" s="37"/>
      <c r="U18" s="37"/>
      <c r="V18" s="37"/>
      <c r="W18" s="37"/>
      <c r="X18" s="37"/>
      <c r="Y18" s="37"/>
      <c r="Z18" s="37"/>
      <c r="AA18" s="37"/>
      <c r="AB18" s="14">
        <f t="shared" si="0"/>
        <v>16</v>
      </c>
      <c r="AC18" s="14"/>
      <c r="AD18" s="14"/>
    </row>
    <row r="19" spans="11:30" x14ac:dyDescent="0.25">
      <c r="AB19" s="16"/>
      <c r="AC19" s="16"/>
    </row>
    <row r="20" spans="11:30" x14ac:dyDescent="0.25">
      <c r="AB20" s="16"/>
      <c r="AC20" s="16"/>
    </row>
    <row r="21" spans="11:30" x14ac:dyDescent="0.25">
      <c r="AB21" s="16"/>
      <c r="AC21" s="16"/>
    </row>
    <row r="22" spans="11:30" x14ac:dyDescent="0.25">
      <c r="AB22" s="16"/>
      <c r="AC22" s="16"/>
    </row>
    <row r="23" spans="11:30" x14ac:dyDescent="0.25">
      <c r="AB23" s="16"/>
      <c r="AC23" s="16"/>
    </row>
    <row r="24" spans="11:30" x14ac:dyDescent="0.25">
      <c r="AB24" s="16"/>
      <c r="AC24" s="16"/>
    </row>
    <row r="25" spans="11:30" x14ac:dyDescent="0.25">
      <c r="AB25" s="16"/>
      <c r="AC25" s="16"/>
    </row>
    <row r="26" spans="11:30" x14ac:dyDescent="0.25">
      <c r="AB26" s="16"/>
      <c r="AC26" s="16"/>
    </row>
    <row r="27" spans="11:30" x14ac:dyDescent="0.25">
      <c r="AB27" s="16"/>
      <c r="AC27" s="16"/>
    </row>
    <row r="28" spans="11:30" x14ac:dyDescent="0.25">
      <c r="AB28" s="16"/>
      <c r="AC28" s="16"/>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C1:BO42"/>
  <sheetViews>
    <sheetView showGridLines="0" topLeftCell="A5" zoomScale="55" zoomScaleNormal="55" zoomScaleSheetLayoutView="55" zoomScalePageLayoutView="60" workbookViewId="0">
      <selection activeCell="C5" sqref="C5:M11"/>
    </sheetView>
  </sheetViews>
  <sheetFormatPr baseColWidth="10" defaultColWidth="11.42578125" defaultRowHeight="12.75" x14ac:dyDescent="0.2"/>
  <cols>
    <col min="1" max="2" width="2.7109375" style="1" customWidth="1"/>
    <col min="3" max="7" width="24.7109375" style="5" customWidth="1"/>
    <col min="8" max="9" width="24.7109375" style="1" customWidth="1"/>
    <col min="10" max="10" width="24.7109375" style="4" customWidth="1"/>
    <col min="11" max="12" width="24.7109375" style="1" customWidth="1"/>
    <col min="13" max="13" width="24.7109375" style="4" customWidth="1"/>
    <col min="14" max="15" width="24.7109375" style="1" customWidth="1"/>
    <col min="16" max="16" width="24.7109375" style="6" customWidth="1"/>
    <col min="17" max="18" width="24.7109375" style="4" customWidth="1"/>
    <col min="19" max="40" width="24.7109375" style="1" customWidth="1"/>
    <col min="41" max="41" width="9.7109375" style="1" customWidth="1"/>
    <col min="42" max="42" width="11.42578125" style="1" customWidth="1"/>
    <col min="43" max="45" width="9.7109375" style="1" customWidth="1"/>
    <col min="46" max="46" width="12.28515625" style="1" customWidth="1"/>
    <col min="47" max="47" width="24.42578125" style="1" customWidth="1"/>
    <col min="48" max="48" width="22.85546875" style="1" customWidth="1"/>
    <col min="49" max="49" width="40.7109375" style="1" customWidth="1"/>
    <col min="50" max="50" width="29.85546875" style="1" customWidth="1"/>
    <col min="51" max="51" width="19.7109375" style="1" customWidth="1"/>
    <col min="52" max="52" width="33.28515625" style="1" customWidth="1"/>
    <col min="53" max="53" width="27.140625" style="1" customWidth="1"/>
    <col min="54" max="54" width="40" style="1" customWidth="1"/>
    <col min="55" max="55" width="7.85546875" style="1" customWidth="1"/>
    <col min="56" max="56" width="22.140625" style="1" customWidth="1"/>
    <col min="57" max="57" width="34.42578125" style="1" customWidth="1"/>
    <col min="58" max="58" width="17.42578125" style="1" customWidth="1"/>
    <col min="59" max="59" width="8.140625" style="1" customWidth="1"/>
    <col min="60" max="60" width="38.140625" style="1" customWidth="1"/>
    <col min="61" max="61" width="41" style="1" customWidth="1"/>
    <col min="62" max="62" width="52.42578125" style="1" customWidth="1"/>
    <col min="63" max="63" width="34.7109375" style="1" customWidth="1"/>
    <col min="64" max="64" width="11.42578125" style="1" customWidth="1"/>
    <col min="65" max="65" width="11.42578125" style="4" customWidth="1"/>
    <col min="66" max="66" width="14" style="4" customWidth="1"/>
    <col min="67" max="67" width="14.7109375" style="4" customWidth="1"/>
    <col min="68" max="16384" width="11.42578125" style="1"/>
  </cols>
  <sheetData>
    <row r="1" spans="3:48" ht="30" customHeight="1" x14ac:dyDescent="0.2">
      <c r="C1" s="250"/>
      <c r="D1" s="251"/>
      <c r="E1" s="256" t="s">
        <v>197</v>
      </c>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7"/>
      <c r="AU1" s="262" t="s">
        <v>169</v>
      </c>
      <c r="AV1" s="262"/>
    </row>
    <row r="2" spans="3:48" ht="30" customHeight="1" x14ac:dyDescent="0.2">
      <c r="C2" s="252"/>
      <c r="D2" s="253"/>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9"/>
      <c r="AU2" s="3" t="s">
        <v>195</v>
      </c>
      <c r="AV2" s="3" t="s">
        <v>178</v>
      </c>
    </row>
    <row r="3" spans="3:48" ht="30" customHeight="1" x14ac:dyDescent="0.2">
      <c r="C3" s="254"/>
      <c r="D3" s="255"/>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1"/>
      <c r="AU3" s="262" t="s">
        <v>196</v>
      </c>
      <c r="AV3" s="262"/>
    </row>
    <row r="4" spans="3:48" ht="13.5" thickBot="1" x14ac:dyDescent="0.25"/>
    <row r="5" spans="3:48" ht="60" customHeight="1" x14ac:dyDescent="0.2">
      <c r="C5" s="263" t="s">
        <v>832</v>
      </c>
      <c r="D5" s="264"/>
      <c r="E5" s="264"/>
      <c r="F5" s="264"/>
      <c r="G5" s="264"/>
      <c r="H5" s="264"/>
      <c r="I5" s="264"/>
      <c r="J5" s="264"/>
      <c r="K5" s="264"/>
      <c r="L5" s="264"/>
      <c r="M5" s="265"/>
    </row>
    <row r="6" spans="3:48" ht="60" customHeight="1" x14ac:dyDescent="0.2">
      <c r="C6" s="266"/>
      <c r="D6" s="267"/>
      <c r="E6" s="267"/>
      <c r="F6" s="267"/>
      <c r="G6" s="267"/>
      <c r="H6" s="267"/>
      <c r="I6" s="267"/>
      <c r="J6" s="267"/>
      <c r="K6" s="267"/>
      <c r="L6" s="267"/>
      <c r="M6" s="268"/>
    </row>
    <row r="7" spans="3:48" ht="60" customHeight="1" x14ac:dyDescent="0.2">
      <c r="C7" s="266"/>
      <c r="D7" s="267"/>
      <c r="E7" s="267"/>
      <c r="F7" s="267"/>
      <c r="G7" s="267"/>
      <c r="H7" s="267"/>
      <c r="I7" s="267"/>
      <c r="J7" s="267"/>
      <c r="K7" s="267"/>
      <c r="L7" s="267"/>
      <c r="M7" s="268"/>
    </row>
    <row r="8" spans="3:48" ht="60" customHeight="1" x14ac:dyDescent="0.2">
      <c r="C8" s="266"/>
      <c r="D8" s="267"/>
      <c r="E8" s="267"/>
      <c r="F8" s="267"/>
      <c r="G8" s="267"/>
      <c r="H8" s="267"/>
      <c r="I8" s="267"/>
      <c r="J8" s="267"/>
      <c r="K8" s="267"/>
      <c r="L8" s="267"/>
      <c r="M8" s="268"/>
    </row>
    <row r="9" spans="3:48" ht="60" customHeight="1" x14ac:dyDescent="0.2">
      <c r="C9" s="266"/>
      <c r="D9" s="267"/>
      <c r="E9" s="267"/>
      <c r="F9" s="267"/>
      <c r="G9" s="267"/>
      <c r="H9" s="267"/>
      <c r="I9" s="267"/>
      <c r="J9" s="267"/>
      <c r="K9" s="267"/>
      <c r="L9" s="267"/>
      <c r="M9" s="268"/>
    </row>
    <row r="10" spans="3:48" ht="60" customHeight="1" x14ac:dyDescent="0.2">
      <c r="C10" s="266"/>
      <c r="D10" s="267"/>
      <c r="E10" s="267"/>
      <c r="F10" s="267"/>
      <c r="G10" s="267"/>
      <c r="H10" s="267"/>
      <c r="I10" s="267"/>
      <c r="J10" s="267"/>
      <c r="K10" s="267"/>
      <c r="L10" s="267"/>
      <c r="M10" s="268"/>
    </row>
    <row r="11" spans="3:48" ht="60" customHeight="1" thickBot="1" x14ac:dyDescent="0.25">
      <c r="C11" s="269"/>
      <c r="D11" s="270"/>
      <c r="E11" s="270"/>
      <c r="F11" s="270"/>
      <c r="G11" s="270"/>
      <c r="H11" s="270"/>
      <c r="I11" s="270"/>
      <c r="J11" s="270"/>
      <c r="K11" s="270"/>
      <c r="L11" s="270"/>
      <c r="M11" s="271"/>
    </row>
    <row r="12" spans="3:48" ht="60" customHeight="1" x14ac:dyDescent="0.2">
      <c r="C12" s="41"/>
      <c r="D12" s="41"/>
      <c r="E12" s="41"/>
      <c r="F12" s="41"/>
      <c r="G12" s="41"/>
      <c r="H12" s="41"/>
      <c r="I12" s="41"/>
      <c r="J12" s="41"/>
      <c r="K12" s="41"/>
      <c r="L12" s="41"/>
      <c r="M12" s="41"/>
    </row>
    <row r="13" spans="3:48" ht="60" customHeight="1" x14ac:dyDescent="0.2">
      <c r="C13" s="41"/>
      <c r="D13" s="41"/>
      <c r="E13" s="41"/>
      <c r="F13" s="41"/>
      <c r="G13" s="41"/>
      <c r="H13" s="41"/>
      <c r="I13" s="41"/>
      <c r="J13" s="41"/>
      <c r="K13" s="41"/>
      <c r="L13" s="41"/>
      <c r="M13" s="41"/>
    </row>
    <row r="14" spans="3:48" ht="60" customHeight="1" x14ac:dyDescent="0.2">
      <c r="C14" s="41"/>
      <c r="D14" s="41"/>
      <c r="E14" s="41"/>
      <c r="F14" s="41"/>
      <c r="G14" s="41"/>
      <c r="H14" s="41"/>
      <c r="I14" s="41"/>
      <c r="J14" s="41"/>
      <c r="K14" s="41"/>
      <c r="L14" s="41"/>
      <c r="M14" s="41"/>
    </row>
    <row r="15" spans="3:48" ht="60" customHeight="1" x14ac:dyDescent="0.2">
      <c r="C15" s="41"/>
      <c r="D15" s="41"/>
      <c r="E15" s="41"/>
      <c r="F15" s="41"/>
      <c r="G15" s="41"/>
      <c r="H15" s="41"/>
      <c r="I15" s="41"/>
      <c r="J15" s="41"/>
      <c r="K15" s="41"/>
      <c r="L15" s="41"/>
      <c r="M15" s="41"/>
    </row>
    <row r="16" spans="3:48" ht="60" customHeight="1" x14ac:dyDescent="0.2">
      <c r="C16" s="41"/>
      <c r="D16" s="41"/>
      <c r="E16" s="41"/>
      <c r="F16" s="41"/>
      <c r="G16" s="41"/>
      <c r="H16" s="41"/>
      <c r="I16" s="41"/>
      <c r="J16" s="41"/>
      <c r="K16" s="41"/>
      <c r="L16" s="41"/>
      <c r="M16" s="41"/>
    </row>
    <row r="17" spans="3:13" ht="60" customHeight="1" x14ac:dyDescent="0.2">
      <c r="C17" s="41"/>
      <c r="D17" s="41"/>
      <c r="E17" s="41"/>
      <c r="F17" s="41"/>
      <c r="G17" s="41"/>
      <c r="H17" s="41"/>
      <c r="I17" s="41"/>
      <c r="J17" s="41"/>
      <c r="K17" s="41"/>
      <c r="L17" s="41"/>
      <c r="M17" s="41"/>
    </row>
    <row r="18" spans="3:13" ht="60" customHeight="1" x14ac:dyDescent="0.2">
      <c r="C18" s="41"/>
      <c r="D18" s="41"/>
      <c r="E18" s="41"/>
      <c r="F18" s="41"/>
      <c r="G18" s="41"/>
      <c r="H18" s="41"/>
      <c r="I18" s="41"/>
      <c r="J18" s="41"/>
      <c r="K18" s="41"/>
      <c r="L18" s="41"/>
      <c r="M18" s="41"/>
    </row>
    <row r="19" spans="3:13" ht="60" customHeight="1" x14ac:dyDescent="0.2">
      <c r="C19" s="41"/>
      <c r="D19" s="41"/>
      <c r="E19" s="41"/>
      <c r="F19" s="41"/>
      <c r="G19" s="41"/>
      <c r="H19" s="41"/>
      <c r="I19" s="41"/>
      <c r="J19" s="41"/>
      <c r="K19" s="41"/>
      <c r="L19" s="41"/>
      <c r="M19" s="41"/>
    </row>
    <row r="20" spans="3:13" ht="60" customHeight="1" x14ac:dyDescent="0.2">
      <c r="C20" s="41"/>
      <c r="D20" s="41"/>
      <c r="E20" s="41"/>
      <c r="F20" s="41"/>
      <c r="G20" s="41"/>
      <c r="H20" s="41"/>
      <c r="I20" s="41"/>
      <c r="J20" s="41"/>
      <c r="K20" s="41"/>
      <c r="L20" s="41"/>
      <c r="M20" s="41"/>
    </row>
    <row r="21" spans="3:13" ht="60" customHeight="1" x14ac:dyDescent="0.2">
      <c r="C21" s="41"/>
      <c r="D21" s="41"/>
      <c r="E21" s="41"/>
      <c r="F21" s="41"/>
      <c r="G21" s="41"/>
      <c r="H21" s="41"/>
      <c r="I21" s="41"/>
      <c r="J21" s="41"/>
      <c r="K21" s="41"/>
      <c r="L21" s="41"/>
      <c r="M21" s="41"/>
    </row>
    <row r="22" spans="3:13" ht="60" customHeight="1" x14ac:dyDescent="0.2"/>
    <row r="23" spans="3:13" ht="60" customHeight="1" x14ac:dyDescent="0.2"/>
    <row r="24" spans="3:13" ht="60" customHeight="1" x14ac:dyDescent="0.2"/>
    <row r="25" spans="3:13" ht="60" customHeight="1" x14ac:dyDescent="0.2"/>
    <row r="26" spans="3:13" ht="60" customHeight="1" x14ac:dyDescent="0.2"/>
    <row r="27" spans="3:13" ht="60" customHeight="1" x14ac:dyDescent="0.2"/>
    <row r="28" spans="3:13" ht="60" customHeight="1" x14ac:dyDescent="0.2"/>
    <row r="29" spans="3:13" ht="60" customHeight="1" x14ac:dyDescent="0.2"/>
    <row r="30" spans="3:13" ht="60" customHeight="1" x14ac:dyDescent="0.2"/>
    <row r="31" spans="3:13" ht="60" customHeight="1" x14ac:dyDescent="0.2"/>
    <row r="32" spans="3:13"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sheetData>
  <sheetProtection selectLockedCells="1"/>
  <dataConsolidate/>
  <mergeCells count="5">
    <mergeCell ref="C1:D3"/>
    <mergeCell ref="E1:AT3"/>
    <mergeCell ref="AU1:AV1"/>
    <mergeCell ref="AU3:AV3"/>
    <mergeCell ref="C5:M11"/>
  </mergeCells>
  <printOptions horizontalCentered="1"/>
  <pageMargins left="0.19685039370078741" right="0.19685039370078741" top="0.78740157480314965" bottom="0.39370078740157483" header="0" footer="0"/>
  <pageSetup paperSize="14" scale="22" orientation="landscape"/>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M142"/>
  <sheetViews>
    <sheetView showGridLines="0" tabSelected="1" topLeftCell="A43" zoomScale="40" zoomScaleNormal="40" zoomScaleSheetLayoutView="55" workbookViewId="0">
      <selection activeCell="W69" sqref="W69"/>
    </sheetView>
  </sheetViews>
  <sheetFormatPr baseColWidth="10" defaultColWidth="11.42578125" defaultRowHeight="12.75" x14ac:dyDescent="0.2"/>
  <cols>
    <col min="1" max="4" width="24.7109375" style="120" customWidth="1"/>
    <col min="5" max="5" width="52.42578125" style="124" customWidth="1"/>
    <col min="6" max="6" width="24.7109375" style="76" customWidth="1"/>
    <col min="7" max="7" width="24.7109375" style="74" customWidth="1"/>
    <col min="8" max="8" width="24.7109375" style="87" customWidth="1"/>
    <col min="9" max="10" width="24.7109375" style="74" customWidth="1"/>
    <col min="11" max="11" width="24.7109375" style="87" customWidth="1"/>
    <col min="12" max="14" width="24.7109375" style="76" customWidth="1"/>
    <col min="15" max="15" width="24.7109375" style="87" customWidth="1"/>
    <col min="16" max="16" width="24.7109375" style="131" customWidth="1"/>
    <col min="17" max="17" width="24.7109375" style="87" customWidth="1"/>
    <col min="18" max="19" width="24.7109375" style="76" customWidth="1"/>
    <col min="20" max="20" width="24.7109375" style="131" customWidth="1"/>
    <col min="21" max="27" width="24.7109375" style="76" customWidth="1"/>
    <col min="28" max="28" width="47.85546875" style="76" customWidth="1"/>
    <col min="29" max="29" width="24.7109375" style="85" customWidth="1"/>
    <col min="30" max="30" width="24.7109375" style="198" customWidth="1"/>
    <col min="31" max="34" width="24.7109375" style="85" customWidth="1"/>
    <col min="35" max="36" width="24.7109375" style="74" customWidth="1"/>
    <col min="37" max="37" width="24.7109375" style="76" customWidth="1"/>
    <col min="38" max="38" width="24.7109375" style="74" customWidth="1"/>
    <col min="39" max="39" width="9.7109375" style="76" customWidth="1"/>
    <col min="40" max="40" width="11.42578125" style="76" customWidth="1"/>
    <col min="41" max="41" width="13.28515625" style="76" customWidth="1"/>
    <col min="42" max="42" width="9.7109375" style="76" customWidth="1"/>
    <col min="43" max="43" width="15" style="76" customWidth="1"/>
    <col min="44" max="44" width="12.28515625" style="76" customWidth="1"/>
    <col min="45" max="45" width="24.42578125" style="85" customWidth="1"/>
    <col min="46" max="46" width="22.85546875" style="85" customWidth="1"/>
    <col min="47" max="47" width="40.7109375" style="233" customWidth="1"/>
    <col min="48" max="48" width="29.85546875" style="85" customWidth="1"/>
    <col min="49" max="49" width="19.7109375" style="85" customWidth="1"/>
    <col min="50" max="50" width="33.28515625" style="85" customWidth="1"/>
    <col min="51" max="51" width="27.140625" style="85" customWidth="1"/>
    <col min="52" max="52" width="40" style="85" customWidth="1"/>
    <col min="53" max="53" width="7.85546875" style="85" customWidth="1"/>
    <col min="54" max="54" width="22.140625" style="85" customWidth="1"/>
    <col min="55" max="55" width="34.42578125" style="85" customWidth="1"/>
    <col min="56" max="56" width="17.42578125" style="85" customWidth="1"/>
    <col min="57" max="57" width="8.140625" style="85" customWidth="1"/>
    <col min="58" max="58" width="38.140625" style="85" customWidth="1"/>
    <col min="59" max="59" width="41" style="85" customWidth="1"/>
    <col min="60" max="60" width="52.42578125" style="85" customWidth="1"/>
    <col min="61" max="61" width="34.7109375" style="85" customWidth="1"/>
    <col min="62" max="62" width="11.42578125" style="85" customWidth="1"/>
    <col min="63" max="63" width="11.42578125" style="87" customWidth="1"/>
    <col min="64" max="64" width="14" style="87" customWidth="1"/>
    <col min="65" max="65" width="14.7109375" style="87" customWidth="1"/>
    <col min="66" max="16384" width="11.42578125" style="85"/>
  </cols>
  <sheetData>
    <row r="1" spans="1:65" ht="30" customHeight="1" x14ac:dyDescent="0.2">
      <c r="A1" s="278"/>
      <c r="B1" s="279"/>
      <c r="C1" s="256" t="s">
        <v>216</v>
      </c>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7"/>
      <c r="AS1" s="262" t="s">
        <v>169</v>
      </c>
      <c r="AT1" s="262"/>
    </row>
    <row r="2" spans="1:65" ht="30" customHeight="1" x14ac:dyDescent="0.2">
      <c r="A2" s="280"/>
      <c r="B2" s="281"/>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9"/>
      <c r="AS2" s="86" t="s">
        <v>780</v>
      </c>
      <c r="AT2" s="86" t="s">
        <v>178</v>
      </c>
    </row>
    <row r="3" spans="1:65" ht="30" customHeight="1" x14ac:dyDescent="0.2">
      <c r="A3" s="282"/>
      <c r="B3" s="283"/>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1"/>
      <c r="AS3" s="262" t="s">
        <v>781</v>
      </c>
      <c r="AT3" s="262"/>
    </row>
    <row r="4" spans="1:65" s="162" customFormat="1" ht="15" x14ac:dyDescent="0.2">
      <c r="A4" s="163"/>
      <c r="B4" s="163"/>
      <c r="C4" s="163"/>
      <c r="D4" s="163"/>
      <c r="E4" s="164"/>
      <c r="F4" s="165"/>
      <c r="G4" s="166"/>
      <c r="H4" s="167"/>
      <c r="I4" s="166"/>
      <c r="J4" s="166"/>
      <c r="K4" s="167"/>
      <c r="L4" s="165"/>
      <c r="M4" s="165"/>
      <c r="N4" s="165"/>
      <c r="O4" s="167"/>
      <c r="P4" s="168"/>
      <c r="Q4" s="167"/>
      <c r="R4" s="165"/>
      <c r="S4" s="165"/>
      <c r="T4" s="168"/>
      <c r="U4" s="165"/>
      <c r="V4" s="165"/>
      <c r="W4" s="165"/>
      <c r="X4" s="165"/>
      <c r="Y4" s="165"/>
      <c r="Z4" s="165"/>
      <c r="AA4" s="165"/>
      <c r="AB4" s="165"/>
      <c r="AD4" s="221"/>
      <c r="AI4" s="166"/>
      <c r="AJ4" s="166"/>
      <c r="AK4" s="165"/>
      <c r="AL4" s="166"/>
      <c r="AM4" s="165"/>
      <c r="AN4" s="165"/>
      <c r="AO4" s="165"/>
      <c r="AP4" s="165"/>
      <c r="AQ4" s="165"/>
      <c r="AR4" s="165"/>
      <c r="AU4" s="234"/>
      <c r="BK4" s="167"/>
      <c r="BL4" s="167"/>
      <c r="BM4" s="167"/>
    </row>
    <row r="5" spans="1:65" s="113" customFormat="1" ht="18.75" customHeight="1" x14ac:dyDescent="0.2">
      <c r="A5" s="276" t="s">
        <v>179</v>
      </c>
      <c r="B5" s="276"/>
      <c r="C5" s="276"/>
      <c r="D5" s="276"/>
      <c r="E5" s="276"/>
      <c r="F5" s="276"/>
      <c r="G5" s="276"/>
      <c r="H5" s="286" t="s">
        <v>47</v>
      </c>
      <c r="I5" s="277">
        <v>30</v>
      </c>
      <c r="J5" s="169"/>
      <c r="K5" s="114"/>
      <c r="L5" s="286" t="s">
        <v>63</v>
      </c>
      <c r="M5" s="277">
        <v>4</v>
      </c>
      <c r="N5" s="114"/>
      <c r="O5" s="286" t="s">
        <v>64</v>
      </c>
      <c r="P5" s="277">
        <v>2018</v>
      </c>
      <c r="Q5" s="115"/>
      <c r="R5" s="114"/>
      <c r="S5" s="114"/>
      <c r="T5" s="169"/>
      <c r="U5" s="114"/>
      <c r="V5" s="114"/>
      <c r="W5" s="114"/>
      <c r="X5" s="114"/>
      <c r="Y5" s="114"/>
      <c r="Z5" s="114"/>
      <c r="AA5" s="114"/>
      <c r="AB5" s="114"/>
      <c r="AD5" s="228"/>
      <c r="AI5" s="169"/>
      <c r="AJ5" s="169"/>
      <c r="AK5" s="114"/>
      <c r="AL5" s="169"/>
      <c r="AM5" s="114"/>
      <c r="AN5" s="114"/>
      <c r="AO5" s="114"/>
      <c r="AP5" s="114"/>
      <c r="AQ5" s="114"/>
      <c r="AR5" s="114"/>
      <c r="AU5" s="235"/>
      <c r="BK5" s="114"/>
      <c r="BL5" s="114"/>
      <c r="BM5" s="114"/>
    </row>
    <row r="6" spans="1:65" s="113" customFormat="1" ht="18.75" customHeight="1" x14ac:dyDescent="0.2">
      <c r="A6" s="276"/>
      <c r="B6" s="276"/>
      <c r="C6" s="276"/>
      <c r="D6" s="276"/>
      <c r="E6" s="276"/>
      <c r="F6" s="276"/>
      <c r="G6" s="276"/>
      <c r="H6" s="286"/>
      <c r="I6" s="277"/>
      <c r="J6" s="169"/>
      <c r="K6" s="114"/>
      <c r="L6" s="286"/>
      <c r="M6" s="277"/>
      <c r="N6" s="114"/>
      <c r="O6" s="286"/>
      <c r="P6" s="277"/>
      <c r="Q6" s="115"/>
      <c r="R6" s="114"/>
      <c r="S6" s="114"/>
      <c r="T6" s="169"/>
      <c r="U6" s="114"/>
      <c r="V6" s="114"/>
      <c r="W6" s="114"/>
      <c r="X6" s="114"/>
      <c r="Y6" s="114"/>
      <c r="Z6" s="114"/>
      <c r="AA6" s="114"/>
      <c r="AB6" s="114"/>
      <c r="AD6" s="228"/>
      <c r="AI6" s="169"/>
      <c r="AJ6" s="169"/>
      <c r="AK6" s="114"/>
      <c r="AL6" s="169"/>
      <c r="AM6" s="114"/>
      <c r="AN6" s="114"/>
      <c r="AO6" s="114"/>
      <c r="AP6" s="114"/>
      <c r="AQ6" s="114"/>
      <c r="AR6" s="114"/>
      <c r="AU6" s="235"/>
      <c r="BK6" s="114"/>
      <c r="BL6" s="114"/>
      <c r="BM6" s="114"/>
    </row>
    <row r="7" spans="1:65" s="113" customFormat="1" ht="15.75" x14ac:dyDescent="0.2">
      <c r="A7" s="170"/>
      <c r="B7" s="170"/>
      <c r="C7" s="170"/>
      <c r="D7" s="170"/>
      <c r="E7" s="171"/>
      <c r="F7" s="114"/>
      <c r="G7" s="169"/>
      <c r="H7" s="114"/>
      <c r="I7" s="169"/>
      <c r="J7" s="169"/>
      <c r="K7" s="114"/>
      <c r="L7" s="114"/>
      <c r="M7" s="114"/>
      <c r="N7" s="114"/>
      <c r="O7" s="114"/>
      <c r="P7" s="169"/>
      <c r="Q7" s="114"/>
      <c r="R7" s="114"/>
      <c r="S7" s="114"/>
      <c r="T7" s="169"/>
      <c r="U7" s="114"/>
      <c r="V7" s="114"/>
      <c r="W7" s="114"/>
      <c r="X7" s="114"/>
      <c r="Y7" s="114"/>
      <c r="Z7" s="114"/>
      <c r="AA7" s="114"/>
      <c r="AB7" s="114"/>
      <c r="AD7" s="228"/>
      <c r="AI7" s="169"/>
      <c r="AJ7" s="169"/>
      <c r="AK7" s="114"/>
      <c r="AL7" s="169"/>
      <c r="AM7" s="114"/>
      <c r="AN7" s="114"/>
      <c r="AO7" s="114"/>
      <c r="AP7" s="114"/>
      <c r="AQ7" s="114"/>
      <c r="AR7" s="109"/>
      <c r="AU7" s="235"/>
      <c r="BK7" s="114"/>
      <c r="BL7" s="114"/>
      <c r="BM7" s="114"/>
    </row>
    <row r="8" spans="1:65" s="88" customFormat="1" ht="68.25" customHeight="1" x14ac:dyDescent="0.2">
      <c r="A8" s="173" t="s">
        <v>187</v>
      </c>
      <c r="B8" s="173" t="s">
        <v>188</v>
      </c>
      <c r="C8" s="173" t="s">
        <v>189</v>
      </c>
      <c r="D8" s="173" t="s">
        <v>190</v>
      </c>
      <c r="E8" s="172" t="s">
        <v>142</v>
      </c>
      <c r="F8" s="172" t="s">
        <v>7</v>
      </c>
      <c r="G8" s="174" t="s">
        <v>140</v>
      </c>
      <c r="H8" s="172" t="s">
        <v>16</v>
      </c>
      <c r="I8" s="172" t="s">
        <v>1</v>
      </c>
      <c r="J8" s="172" t="s">
        <v>15</v>
      </c>
      <c r="K8" s="172" t="s">
        <v>30</v>
      </c>
      <c r="L8" s="172" t="s">
        <v>32</v>
      </c>
      <c r="M8" s="174" t="s">
        <v>153</v>
      </c>
      <c r="N8" s="172" t="s">
        <v>31</v>
      </c>
      <c r="O8" s="174" t="s">
        <v>154</v>
      </c>
      <c r="P8" s="172" t="s">
        <v>36</v>
      </c>
      <c r="Q8" s="174" t="s">
        <v>198</v>
      </c>
      <c r="R8" s="172" t="s">
        <v>37</v>
      </c>
      <c r="S8" s="172" t="s">
        <v>0</v>
      </c>
      <c r="T8" s="174" t="s">
        <v>191</v>
      </c>
      <c r="U8" s="175" t="s">
        <v>217</v>
      </c>
      <c r="V8" s="175" t="s">
        <v>65</v>
      </c>
      <c r="W8" s="175" t="s">
        <v>66</v>
      </c>
      <c r="X8" s="175" t="s">
        <v>67</v>
      </c>
      <c r="Y8" s="175" t="s">
        <v>401</v>
      </c>
      <c r="Z8" s="175" t="s">
        <v>68</v>
      </c>
      <c r="AA8" s="172" t="s">
        <v>39</v>
      </c>
      <c r="AB8" s="172" t="s">
        <v>2</v>
      </c>
      <c r="AC8" s="304" t="s">
        <v>192</v>
      </c>
      <c r="AD8" s="305"/>
      <c r="AE8" s="305"/>
      <c r="AF8" s="305"/>
      <c r="AG8" s="305"/>
      <c r="AH8" s="305"/>
      <c r="AI8" s="315" t="s">
        <v>129</v>
      </c>
      <c r="AJ8" s="315"/>
      <c r="AK8" s="172" t="s">
        <v>82</v>
      </c>
      <c r="AL8" s="172" t="s">
        <v>98</v>
      </c>
      <c r="AM8" s="315" t="s">
        <v>130</v>
      </c>
      <c r="AN8" s="315"/>
      <c r="AO8" s="315"/>
      <c r="AP8" s="315" t="s">
        <v>131</v>
      </c>
      <c r="AQ8" s="315"/>
      <c r="AR8" s="315"/>
      <c r="AS8" s="306" t="s">
        <v>139</v>
      </c>
      <c r="AT8" s="307"/>
      <c r="AU8" s="236"/>
      <c r="BK8" s="95"/>
      <c r="BL8" s="95"/>
      <c r="BM8" s="95"/>
    </row>
    <row r="9" spans="1:65" ht="270" customHeight="1" x14ac:dyDescent="0.2">
      <c r="A9" s="101" t="s">
        <v>236</v>
      </c>
      <c r="B9" s="101" t="s">
        <v>237</v>
      </c>
      <c r="C9" s="101" t="s">
        <v>238</v>
      </c>
      <c r="D9" s="101" t="s">
        <v>239</v>
      </c>
      <c r="E9" s="100" t="s">
        <v>240</v>
      </c>
      <c r="F9" s="90" t="s">
        <v>220</v>
      </c>
      <c r="G9" s="193" t="s">
        <v>272</v>
      </c>
      <c r="H9" s="90" t="s">
        <v>91</v>
      </c>
      <c r="I9" s="238" t="s">
        <v>994</v>
      </c>
      <c r="J9" s="238" t="s">
        <v>995</v>
      </c>
      <c r="K9" s="98" t="s">
        <v>18</v>
      </c>
      <c r="L9" s="97" t="s">
        <v>256</v>
      </c>
      <c r="M9" s="96" t="s">
        <v>45</v>
      </c>
      <c r="N9" s="97" t="s">
        <v>256</v>
      </c>
      <c r="O9" s="91">
        <v>0.5</v>
      </c>
      <c r="P9" s="238" t="s">
        <v>996</v>
      </c>
      <c r="Q9" s="91" t="s">
        <v>271</v>
      </c>
      <c r="R9" s="90">
        <v>4.5</v>
      </c>
      <c r="S9" s="90" t="s">
        <v>264</v>
      </c>
      <c r="T9" s="93" t="s">
        <v>274</v>
      </c>
      <c r="U9" s="90" t="s">
        <v>276</v>
      </c>
      <c r="V9" s="90" t="s">
        <v>277</v>
      </c>
      <c r="W9" s="90" t="s">
        <v>268</v>
      </c>
      <c r="X9" s="90" t="s">
        <v>336</v>
      </c>
      <c r="Y9" s="55">
        <v>1</v>
      </c>
      <c r="Z9" s="90" t="s">
        <v>275</v>
      </c>
      <c r="AA9" s="90" t="s">
        <v>156</v>
      </c>
      <c r="AB9" s="239" t="s">
        <v>997</v>
      </c>
      <c r="AC9" s="197">
        <v>0.33</v>
      </c>
      <c r="AD9" s="240" t="s">
        <v>998</v>
      </c>
      <c r="AE9" s="135">
        <v>0</v>
      </c>
      <c r="AF9" s="136"/>
      <c r="AG9" s="135">
        <v>0</v>
      </c>
      <c r="AH9" s="136"/>
      <c r="AI9" s="92" t="s">
        <v>105</v>
      </c>
      <c r="AJ9" s="92" t="s">
        <v>118</v>
      </c>
      <c r="AK9" s="59">
        <f>SUM(AG9+AE9+AC9)</f>
        <v>0.33</v>
      </c>
      <c r="AL9" s="238" t="s">
        <v>822</v>
      </c>
      <c r="AM9" s="91">
        <v>1</v>
      </c>
      <c r="AN9" s="91" t="s">
        <v>218</v>
      </c>
      <c r="AO9" s="90">
        <v>2018</v>
      </c>
      <c r="AP9" s="90">
        <v>31</v>
      </c>
      <c r="AQ9" s="90" t="s">
        <v>62</v>
      </c>
      <c r="AR9" s="90">
        <v>2018</v>
      </c>
      <c r="AS9" s="137"/>
      <c r="AT9" s="137"/>
      <c r="AU9" s="237"/>
      <c r="BK9" s="85"/>
      <c r="BL9" s="85"/>
      <c r="BM9" s="85"/>
    </row>
    <row r="10" spans="1:65" ht="229.5" x14ac:dyDescent="0.2">
      <c r="A10" s="101" t="s">
        <v>236</v>
      </c>
      <c r="B10" s="101" t="s">
        <v>237</v>
      </c>
      <c r="C10" s="101" t="s">
        <v>238</v>
      </c>
      <c r="D10" s="101" t="s">
        <v>239</v>
      </c>
      <c r="E10" s="100" t="s">
        <v>240</v>
      </c>
      <c r="F10" s="90" t="s">
        <v>220</v>
      </c>
      <c r="G10" s="193" t="s">
        <v>247</v>
      </c>
      <c r="H10" s="90" t="s">
        <v>96</v>
      </c>
      <c r="I10" s="194" t="s">
        <v>250</v>
      </c>
      <c r="J10" s="92" t="s">
        <v>251</v>
      </c>
      <c r="K10" s="98" t="s">
        <v>87</v>
      </c>
      <c r="L10" s="97" t="s">
        <v>256</v>
      </c>
      <c r="M10" s="96" t="s">
        <v>257</v>
      </c>
      <c r="N10" s="97" t="s">
        <v>256</v>
      </c>
      <c r="O10" s="91">
        <v>0.5</v>
      </c>
      <c r="P10" s="92" t="s">
        <v>262</v>
      </c>
      <c r="Q10" s="91" t="s">
        <v>271</v>
      </c>
      <c r="R10" s="90">
        <v>4.5</v>
      </c>
      <c r="S10" s="90" t="s">
        <v>264</v>
      </c>
      <c r="T10" s="93" t="s">
        <v>838</v>
      </c>
      <c r="U10" s="90" t="s">
        <v>269</v>
      </c>
      <c r="V10" s="90" t="s">
        <v>267</v>
      </c>
      <c r="W10" s="90" t="s">
        <v>268</v>
      </c>
      <c r="X10" s="90" t="s">
        <v>336</v>
      </c>
      <c r="Y10" s="55">
        <v>1</v>
      </c>
      <c r="Z10" s="90" t="s">
        <v>687</v>
      </c>
      <c r="AA10" s="90" t="s">
        <v>155</v>
      </c>
      <c r="AB10" s="195" t="s">
        <v>839</v>
      </c>
      <c r="AC10" s="135">
        <v>0.33</v>
      </c>
      <c r="AD10" s="220" t="s">
        <v>823</v>
      </c>
      <c r="AE10" s="135">
        <v>0</v>
      </c>
      <c r="AF10" s="136"/>
      <c r="AG10" s="135">
        <v>0</v>
      </c>
      <c r="AH10" s="136"/>
      <c r="AI10" s="92" t="s">
        <v>105</v>
      </c>
      <c r="AJ10" s="92" t="s">
        <v>118</v>
      </c>
      <c r="AK10" s="59">
        <f t="shared" ref="AK10:AK72" si="0">SUM(AG10+AE10+AC10)</f>
        <v>0.33</v>
      </c>
      <c r="AL10" s="92" t="s">
        <v>840</v>
      </c>
      <c r="AM10" s="91">
        <v>1</v>
      </c>
      <c r="AN10" s="91" t="s">
        <v>218</v>
      </c>
      <c r="AO10" s="90">
        <v>2018</v>
      </c>
      <c r="AP10" s="90">
        <v>31</v>
      </c>
      <c r="AQ10" s="90" t="s">
        <v>62</v>
      </c>
      <c r="AR10" s="90">
        <v>2018</v>
      </c>
      <c r="AS10" s="137"/>
      <c r="AT10" s="137"/>
      <c r="AU10" s="237"/>
      <c r="BK10" s="85"/>
      <c r="BL10" s="85"/>
      <c r="BM10" s="85"/>
    </row>
    <row r="11" spans="1:65" ht="293.25" x14ac:dyDescent="0.2">
      <c r="A11" s="101" t="s">
        <v>236</v>
      </c>
      <c r="B11" s="101" t="s">
        <v>241</v>
      </c>
      <c r="C11" s="101" t="s">
        <v>242</v>
      </c>
      <c r="D11" s="101" t="s">
        <v>243</v>
      </c>
      <c r="E11" s="100" t="s">
        <v>240</v>
      </c>
      <c r="F11" s="90" t="s">
        <v>220</v>
      </c>
      <c r="G11" s="93" t="s">
        <v>248</v>
      </c>
      <c r="H11" s="90" t="s">
        <v>96</v>
      </c>
      <c r="I11" s="92" t="s">
        <v>252</v>
      </c>
      <c r="J11" s="92" t="s">
        <v>253</v>
      </c>
      <c r="K11" s="98" t="s">
        <v>88</v>
      </c>
      <c r="L11" s="97" t="s">
        <v>258</v>
      </c>
      <c r="M11" s="96" t="s">
        <v>261</v>
      </c>
      <c r="N11" s="97" t="s">
        <v>258</v>
      </c>
      <c r="O11" s="91">
        <v>0.5</v>
      </c>
      <c r="P11" s="92" t="s">
        <v>841</v>
      </c>
      <c r="Q11" s="91" t="s">
        <v>271</v>
      </c>
      <c r="R11" s="90">
        <v>2</v>
      </c>
      <c r="S11" s="90" t="s">
        <v>266</v>
      </c>
      <c r="T11" s="93" t="s">
        <v>842</v>
      </c>
      <c r="U11" s="90" t="s">
        <v>843</v>
      </c>
      <c r="V11" s="90" t="s">
        <v>684</v>
      </c>
      <c r="W11" s="90" t="s">
        <v>268</v>
      </c>
      <c r="X11" s="90" t="s">
        <v>336</v>
      </c>
      <c r="Y11" s="55">
        <v>1</v>
      </c>
      <c r="Z11" s="90" t="s">
        <v>687</v>
      </c>
      <c r="AA11" s="90" t="s">
        <v>155</v>
      </c>
      <c r="AB11" s="106" t="s">
        <v>844</v>
      </c>
      <c r="AC11" s="135">
        <v>0.33</v>
      </c>
      <c r="AD11" s="220" t="s">
        <v>845</v>
      </c>
      <c r="AE11" s="135">
        <v>0</v>
      </c>
      <c r="AF11" s="136"/>
      <c r="AG11" s="135">
        <v>0</v>
      </c>
      <c r="AH11" s="136"/>
      <c r="AI11" s="92" t="s">
        <v>105</v>
      </c>
      <c r="AJ11" s="92" t="s">
        <v>118</v>
      </c>
      <c r="AK11" s="59">
        <f t="shared" si="0"/>
        <v>0.33</v>
      </c>
      <c r="AL11" s="92" t="s">
        <v>846</v>
      </c>
      <c r="AM11" s="91">
        <v>1</v>
      </c>
      <c r="AN11" s="91" t="s">
        <v>218</v>
      </c>
      <c r="AO11" s="90">
        <v>2018</v>
      </c>
      <c r="AP11" s="90">
        <v>31</v>
      </c>
      <c r="AQ11" s="90" t="s">
        <v>62</v>
      </c>
      <c r="AR11" s="90">
        <v>2018</v>
      </c>
      <c r="AS11" s="137" t="s">
        <v>826</v>
      </c>
      <c r="AT11" s="137"/>
      <c r="AU11" s="237"/>
      <c r="BK11" s="85"/>
      <c r="BL11" s="85"/>
      <c r="BM11" s="85"/>
    </row>
    <row r="12" spans="1:65" ht="159.75" customHeight="1" x14ac:dyDescent="0.2">
      <c r="A12" s="101" t="s">
        <v>236</v>
      </c>
      <c r="B12" s="101" t="s">
        <v>244</v>
      </c>
      <c r="C12" s="101" t="s">
        <v>245</v>
      </c>
      <c r="D12" s="101" t="s">
        <v>246</v>
      </c>
      <c r="E12" s="100" t="s">
        <v>240</v>
      </c>
      <c r="F12" s="90" t="s">
        <v>220</v>
      </c>
      <c r="G12" s="93" t="s">
        <v>249</v>
      </c>
      <c r="H12" s="90" t="s">
        <v>96</v>
      </c>
      <c r="I12" s="92" t="s">
        <v>254</v>
      </c>
      <c r="J12" s="92" t="s">
        <v>255</v>
      </c>
      <c r="K12" s="98" t="s">
        <v>88</v>
      </c>
      <c r="L12" s="97" t="s">
        <v>258</v>
      </c>
      <c r="M12" s="96" t="s">
        <v>259</v>
      </c>
      <c r="N12" s="97" t="s">
        <v>260</v>
      </c>
      <c r="O12" s="91">
        <v>0.5</v>
      </c>
      <c r="P12" s="92" t="s">
        <v>263</v>
      </c>
      <c r="Q12" s="91" t="s">
        <v>271</v>
      </c>
      <c r="R12" s="90">
        <v>4</v>
      </c>
      <c r="S12" s="90" t="s">
        <v>265</v>
      </c>
      <c r="T12" s="93" t="s">
        <v>685</v>
      </c>
      <c r="U12" s="90" t="s">
        <v>686</v>
      </c>
      <c r="V12" s="90" t="s">
        <v>847</v>
      </c>
      <c r="W12" s="90" t="s">
        <v>268</v>
      </c>
      <c r="X12" s="90" t="s">
        <v>336</v>
      </c>
      <c r="Y12" s="55">
        <v>1</v>
      </c>
      <c r="Z12" s="90" t="s">
        <v>687</v>
      </c>
      <c r="AA12" s="90" t="s">
        <v>155</v>
      </c>
      <c r="AB12" s="100" t="s">
        <v>848</v>
      </c>
      <c r="AC12" s="135">
        <v>0.33</v>
      </c>
      <c r="AD12" s="220" t="s">
        <v>849</v>
      </c>
      <c r="AE12" s="135">
        <v>0</v>
      </c>
      <c r="AF12" s="136"/>
      <c r="AG12" s="135">
        <v>0</v>
      </c>
      <c r="AH12" s="136"/>
      <c r="AI12" s="92" t="s">
        <v>105</v>
      </c>
      <c r="AJ12" s="92" t="s">
        <v>118</v>
      </c>
      <c r="AK12" s="59">
        <f t="shared" si="0"/>
        <v>0.33</v>
      </c>
      <c r="AL12" s="92" t="s">
        <v>850</v>
      </c>
      <c r="AM12" s="91">
        <v>1</v>
      </c>
      <c r="AN12" s="91" t="s">
        <v>218</v>
      </c>
      <c r="AO12" s="90">
        <v>2018</v>
      </c>
      <c r="AP12" s="90">
        <v>31</v>
      </c>
      <c r="AQ12" s="90" t="s">
        <v>62</v>
      </c>
      <c r="AR12" s="90">
        <v>2018</v>
      </c>
      <c r="AS12" s="137"/>
      <c r="AT12" s="137"/>
      <c r="AU12" s="237"/>
      <c r="BK12" s="85"/>
      <c r="BL12" s="85"/>
      <c r="BM12" s="85"/>
    </row>
    <row r="13" spans="1:65" ht="306.75" customHeight="1" x14ac:dyDescent="0.2">
      <c r="A13" s="101" t="s">
        <v>236</v>
      </c>
      <c r="B13" s="101" t="s">
        <v>244</v>
      </c>
      <c r="C13" s="101" t="s">
        <v>245</v>
      </c>
      <c r="D13" s="101" t="s">
        <v>246</v>
      </c>
      <c r="E13" s="100" t="s">
        <v>240</v>
      </c>
      <c r="F13" s="90" t="s">
        <v>220</v>
      </c>
      <c r="G13" s="193" t="s">
        <v>851</v>
      </c>
      <c r="H13" s="90" t="s">
        <v>97</v>
      </c>
      <c r="I13" s="238" t="s">
        <v>999</v>
      </c>
      <c r="J13" s="238" t="s">
        <v>1000</v>
      </c>
      <c r="K13" s="98" t="s">
        <v>88</v>
      </c>
      <c r="L13" s="97" t="str">
        <f t="shared" ref="L13:L17" si="1">IF(K13="Casi con certeza","5",IF(K13="Probable","4",IF(K13="Posible","3",IF(K13="Improbable","2",IF(K13="Raro","1","")))))</f>
        <v>2</v>
      </c>
      <c r="M13" s="96" t="s">
        <v>45</v>
      </c>
      <c r="N13" s="97" t="str">
        <f t="shared" ref="N13:N17" si="2">IF(M13="Catastrófico","5",IF(M13="Mayor","4",IF(M13="Moderado","3",IF(M13="Menor","2",IF(M13="Insignificante","1","")))))</f>
        <v>4</v>
      </c>
      <c r="O13" s="91">
        <v>0.5</v>
      </c>
      <c r="P13" s="194" t="s">
        <v>403</v>
      </c>
      <c r="Q13" s="91" t="s">
        <v>271</v>
      </c>
      <c r="R13" s="90">
        <f t="shared" ref="R13:R17" si="3">L13*N13*O13</f>
        <v>4</v>
      </c>
      <c r="S13" s="90" t="str">
        <f t="shared" ref="S13:S17" si="4">IF(R13&gt;11,"ZONA DE RIESGO EXTREMA",IF(R13&lt;4,"ZONA DE RIESGO BAJA",IF(R13=4,"ZONA DE RIESGO MODERADA","ZONA DE RIESGO ALTA")))</f>
        <v>ZONA DE RIESGO MODERADA</v>
      </c>
      <c r="T13" s="93" t="s">
        <v>404</v>
      </c>
      <c r="U13" s="90" t="s">
        <v>405</v>
      </c>
      <c r="V13" s="90" t="s">
        <v>406</v>
      </c>
      <c r="W13" s="90" t="s">
        <v>194</v>
      </c>
      <c r="X13" s="90" t="s">
        <v>336</v>
      </c>
      <c r="Y13" s="55">
        <v>1</v>
      </c>
      <c r="Z13" s="90" t="s">
        <v>687</v>
      </c>
      <c r="AA13" s="90" t="s">
        <v>155</v>
      </c>
      <c r="AB13" s="195" t="s">
        <v>852</v>
      </c>
      <c r="AC13" s="135">
        <v>0.33</v>
      </c>
      <c r="AD13" s="220" t="s">
        <v>853</v>
      </c>
      <c r="AE13" s="135">
        <v>0</v>
      </c>
      <c r="AF13" s="136"/>
      <c r="AG13" s="135">
        <v>0</v>
      </c>
      <c r="AH13" s="136"/>
      <c r="AI13" s="92" t="s">
        <v>105</v>
      </c>
      <c r="AJ13" s="92" t="s">
        <v>118</v>
      </c>
      <c r="AK13" s="59">
        <f t="shared" si="0"/>
        <v>0.33</v>
      </c>
      <c r="AL13" s="92" t="s">
        <v>824</v>
      </c>
      <c r="AM13" s="91">
        <v>1</v>
      </c>
      <c r="AN13" s="91" t="s">
        <v>218</v>
      </c>
      <c r="AO13" s="90">
        <v>2018</v>
      </c>
      <c r="AP13" s="90">
        <v>31</v>
      </c>
      <c r="AQ13" s="90" t="s">
        <v>62</v>
      </c>
      <c r="AR13" s="90">
        <v>2018</v>
      </c>
      <c r="AS13" s="196" t="s">
        <v>825</v>
      </c>
      <c r="AT13" s="137"/>
      <c r="AU13" s="237"/>
      <c r="BK13" s="85"/>
      <c r="BL13" s="85"/>
      <c r="BM13" s="85"/>
    </row>
    <row r="14" spans="1:65" ht="306.75" customHeight="1" x14ac:dyDescent="0.2">
      <c r="A14" s="101" t="s">
        <v>236</v>
      </c>
      <c r="B14" s="101" t="s">
        <v>244</v>
      </c>
      <c r="C14" s="101" t="s">
        <v>245</v>
      </c>
      <c r="D14" s="101" t="s">
        <v>246</v>
      </c>
      <c r="E14" s="100" t="s">
        <v>240</v>
      </c>
      <c r="F14" s="90" t="s">
        <v>220</v>
      </c>
      <c r="G14" s="193" t="s">
        <v>278</v>
      </c>
      <c r="H14" s="90" t="s">
        <v>91</v>
      </c>
      <c r="I14" s="194" t="s">
        <v>854</v>
      </c>
      <c r="J14" s="194" t="s">
        <v>279</v>
      </c>
      <c r="K14" s="98" t="s">
        <v>88</v>
      </c>
      <c r="L14" s="97" t="str">
        <f t="shared" si="1"/>
        <v>2</v>
      </c>
      <c r="M14" s="96" t="s">
        <v>43</v>
      </c>
      <c r="N14" s="97" t="str">
        <f t="shared" si="2"/>
        <v>2</v>
      </c>
      <c r="O14" s="91">
        <v>0.5</v>
      </c>
      <c r="P14" s="92" t="s">
        <v>280</v>
      </c>
      <c r="Q14" s="91" t="s">
        <v>271</v>
      </c>
      <c r="R14" s="90">
        <f t="shared" si="3"/>
        <v>2</v>
      </c>
      <c r="S14" s="90" t="str">
        <f t="shared" si="4"/>
        <v>ZONA DE RIESGO BAJA</v>
      </c>
      <c r="T14" s="93" t="s">
        <v>399</v>
      </c>
      <c r="U14" s="90" t="s">
        <v>400</v>
      </c>
      <c r="V14" s="90" t="s">
        <v>855</v>
      </c>
      <c r="W14" s="90" t="s">
        <v>194</v>
      </c>
      <c r="X14" s="90" t="s">
        <v>336</v>
      </c>
      <c r="Y14" s="55">
        <v>1</v>
      </c>
      <c r="Z14" s="90" t="s">
        <v>275</v>
      </c>
      <c r="AA14" s="90" t="s">
        <v>155</v>
      </c>
      <c r="AB14" s="91" t="s">
        <v>856</v>
      </c>
      <c r="AC14" s="135">
        <v>0.33</v>
      </c>
      <c r="AD14" s="220"/>
      <c r="AE14" s="135">
        <v>0</v>
      </c>
      <c r="AF14" s="136"/>
      <c r="AG14" s="135">
        <v>0</v>
      </c>
      <c r="AH14" s="136"/>
      <c r="AI14" s="130" t="s">
        <v>105</v>
      </c>
      <c r="AJ14" s="130" t="s">
        <v>118</v>
      </c>
      <c r="AK14" s="59">
        <f t="shared" si="0"/>
        <v>0.33</v>
      </c>
      <c r="AL14" s="130" t="s">
        <v>857</v>
      </c>
      <c r="AM14" s="72">
        <v>1</v>
      </c>
      <c r="AN14" s="72" t="s">
        <v>218</v>
      </c>
      <c r="AO14" s="73">
        <v>2018</v>
      </c>
      <c r="AP14" s="73">
        <v>31</v>
      </c>
      <c r="AQ14" s="73" t="s">
        <v>62</v>
      </c>
      <c r="AR14" s="73">
        <v>2018</v>
      </c>
      <c r="AS14" s="137"/>
      <c r="AT14" s="137"/>
      <c r="AU14" s="237"/>
      <c r="BK14" s="85"/>
      <c r="BL14" s="85"/>
      <c r="BM14" s="85"/>
    </row>
    <row r="15" spans="1:65" ht="171.75" customHeight="1" x14ac:dyDescent="0.2">
      <c r="A15" s="93" t="s">
        <v>318</v>
      </c>
      <c r="B15" s="93" t="s">
        <v>435</v>
      </c>
      <c r="C15" s="93" t="s">
        <v>436</v>
      </c>
      <c r="D15" s="93" t="s">
        <v>437</v>
      </c>
      <c r="E15" s="90" t="s">
        <v>438</v>
      </c>
      <c r="F15" s="90" t="s">
        <v>221</v>
      </c>
      <c r="G15" s="93" t="s">
        <v>439</v>
      </c>
      <c r="H15" s="90" t="s">
        <v>91</v>
      </c>
      <c r="I15" s="92" t="s">
        <v>858</v>
      </c>
      <c r="J15" s="92" t="s">
        <v>440</v>
      </c>
      <c r="K15" s="98" t="s">
        <v>18</v>
      </c>
      <c r="L15" s="97" t="str">
        <f t="shared" si="1"/>
        <v>4</v>
      </c>
      <c r="M15" s="96" t="s">
        <v>44</v>
      </c>
      <c r="N15" s="97" t="str">
        <f t="shared" si="2"/>
        <v>3</v>
      </c>
      <c r="O15" s="91">
        <v>0.5</v>
      </c>
      <c r="P15" s="92" t="s">
        <v>859</v>
      </c>
      <c r="Q15" s="91" t="s">
        <v>271</v>
      </c>
      <c r="R15" s="60">
        <v>5</v>
      </c>
      <c r="S15" s="90" t="str">
        <f t="shared" si="4"/>
        <v>ZONA DE RIESGO ALTA</v>
      </c>
      <c r="T15" s="93" t="s">
        <v>860</v>
      </c>
      <c r="U15" s="90" t="s">
        <v>601</v>
      </c>
      <c r="V15" s="90" t="s">
        <v>861</v>
      </c>
      <c r="W15" s="90" t="s">
        <v>597</v>
      </c>
      <c r="X15" s="90" t="s">
        <v>602</v>
      </c>
      <c r="Y15" s="90" t="s">
        <v>603</v>
      </c>
      <c r="Z15" s="90" t="s">
        <v>441</v>
      </c>
      <c r="AA15" s="90" t="s">
        <v>156</v>
      </c>
      <c r="AB15" s="91" t="s">
        <v>862</v>
      </c>
      <c r="AC15" s="135">
        <v>0.33</v>
      </c>
      <c r="AD15" s="220" t="s">
        <v>863</v>
      </c>
      <c r="AE15" s="135">
        <v>0</v>
      </c>
      <c r="AF15" s="136"/>
      <c r="AG15" s="135">
        <v>0</v>
      </c>
      <c r="AH15" s="136"/>
      <c r="AI15" s="130" t="s">
        <v>106</v>
      </c>
      <c r="AJ15" s="130" t="s">
        <v>119</v>
      </c>
      <c r="AK15" s="59">
        <f t="shared" si="0"/>
        <v>0.33</v>
      </c>
      <c r="AL15" s="130" t="s">
        <v>864</v>
      </c>
      <c r="AM15" s="73">
        <v>1</v>
      </c>
      <c r="AN15" s="73" t="s">
        <v>52</v>
      </c>
      <c r="AO15" s="73">
        <v>2018</v>
      </c>
      <c r="AP15" s="73">
        <v>31</v>
      </c>
      <c r="AQ15" s="73" t="s">
        <v>62</v>
      </c>
      <c r="AR15" s="73">
        <v>2018</v>
      </c>
      <c r="AS15" s="137"/>
      <c r="AT15" s="137"/>
      <c r="BK15" s="85"/>
      <c r="BL15" s="85"/>
      <c r="BM15" s="85"/>
    </row>
    <row r="16" spans="1:65" s="198" customFormat="1" ht="355.5" customHeight="1" x14ac:dyDescent="0.2">
      <c r="A16" s="207" t="s">
        <v>318</v>
      </c>
      <c r="B16" s="207" t="s">
        <v>435</v>
      </c>
      <c r="C16" s="207" t="s">
        <v>436</v>
      </c>
      <c r="D16" s="207" t="s">
        <v>437</v>
      </c>
      <c r="E16" s="205" t="s">
        <v>438</v>
      </c>
      <c r="F16" s="205" t="s">
        <v>221</v>
      </c>
      <c r="G16" s="213" t="s">
        <v>596</v>
      </c>
      <c r="H16" s="205" t="s">
        <v>94</v>
      </c>
      <c r="I16" s="214" t="s">
        <v>865</v>
      </c>
      <c r="J16" s="215" t="s">
        <v>866</v>
      </c>
      <c r="K16" s="216" t="s">
        <v>19</v>
      </c>
      <c r="L16" s="217">
        <v>3</v>
      </c>
      <c r="M16" s="218" t="s">
        <v>43</v>
      </c>
      <c r="N16" s="217" t="str">
        <f t="shared" si="2"/>
        <v>2</v>
      </c>
      <c r="O16" s="209">
        <v>0.5</v>
      </c>
      <c r="P16" s="204" t="s">
        <v>867</v>
      </c>
      <c r="Q16" s="206" t="s">
        <v>271</v>
      </c>
      <c r="R16" s="209">
        <f t="shared" ref="R16" si="5">L16*N16*O16</f>
        <v>3</v>
      </c>
      <c r="S16" s="209" t="str">
        <f t="shared" si="4"/>
        <v>ZONA DE RIESGO BAJA</v>
      </c>
      <c r="T16" s="207" t="s">
        <v>600</v>
      </c>
      <c r="U16" s="205" t="s">
        <v>599</v>
      </c>
      <c r="V16" s="205" t="s">
        <v>598</v>
      </c>
      <c r="W16" s="209" t="s">
        <v>597</v>
      </c>
      <c r="X16" s="209" t="s">
        <v>161</v>
      </c>
      <c r="Y16" s="219">
        <v>3</v>
      </c>
      <c r="Z16" s="209" t="s">
        <v>441</v>
      </c>
      <c r="AA16" s="205" t="s">
        <v>155</v>
      </c>
      <c r="AB16" s="209" t="s">
        <v>868</v>
      </c>
      <c r="AC16" s="210">
        <v>0.33</v>
      </c>
      <c r="AD16" s="220" t="s">
        <v>869</v>
      </c>
      <c r="AE16" s="210">
        <v>0</v>
      </c>
      <c r="AF16" s="211"/>
      <c r="AG16" s="210">
        <v>0</v>
      </c>
      <c r="AH16" s="211"/>
      <c r="AI16" s="208" t="s">
        <v>106</v>
      </c>
      <c r="AJ16" s="208" t="s">
        <v>119</v>
      </c>
      <c r="AK16" s="201">
        <f t="shared" si="0"/>
        <v>0.33</v>
      </c>
      <c r="AL16" s="208" t="s">
        <v>870</v>
      </c>
      <c r="AM16" s="203">
        <v>1</v>
      </c>
      <c r="AN16" s="203" t="s">
        <v>52</v>
      </c>
      <c r="AO16" s="203">
        <v>2018</v>
      </c>
      <c r="AP16" s="203">
        <v>31</v>
      </c>
      <c r="AQ16" s="203" t="s">
        <v>62</v>
      </c>
      <c r="AR16" s="203">
        <v>2018</v>
      </c>
      <c r="AS16" s="212"/>
      <c r="AT16" s="212"/>
      <c r="AU16" s="233"/>
    </row>
    <row r="17" spans="1:65" ht="110.1" customHeight="1" x14ac:dyDescent="0.2">
      <c r="A17" s="284" t="s">
        <v>281</v>
      </c>
      <c r="B17" s="284" t="s">
        <v>237</v>
      </c>
      <c r="C17" s="284" t="s">
        <v>238</v>
      </c>
      <c r="D17" s="284" t="s">
        <v>239</v>
      </c>
      <c r="E17" s="316" t="s">
        <v>185</v>
      </c>
      <c r="F17" s="287" t="s">
        <v>222</v>
      </c>
      <c r="G17" s="318" t="s">
        <v>282</v>
      </c>
      <c r="H17" s="287" t="s">
        <v>97</v>
      </c>
      <c r="I17" s="320" t="s">
        <v>283</v>
      </c>
      <c r="J17" s="308" t="s">
        <v>284</v>
      </c>
      <c r="K17" s="291" t="s">
        <v>20</v>
      </c>
      <c r="L17" s="293" t="str">
        <f t="shared" si="1"/>
        <v>2</v>
      </c>
      <c r="M17" s="310" t="s">
        <v>45</v>
      </c>
      <c r="N17" s="293" t="str">
        <f t="shared" si="2"/>
        <v>4</v>
      </c>
      <c r="O17" s="289">
        <v>0.5</v>
      </c>
      <c r="P17" s="308" t="s">
        <v>285</v>
      </c>
      <c r="Q17" s="91" t="s">
        <v>271</v>
      </c>
      <c r="R17" s="287">
        <f t="shared" si="3"/>
        <v>4</v>
      </c>
      <c r="S17" s="287" t="str">
        <f t="shared" si="4"/>
        <v>ZONA DE RIESGO MODERADA</v>
      </c>
      <c r="T17" s="92" t="s">
        <v>286</v>
      </c>
      <c r="U17" s="91" t="s">
        <v>287</v>
      </c>
      <c r="V17" s="90" t="s">
        <v>288</v>
      </c>
      <c r="W17" s="90" t="s">
        <v>194</v>
      </c>
      <c r="X17" s="90" t="s">
        <v>159</v>
      </c>
      <c r="Y17" s="55">
        <v>1</v>
      </c>
      <c r="Z17" s="90" t="s">
        <v>289</v>
      </c>
      <c r="AA17" s="90" t="s">
        <v>155</v>
      </c>
      <c r="AB17" s="91" t="s">
        <v>290</v>
      </c>
      <c r="AC17" s="185">
        <v>0.33</v>
      </c>
      <c r="AD17" s="200" t="s">
        <v>794</v>
      </c>
      <c r="AE17" s="135">
        <v>0</v>
      </c>
      <c r="AF17" s="56"/>
      <c r="AG17" s="135">
        <v>0</v>
      </c>
      <c r="AH17" s="56"/>
      <c r="AI17" s="92" t="s">
        <v>111</v>
      </c>
      <c r="AJ17" s="92" t="s">
        <v>124</v>
      </c>
      <c r="AK17" s="59">
        <f t="shared" si="0"/>
        <v>0.33</v>
      </c>
      <c r="AL17" s="130"/>
      <c r="AM17" s="90">
        <v>1</v>
      </c>
      <c r="AN17" s="90" t="s">
        <v>51</v>
      </c>
      <c r="AO17" s="90">
        <v>2018</v>
      </c>
      <c r="AP17" s="90">
        <v>16</v>
      </c>
      <c r="AQ17" s="90" t="s">
        <v>62</v>
      </c>
      <c r="AR17" s="90">
        <v>2018</v>
      </c>
      <c r="AS17" s="137"/>
      <c r="AT17" s="137"/>
      <c r="AU17" s="237"/>
      <c r="BK17" s="85"/>
      <c r="BL17" s="85"/>
      <c r="BM17" s="85"/>
    </row>
    <row r="18" spans="1:65" ht="102.75" customHeight="1" x14ac:dyDescent="0.2">
      <c r="A18" s="285"/>
      <c r="B18" s="285"/>
      <c r="C18" s="285"/>
      <c r="D18" s="285"/>
      <c r="E18" s="317"/>
      <c r="F18" s="288"/>
      <c r="G18" s="319"/>
      <c r="H18" s="288"/>
      <c r="I18" s="321"/>
      <c r="J18" s="309"/>
      <c r="K18" s="292"/>
      <c r="L18" s="294"/>
      <c r="M18" s="311"/>
      <c r="N18" s="294"/>
      <c r="O18" s="290"/>
      <c r="P18" s="309"/>
      <c r="Q18" s="91" t="s">
        <v>271</v>
      </c>
      <c r="R18" s="288"/>
      <c r="S18" s="288"/>
      <c r="T18" s="92" t="s">
        <v>291</v>
      </c>
      <c r="U18" s="91" t="s">
        <v>292</v>
      </c>
      <c r="V18" s="110" t="s">
        <v>293</v>
      </c>
      <c r="W18" s="90" t="s">
        <v>194</v>
      </c>
      <c r="X18" s="90" t="s">
        <v>159</v>
      </c>
      <c r="Y18" s="55">
        <v>1</v>
      </c>
      <c r="Z18" s="90" t="s">
        <v>289</v>
      </c>
      <c r="AA18" s="90" t="s">
        <v>155</v>
      </c>
      <c r="AB18" s="91" t="s">
        <v>294</v>
      </c>
      <c r="AC18" s="185">
        <v>0.33</v>
      </c>
      <c r="AD18" s="200" t="s">
        <v>795</v>
      </c>
      <c r="AE18" s="135">
        <v>0</v>
      </c>
      <c r="AF18" s="56"/>
      <c r="AG18" s="135">
        <v>0</v>
      </c>
      <c r="AH18" s="56"/>
      <c r="AI18" s="92" t="s">
        <v>111</v>
      </c>
      <c r="AJ18" s="92" t="s">
        <v>124</v>
      </c>
      <c r="AK18" s="59">
        <f t="shared" si="0"/>
        <v>0.33</v>
      </c>
      <c r="AL18" s="130"/>
      <c r="AM18" s="90">
        <v>1</v>
      </c>
      <c r="AN18" s="90" t="s">
        <v>51</v>
      </c>
      <c r="AO18" s="90">
        <v>2018</v>
      </c>
      <c r="AP18" s="90">
        <v>16</v>
      </c>
      <c r="AQ18" s="90" t="s">
        <v>62</v>
      </c>
      <c r="AR18" s="90">
        <v>2018</v>
      </c>
      <c r="AS18" s="137"/>
      <c r="AT18" s="137"/>
      <c r="AU18" s="237"/>
      <c r="BK18" s="85"/>
      <c r="BL18" s="85"/>
      <c r="BM18" s="85"/>
    </row>
    <row r="19" spans="1:65" ht="161.25" customHeight="1" x14ac:dyDescent="0.2">
      <c r="A19" s="116" t="s">
        <v>281</v>
      </c>
      <c r="B19" s="116" t="s">
        <v>237</v>
      </c>
      <c r="C19" s="116" t="s">
        <v>238</v>
      </c>
      <c r="D19" s="116" t="s">
        <v>239</v>
      </c>
      <c r="E19" s="79" t="s">
        <v>185</v>
      </c>
      <c r="F19" s="90" t="s">
        <v>222</v>
      </c>
      <c r="G19" s="82" t="s">
        <v>295</v>
      </c>
      <c r="H19" s="90" t="s">
        <v>91</v>
      </c>
      <c r="I19" s="139" t="s">
        <v>296</v>
      </c>
      <c r="J19" s="92" t="s">
        <v>297</v>
      </c>
      <c r="K19" s="98" t="s">
        <v>20</v>
      </c>
      <c r="L19" s="80" t="str">
        <f t="shared" ref="L19:L38" si="6">IF(K19="Casi con certeza","5",IF(K19="Probable","4",IF(K19="Posible","3",IF(K19="Improbable","2",IF(K19="Raro","1","")))))</f>
        <v>2</v>
      </c>
      <c r="M19" s="96" t="s">
        <v>45</v>
      </c>
      <c r="N19" s="80" t="str">
        <f t="shared" ref="N19:N44" si="7">IF(M19="Catastrófico","5",IF(M19="Mayor","4",IF(M19="Moderado","3",IF(M19="Menor","2",IF(M19="Insignificante","1","")))))</f>
        <v>4</v>
      </c>
      <c r="O19" s="91">
        <v>0.5</v>
      </c>
      <c r="P19" s="92" t="s">
        <v>871</v>
      </c>
      <c r="Q19" s="91" t="s">
        <v>271</v>
      </c>
      <c r="R19" s="77">
        <f t="shared" ref="R19:R44" si="8">L19*N19*O19</f>
        <v>4</v>
      </c>
      <c r="S19" s="77" t="str">
        <f t="shared" ref="S19:S44" si="9">IF(R19&gt;11,"ZONA DE RIESGO EXTREMA",IF(R19&lt;4,"ZONA DE RIESGO BAJA",IF(R19=4,"ZONA DE RIESGO MODERADA","ZONA DE RIESGO ALTA")))</f>
        <v>ZONA DE RIESGO MODERADA</v>
      </c>
      <c r="T19" s="92" t="s">
        <v>872</v>
      </c>
      <c r="U19" s="91" t="s">
        <v>298</v>
      </c>
      <c r="V19" s="100" t="s">
        <v>299</v>
      </c>
      <c r="W19" s="90" t="s">
        <v>194</v>
      </c>
      <c r="X19" s="90" t="s">
        <v>159</v>
      </c>
      <c r="Y19" s="55">
        <v>1</v>
      </c>
      <c r="Z19" s="90" t="s">
        <v>289</v>
      </c>
      <c r="AA19" s="90" t="s">
        <v>155</v>
      </c>
      <c r="AB19" s="91" t="s">
        <v>300</v>
      </c>
      <c r="AC19" s="185">
        <v>0.33</v>
      </c>
      <c r="AD19" s="200" t="s">
        <v>796</v>
      </c>
      <c r="AE19" s="135">
        <v>0</v>
      </c>
      <c r="AF19" s="56"/>
      <c r="AG19" s="135">
        <v>0</v>
      </c>
      <c r="AH19" s="56"/>
      <c r="AI19" s="92" t="s">
        <v>111</v>
      </c>
      <c r="AJ19" s="92" t="s">
        <v>124</v>
      </c>
      <c r="AK19" s="59">
        <f t="shared" si="0"/>
        <v>0.33</v>
      </c>
      <c r="AL19" s="130"/>
      <c r="AM19" s="90">
        <v>1</v>
      </c>
      <c r="AN19" s="90" t="s">
        <v>51</v>
      </c>
      <c r="AO19" s="90">
        <v>2018</v>
      </c>
      <c r="AP19" s="90">
        <v>16</v>
      </c>
      <c r="AQ19" s="90" t="s">
        <v>62</v>
      </c>
      <c r="AR19" s="90">
        <v>2018</v>
      </c>
      <c r="AS19" s="137"/>
      <c r="AT19" s="140"/>
      <c r="AU19" s="237"/>
      <c r="BK19" s="85"/>
      <c r="BL19" s="85"/>
      <c r="BM19" s="85"/>
    </row>
    <row r="20" spans="1:65" ht="204" x14ac:dyDescent="0.2">
      <c r="A20" s="116" t="s">
        <v>301</v>
      </c>
      <c r="B20" s="116" t="s">
        <v>237</v>
      </c>
      <c r="C20" s="116" t="s">
        <v>238</v>
      </c>
      <c r="D20" s="116" t="s">
        <v>239</v>
      </c>
      <c r="E20" s="79" t="s">
        <v>185</v>
      </c>
      <c r="F20" s="90" t="s">
        <v>222</v>
      </c>
      <c r="G20" s="82" t="s">
        <v>302</v>
      </c>
      <c r="H20" s="90" t="s">
        <v>93</v>
      </c>
      <c r="I20" s="139" t="s">
        <v>303</v>
      </c>
      <c r="J20" s="92" t="s">
        <v>304</v>
      </c>
      <c r="K20" s="98" t="s">
        <v>21</v>
      </c>
      <c r="L20" s="80" t="str">
        <f t="shared" si="6"/>
        <v>1</v>
      </c>
      <c r="M20" s="96" t="s">
        <v>45</v>
      </c>
      <c r="N20" s="80" t="str">
        <f t="shared" si="7"/>
        <v>4</v>
      </c>
      <c r="O20" s="91">
        <v>0.5</v>
      </c>
      <c r="P20" s="92" t="s">
        <v>305</v>
      </c>
      <c r="Q20" s="91" t="s">
        <v>271</v>
      </c>
      <c r="R20" s="77">
        <f t="shared" si="8"/>
        <v>2</v>
      </c>
      <c r="S20" s="77" t="str">
        <f t="shared" si="9"/>
        <v>ZONA DE RIESGO BAJA</v>
      </c>
      <c r="T20" s="92" t="s">
        <v>306</v>
      </c>
      <c r="U20" s="91" t="s">
        <v>307</v>
      </c>
      <c r="V20" s="110" t="s">
        <v>308</v>
      </c>
      <c r="W20" s="90" t="s">
        <v>194</v>
      </c>
      <c r="X20" s="90" t="s">
        <v>159</v>
      </c>
      <c r="Y20" s="55">
        <v>1</v>
      </c>
      <c r="Z20" s="90" t="s">
        <v>289</v>
      </c>
      <c r="AA20" s="90" t="s">
        <v>155</v>
      </c>
      <c r="AB20" s="91" t="s">
        <v>309</v>
      </c>
      <c r="AC20" s="185">
        <v>0.08</v>
      </c>
      <c r="AD20" s="200" t="s">
        <v>873</v>
      </c>
      <c r="AE20" s="135">
        <v>0</v>
      </c>
      <c r="AF20" s="56"/>
      <c r="AG20" s="135">
        <v>0</v>
      </c>
      <c r="AH20" s="56"/>
      <c r="AI20" s="92" t="s">
        <v>111</v>
      </c>
      <c r="AJ20" s="92" t="s">
        <v>124</v>
      </c>
      <c r="AK20" s="59">
        <f t="shared" si="0"/>
        <v>0.08</v>
      </c>
      <c r="AL20" s="130"/>
      <c r="AM20" s="90">
        <v>1</v>
      </c>
      <c r="AN20" s="90" t="s">
        <v>51</v>
      </c>
      <c r="AO20" s="90">
        <v>2018</v>
      </c>
      <c r="AP20" s="90">
        <v>16</v>
      </c>
      <c r="AQ20" s="90" t="s">
        <v>62</v>
      </c>
      <c r="AR20" s="90">
        <v>2018</v>
      </c>
      <c r="AS20" s="137"/>
      <c r="AT20" s="140"/>
      <c r="AU20" s="237"/>
      <c r="BK20" s="85"/>
      <c r="BL20" s="85"/>
      <c r="BM20" s="85"/>
    </row>
    <row r="21" spans="1:65" ht="183.75" customHeight="1" x14ac:dyDescent="0.2">
      <c r="A21" s="117" t="s">
        <v>564</v>
      </c>
      <c r="B21" s="117" t="s">
        <v>565</v>
      </c>
      <c r="C21" s="117" t="s">
        <v>566</v>
      </c>
      <c r="D21" s="117" t="s">
        <v>567</v>
      </c>
      <c r="E21" s="78" t="s">
        <v>568</v>
      </c>
      <c r="F21" s="77" t="s">
        <v>223</v>
      </c>
      <c r="G21" s="182" t="s">
        <v>569</v>
      </c>
      <c r="H21" s="90" t="s">
        <v>93</v>
      </c>
      <c r="I21" s="183" t="s">
        <v>604</v>
      </c>
      <c r="J21" s="183" t="s">
        <v>605</v>
      </c>
      <c r="K21" s="98" t="s">
        <v>17</v>
      </c>
      <c r="L21" s="179" t="str">
        <f>IF(K21="Casi con certeza","5",IF(K21="Probable","4",IF(K21="Posible","3",IF(K21="Improbable","2",IF(K21="Raro","1","")))))</f>
        <v>5</v>
      </c>
      <c r="M21" s="184" t="s">
        <v>44</v>
      </c>
      <c r="N21" s="179" t="str">
        <f>IF(M21="Catastrófico","5",IF(M21="Mayor","4",IF(M21="Moderado","3",IF(M21="Menor","2",IF(M21="Insignificante","1","")))))</f>
        <v>3</v>
      </c>
      <c r="O21" s="91"/>
      <c r="P21" s="92" t="s">
        <v>606</v>
      </c>
      <c r="Q21" s="91" t="s">
        <v>271</v>
      </c>
      <c r="R21" s="181">
        <f>L21*N21*O22</f>
        <v>7.5</v>
      </c>
      <c r="S21" s="181" t="str">
        <f>IF(R21&gt;11,"ZONA DE RIESGO EXTREMA",IF(R21&lt;4,"ZONA DE RIESGO BAJA",IF(R21=4,"ZONA DE RIESGO MODERADA","ZONA DE RIESGO ALTA")))</f>
        <v>ZONA DE RIESGO ALTA</v>
      </c>
      <c r="T21" s="182" t="s">
        <v>570</v>
      </c>
      <c r="U21" s="180" t="s">
        <v>719</v>
      </c>
      <c r="V21" s="181" t="s">
        <v>720</v>
      </c>
      <c r="W21" s="181" t="s">
        <v>571</v>
      </c>
      <c r="X21" s="181" t="s">
        <v>327</v>
      </c>
      <c r="Y21" s="181" t="s">
        <v>721</v>
      </c>
      <c r="Z21" s="181" t="s">
        <v>441</v>
      </c>
      <c r="AA21" s="90" t="s">
        <v>155</v>
      </c>
      <c r="AB21" s="91" t="s">
        <v>607</v>
      </c>
      <c r="AC21" s="135">
        <v>0.1</v>
      </c>
      <c r="AD21" s="200" t="s">
        <v>797</v>
      </c>
      <c r="AE21" s="135">
        <v>0</v>
      </c>
      <c r="AF21" s="56"/>
      <c r="AG21" s="135">
        <v>0</v>
      </c>
      <c r="AH21" s="56"/>
      <c r="AI21" s="183" t="s">
        <v>107</v>
      </c>
      <c r="AJ21" s="183" t="s">
        <v>120</v>
      </c>
      <c r="AK21" s="59">
        <f t="shared" si="0"/>
        <v>0.1</v>
      </c>
      <c r="AL21" s="92" t="s">
        <v>874</v>
      </c>
      <c r="AM21" s="91">
        <v>1</v>
      </c>
      <c r="AN21" s="91" t="s">
        <v>218</v>
      </c>
      <c r="AO21" s="90">
        <v>2018</v>
      </c>
      <c r="AP21" s="90">
        <v>31</v>
      </c>
      <c r="AQ21" s="90" t="s">
        <v>62</v>
      </c>
      <c r="AR21" s="90">
        <v>2018</v>
      </c>
      <c r="AS21" s="186"/>
      <c r="AT21" s="186"/>
      <c r="AU21" s="237"/>
      <c r="BK21" s="85"/>
      <c r="BL21" s="85"/>
      <c r="BM21" s="85"/>
    </row>
    <row r="22" spans="1:65" ht="174.75" customHeight="1" x14ac:dyDescent="0.2">
      <c r="A22" s="101" t="s">
        <v>564</v>
      </c>
      <c r="B22" s="101" t="s">
        <v>565</v>
      </c>
      <c r="C22" s="101" t="s">
        <v>566</v>
      </c>
      <c r="D22" s="101" t="s">
        <v>567</v>
      </c>
      <c r="E22" s="100" t="s">
        <v>568</v>
      </c>
      <c r="F22" s="90" t="s">
        <v>223</v>
      </c>
      <c r="G22" s="93" t="s">
        <v>572</v>
      </c>
      <c r="H22" s="90" t="s">
        <v>97</v>
      </c>
      <c r="I22" s="92" t="s">
        <v>722</v>
      </c>
      <c r="J22" s="92" t="s">
        <v>608</v>
      </c>
      <c r="K22" s="98" t="s">
        <v>19</v>
      </c>
      <c r="L22" s="97" t="str">
        <f t="shared" ref="L22:L29" si="10">IF(K22="Casi con certeza","5",IF(K22="Probable","4",IF(K22="Posible","3",IF(K22="Improbable","2",IF(K22="Raro","1","")))))</f>
        <v>3</v>
      </c>
      <c r="M22" s="96" t="s">
        <v>43</v>
      </c>
      <c r="N22" s="97" t="str">
        <f t="shared" ref="N22:N29" si="11">IF(M22="Catastrófico","5",IF(M22="Mayor","4",IF(M22="Moderado","3",IF(M22="Menor","2",IF(M22="Insignificante","1","")))))</f>
        <v>2</v>
      </c>
      <c r="O22" s="91">
        <v>0.5</v>
      </c>
      <c r="P22" s="92" t="s">
        <v>875</v>
      </c>
      <c r="Q22" s="91" t="s">
        <v>271</v>
      </c>
      <c r="R22" s="90">
        <f t="shared" ref="R22:R29" si="12">L22*N22*O22</f>
        <v>3</v>
      </c>
      <c r="S22" s="90" t="str">
        <f t="shared" ref="S22:S29" si="13">IF(R22&gt;11,"ZONA DE RIESGO EXTREMA",IF(R22&lt;4,"ZONA DE RIESGO BAJA",IF(R22=4,"ZONA DE RIESGO MODERADA","ZONA DE RIESGO ALTA")))</f>
        <v>ZONA DE RIESGO BAJA</v>
      </c>
      <c r="T22" s="93" t="s">
        <v>573</v>
      </c>
      <c r="U22" s="100" t="s">
        <v>574</v>
      </c>
      <c r="V22" s="90" t="s">
        <v>609</v>
      </c>
      <c r="W22" s="90" t="s">
        <v>571</v>
      </c>
      <c r="X22" s="90" t="s">
        <v>336</v>
      </c>
      <c r="Y22" s="90" t="s">
        <v>610</v>
      </c>
      <c r="Z22" s="90" t="s">
        <v>163</v>
      </c>
      <c r="AA22" s="90" t="s">
        <v>156</v>
      </c>
      <c r="AB22" s="91" t="s">
        <v>575</v>
      </c>
      <c r="AC22" s="135">
        <v>0</v>
      </c>
      <c r="AD22" s="220" t="s">
        <v>798</v>
      </c>
      <c r="AE22" s="135">
        <v>0</v>
      </c>
      <c r="AF22" s="136"/>
      <c r="AG22" s="135">
        <v>0</v>
      </c>
      <c r="AH22" s="136"/>
      <c r="AI22" s="92" t="s">
        <v>107</v>
      </c>
      <c r="AJ22" s="92" t="s">
        <v>120</v>
      </c>
      <c r="AK22" s="59">
        <f t="shared" si="0"/>
        <v>0</v>
      </c>
      <c r="AL22" s="92" t="s">
        <v>876</v>
      </c>
      <c r="AM22" s="91">
        <v>1</v>
      </c>
      <c r="AN22" s="91" t="s">
        <v>218</v>
      </c>
      <c r="AO22" s="90">
        <v>2018</v>
      </c>
      <c r="AP22" s="90">
        <v>31</v>
      </c>
      <c r="AQ22" s="90" t="s">
        <v>62</v>
      </c>
      <c r="AR22" s="90">
        <v>2018</v>
      </c>
      <c r="AS22" s="186" t="s">
        <v>877</v>
      </c>
      <c r="AT22" s="186"/>
      <c r="AU22" s="237"/>
      <c r="BK22" s="85"/>
      <c r="BL22" s="85"/>
      <c r="BM22" s="85"/>
    </row>
    <row r="23" spans="1:65" ht="127.5" x14ac:dyDescent="0.2">
      <c r="A23" s="101" t="s">
        <v>564</v>
      </c>
      <c r="B23" s="101" t="s">
        <v>565</v>
      </c>
      <c r="C23" s="101" t="s">
        <v>566</v>
      </c>
      <c r="D23" s="101" t="s">
        <v>567</v>
      </c>
      <c r="E23" s="100" t="s">
        <v>568</v>
      </c>
      <c r="F23" s="90" t="s">
        <v>223</v>
      </c>
      <c r="G23" s="287" t="s">
        <v>878</v>
      </c>
      <c r="H23" s="287" t="s">
        <v>91</v>
      </c>
      <c r="I23" s="289" t="s">
        <v>611</v>
      </c>
      <c r="J23" s="289" t="s">
        <v>576</v>
      </c>
      <c r="K23" s="291" t="s">
        <v>17</v>
      </c>
      <c r="L23" s="293" t="str">
        <f t="shared" si="10"/>
        <v>5</v>
      </c>
      <c r="M23" s="310" t="s">
        <v>44</v>
      </c>
      <c r="N23" s="293" t="str">
        <f t="shared" si="11"/>
        <v>3</v>
      </c>
      <c r="O23" s="289">
        <v>1</v>
      </c>
      <c r="P23" s="289" t="s">
        <v>723</v>
      </c>
      <c r="Q23" s="289" t="s">
        <v>273</v>
      </c>
      <c r="R23" s="287">
        <f t="shared" si="12"/>
        <v>15</v>
      </c>
      <c r="S23" s="287" t="str">
        <f t="shared" si="13"/>
        <v>ZONA DE RIESGO EXTREMA</v>
      </c>
      <c r="T23" s="287" t="s">
        <v>577</v>
      </c>
      <c r="U23" s="316" t="s">
        <v>879</v>
      </c>
      <c r="V23" s="90" t="s">
        <v>880</v>
      </c>
      <c r="W23" s="90" t="s">
        <v>571</v>
      </c>
      <c r="X23" s="90" t="s">
        <v>336</v>
      </c>
      <c r="Y23" s="90" t="s">
        <v>881</v>
      </c>
      <c r="Z23" s="90" t="s">
        <v>162</v>
      </c>
      <c r="AA23" s="90" t="s">
        <v>156</v>
      </c>
      <c r="AB23" s="91" t="s">
        <v>804</v>
      </c>
      <c r="AC23" s="135">
        <v>0.33</v>
      </c>
      <c r="AD23" s="220" t="s">
        <v>882</v>
      </c>
      <c r="AE23" s="135">
        <v>0</v>
      </c>
      <c r="AF23" s="141"/>
      <c r="AG23" s="135">
        <v>0</v>
      </c>
      <c r="AH23" s="141"/>
      <c r="AI23" s="92" t="s">
        <v>107</v>
      </c>
      <c r="AJ23" s="92" t="s">
        <v>120</v>
      </c>
      <c r="AK23" s="59">
        <f t="shared" si="0"/>
        <v>0.33</v>
      </c>
      <c r="AL23" s="92" t="s">
        <v>883</v>
      </c>
      <c r="AM23" s="91">
        <v>1</v>
      </c>
      <c r="AN23" s="91" t="s">
        <v>218</v>
      </c>
      <c r="AO23" s="90">
        <v>2018</v>
      </c>
      <c r="AP23" s="90">
        <v>30</v>
      </c>
      <c r="AQ23" s="91" t="s">
        <v>54</v>
      </c>
      <c r="AR23" s="90">
        <v>2018</v>
      </c>
      <c r="AS23" s="186"/>
      <c r="AT23" s="186"/>
      <c r="AU23" s="237"/>
      <c r="BK23" s="85"/>
      <c r="BL23" s="85"/>
      <c r="BM23" s="85"/>
    </row>
    <row r="24" spans="1:65" ht="127.5" x14ac:dyDescent="0.2">
      <c r="A24" s="101" t="s">
        <v>564</v>
      </c>
      <c r="B24" s="101" t="s">
        <v>565</v>
      </c>
      <c r="C24" s="101" t="s">
        <v>566</v>
      </c>
      <c r="D24" s="101" t="s">
        <v>567</v>
      </c>
      <c r="E24" s="100" t="s">
        <v>568</v>
      </c>
      <c r="F24" s="90" t="s">
        <v>223</v>
      </c>
      <c r="G24" s="288"/>
      <c r="H24" s="288"/>
      <c r="I24" s="290"/>
      <c r="J24" s="290"/>
      <c r="K24" s="292"/>
      <c r="L24" s="294"/>
      <c r="M24" s="311"/>
      <c r="N24" s="294"/>
      <c r="O24" s="290"/>
      <c r="P24" s="290"/>
      <c r="Q24" s="290"/>
      <c r="R24" s="288"/>
      <c r="S24" s="288"/>
      <c r="T24" s="288"/>
      <c r="U24" s="317"/>
      <c r="V24" s="90" t="s">
        <v>807</v>
      </c>
      <c r="W24" s="90" t="s">
        <v>571</v>
      </c>
      <c r="X24" s="90" t="s">
        <v>336</v>
      </c>
      <c r="Y24" s="90" t="s">
        <v>808</v>
      </c>
      <c r="Z24" s="90" t="s">
        <v>441</v>
      </c>
      <c r="AA24" s="90" t="s">
        <v>156</v>
      </c>
      <c r="AB24" s="91" t="s">
        <v>805</v>
      </c>
      <c r="AC24" s="135">
        <v>0.33</v>
      </c>
      <c r="AD24" s="220" t="s">
        <v>799</v>
      </c>
      <c r="AE24" s="135">
        <v>0</v>
      </c>
      <c r="AF24" s="136"/>
      <c r="AG24" s="135">
        <v>0</v>
      </c>
      <c r="AH24" s="136"/>
      <c r="AI24" s="92" t="s">
        <v>107</v>
      </c>
      <c r="AJ24" s="92" t="s">
        <v>120</v>
      </c>
      <c r="AK24" s="59">
        <f t="shared" si="0"/>
        <v>0.33</v>
      </c>
      <c r="AL24" s="92" t="s">
        <v>803</v>
      </c>
      <c r="AM24" s="91">
        <v>1</v>
      </c>
      <c r="AN24" s="91" t="s">
        <v>52</v>
      </c>
      <c r="AO24" s="90">
        <v>2018</v>
      </c>
      <c r="AP24" s="90">
        <v>31</v>
      </c>
      <c r="AQ24" s="90" t="s">
        <v>62</v>
      </c>
      <c r="AR24" s="90">
        <v>2018</v>
      </c>
      <c r="AS24" s="186"/>
      <c r="AT24" s="186"/>
      <c r="AU24" s="237"/>
      <c r="BK24" s="85"/>
      <c r="BL24" s="85"/>
      <c r="BM24" s="85"/>
    </row>
    <row r="25" spans="1:65" ht="167.25" customHeight="1" x14ac:dyDescent="0.2">
      <c r="A25" s="101" t="s">
        <v>564</v>
      </c>
      <c r="B25" s="101" t="s">
        <v>565</v>
      </c>
      <c r="C25" s="101" t="s">
        <v>566</v>
      </c>
      <c r="D25" s="101" t="s">
        <v>567</v>
      </c>
      <c r="E25" s="100" t="s">
        <v>568</v>
      </c>
      <c r="F25" s="90" t="s">
        <v>223</v>
      </c>
      <c r="G25" s="93" t="s">
        <v>578</v>
      </c>
      <c r="H25" s="90" t="s">
        <v>97</v>
      </c>
      <c r="I25" s="92" t="s">
        <v>579</v>
      </c>
      <c r="J25" s="92" t="s">
        <v>612</v>
      </c>
      <c r="K25" s="98" t="s">
        <v>19</v>
      </c>
      <c r="L25" s="97" t="str">
        <f>IF(K25="Casi con certeza","5",IF(K25="Probable","4",IF(K25="Posible","3",IF(K25="Improbable","2",IF(K25="Raro","1","")))))</f>
        <v>3</v>
      </c>
      <c r="M25" s="96" t="s">
        <v>45</v>
      </c>
      <c r="N25" s="97" t="str">
        <f>IF(M25="Catastrófico","5",IF(M25="Mayor","4",IF(M25="Moderado","3",IF(M25="Menor","2",IF(M25="Insignificante","1","")))))</f>
        <v>4</v>
      </c>
      <c r="O25" s="91">
        <v>0.5</v>
      </c>
      <c r="P25" s="92" t="s">
        <v>884</v>
      </c>
      <c r="Q25" s="91" t="s">
        <v>271</v>
      </c>
      <c r="R25" s="90">
        <f>L25*N25*O25</f>
        <v>6</v>
      </c>
      <c r="S25" s="90" t="str">
        <f>IF(R25&gt;11,"ZONA DE RIESGO EXTREMA",IF(R25&lt;4,"ZONA DE RIESGO BAJA",IF(R25=4,"ZONA DE RIESGO MODERADA","ZONA DE RIESGO ALTA")))</f>
        <v>ZONA DE RIESGO ALTA</v>
      </c>
      <c r="T25" s="93" t="s">
        <v>580</v>
      </c>
      <c r="U25" s="90" t="s">
        <v>885</v>
      </c>
      <c r="V25" s="90" t="s">
        <v>724</v>
      </c>
      <c r="W25" s="90" t="s">
        <v>571</v>
      </c>
      <c r="X25" s="90" t="s">
        <v>351</v>
      </c>
      <c r="Y25" s="90" t="s">
        <v>581</v>
      </c>
      <c r="Z25" s="90" t="s">
        <v>162</v>
      </c>
      <c r="AA25" s="90" t="s">
        <v>155</v>
      </c>
      <c r="AB25" s="91" t="s">
        <v>886</v>
      </c>
      <c r="AC25" s="135">
        <v>0.33</v>
      </c>
      <c r="AD25" s="220" t="s">
        <v>887</v>
      </c>
      <c r="AE25" s="135">
        <v>0</v>
      </c>
      <c r="AF25" s="136"/>
      <c r="AG25" s="135">
        <v>0</v>
      </c>
      <c r="AH25" s="136"/>
      <c r="AI25" s="92" t="s">
        <v>107</v>
      </c>
      <c r="AJ25" s="92" t="s">
        <v>120</v>
      </c>
      <c r="AK25" s="59">
        <f t="shared" si="0"/>
        <v>0.33</v>
      </c>
      <c r="AL25" s="92" t="s">
        <v>737</v>
      </c>
      <c r="AM25" s="91">
        <v>1</v>
      </c>
      <c r="AN25" s="91" t="s">
        <v>218</v>
      </c>
      <c r="AO25" s="90">
        <v>2018</v>
      </c>
      <c r="AP25" s="90">
        <v>31</v>
      </c>
      <c r="AQ25" s="90" t="s">
        <v>62</v>
      </c>
      <c r="AR25" s="90">
        <v>2018</v>
      </c>
      <c r="AS25" s="186"/>
      <c r="AT25" s="186"/>
      <c r="AU25" s="237"/>
      <c r="BK25" s="85"/>
      <c r="BL25" s="85"/>
      <c r="BM25" s="85"/>
    </row>
    <row r="26" spans="1:65" ht="140.25" x14ac:dyDescent="0.2">
      <c r="A26" s="101" t="s">
        <v>564</v>
      </c>
      <c r="B26" s="101" t="s">
        <v>565</v>
      </c>
      <c r="C26" s="101" t="s">
        <v>566</v>
      </c>
      <c r="D26" s="101" t="s">
        <v>567</v>
      </c>
      <c r="E26" s="100" t="s">
        <v>568</v>
      </c>
      <c r="F26" s="90" t="s">
        <v>223</v>
      </c>
      <c r="G26" s="93" t="s">
        <v>888</v>
      </c>
      <c r="H26" s="90" t="s">
        <v>97</v>
      </c>
      <c r="I26" s="92" t="s">
        <v>582</v>
      </c>
      <c r="J26" s="92" t="s">
        <v>613</v>
      </c>
      <c r="K26" s="98" t="s">
        <v>19</v>
      </c>
      <c r="L26" s="97" t="str">
        <f t="shared" si="10"/>
        <v>3</v>
      </c>
      <c r="M26" s="96" t="s">
        <v>45</v>
      </c>
      <c r="N26" s="97" t="str">
        <f t="shared" si="11"/>
        <v>4</v>
      </c>
      <c r="O26" s="91">
        <v>0.5</v>
      </c>
      <c r="P26" s="92" t="s">
        <v>614</v>
      </c>
      <c r="Q26" s="91" t="s">
        <v>271</v>
      </c>
      <c r="R26" s="90">
        <f t="shared" si="12"/>
        <v>6</v>
      </c>
      <c r="S26" s="90" t="str">
        <f t="shared" si="13"/>
        <v>ZONA DE RIESGO ALTA</v>
      </c>
      <c r="T26" s="93" t="s">
        <v>583</v>
      </c>
      <c r="U26" s="132" t="s">
        <v>725</v>
      </c>
      <c r="V26" s="90" t="s">
        <v>584</v>
      </c>
      <c r="W26" s="90" t="s">
        <v>585</v>
      </c>
      <c r="X26" s="90" t="s">
        <v>351</v>
      </c>
      <c r="Y26" s="90" t="s">
        <v>726</v>
      </c>
      <c r="Z26" s="90" t="s">
        <v>163</v>
      </c>
      <c r="AA26" s="90" t="s">
        <v>155</v>
      </c>
      <c r="AB26" s="91" t="s">
        <v>586</v>
      </c>
      <c r="AC26" s="135">
        <v>0.33</v>
      </c>
      <c r="AD26" s="220" t="s">
        <v>800</v>
      </c>
      <c r="AE26" s="135">
        <v>0</v>
      </c>
      <c r="AF26" s="136"/>
      <c r="AG26" s="135">
        <v>0</v>
      </c>
      <c r="AH26" s="136"/>
      <c r="AI26" s="92" t="s">
        <v>107</v>
      </c>
      <c r="AJ26" s="92" t="s">
        <v>120</v>
      </c>
      <c r="AK26" s="59">
        <f t="shared" si="0"/>
        <v>0.33</v>
      </c>
      <c r="AL26" s="92" t="s">
        <v>738</v>
      </c>
      <c r="AM26" s="91">
        <v>1</v>
      </c>
      <c r="AN26" s="91" t="s">
        <v>218</v>
      </c>
      <c r="AO26" s="90">
        <v>2018</v>
      </c>
      <c r="AP26" s="90">
        <v>31</v>
      </c>
      <c r="AQ26" s="90" t="s">
        <v>62</v>
      </c>
      <c r="AR26" s="90">
        <v>2018</v>
      </c>
      <c r="AS26" s="186"/>
      <c r="AT26" s="186"/>
      <c r="AU26" s="237"/>
      <c r="BK26" s="85"/>
      <c r="BL26" s="85"/>
      <c r="BM26" s="85"/>
    </row>
    <row r="27" spans="1:65" ht="382.5" x14ac:dyDescent="0.2">
      <c r="A27" s="101" t="s">
        <v>564</v>
      </c>
      <c r="B27" s="101" t="s">
        <v>565</v>
      </c>
      <c r="C27" s="101" t="s">
        <v>566</v>
      </c>
      <c r="D27" s="101" t="s">
        <v>567</v>
      </c>
      <c r="E27" s="100" t="s">
        <v>568</v>
      </c>
      <c r="F27" s="90" t="s">
        <v>223</v>
      </c>
      <c r="G27" s="93" t="s">
        <v>587</v>
      </c>
      <c r="H27" s="90" t="s">
        <v>91</v>
      </c>
      <c r="I27" s="58" t="s">
        <v>588</v>
      </c>
      <c r="J27" s="92" t="s">
        <v>589</v>
      </c>
      <c r="K27" s="98" t="s">
        <v>19</v>
      </c>
      <c r="L27" s="97" t="str">
        <f t="shared" si="10"/>
        <v>3</v>
      </c>
      <c r="M27" s="96" t="s">
        <v>44</v>
      </c>
      <c r="N27" s="97" t="str">
        <f t="shared" si="11"/>
        <v>3</v>
      </c>
      <c r="O27" s="91">
        <v>0.5</v>
      </c>
      <c r="P27" s="92" t="s">
        <v>735</v>
      </c>
      <c r="Q27" s="91" t="s">
        <v>271</v>
      </c>
      <c r="R27" s="90">
        <f t="shared" si="12"/>
        <v>4.5</v>
      </c>
      <c r="S27" s="90" t="str">
        <f t="shared" si="13"/>
        <v>ZONA DE RIESGO ALTA</v>
      </c>
      <c r="T27" s="93" t="s">
        <v>727</v>
      </c>
      <c r="U27" s="100" t="s">
        <v>590</v>
      </c>
      <c r="V27" s="90" t="s">
        <v>728</v>
      </c>
      <c r="W27" s="90" t="s">
        <v>585</v>
      </c>
      <c r="X27" s="90" t="s">
        <v>160</v>
      </c>
      <c r="Y27" s="90" t="s">
        <v>615</v>
      </c>
      <c r="Z27" s="90" t="s">
        <v>441</v>
      </c>
      <c r="AA27" s="90" t="s">
        <v>155</v>
      </c>
      <c r="AB27" s="91" t="s">
        <v>729</v>
      </c>
      <c r="AC27" s="135">
        <v>0.33</v>
      </c>
      <c r="AD27" s="220" t="s">
        <v>801</v>
      </c>
      <c r="AE27" s="135">
        <v>0</v>
      </c>
      <c r="AF27" s="136"/>
      <c r="AG27" s="135">
        <v>0</v>
      </c>
      <c r="AH27" s="136"/>
      <c r="AI27" s="92" t="s">
        <v>107</v>
      </c>
      <c r="AJ27" s="92" t="s">
        <v>120</v>
      </c>
      <c r="AK27" s="59">
        <f t="shared" si="0"/>
        <v>0.33</v>
      </c>
      <c r="AL27" s="92" t="s">
        <v>739</v>
      </c>
      <c r="AM27" s="91">
        <v>1</v>
      </c>
      <c r="AN27" s="91" t="s">
        <v>218</v>
      </c>
      <c r="AO27" s="90">
        <v>2018</v>
      </c>
      <c r="AP27" s="90">
        <v>31</v>
      </c>
      <c r="AQ27" s="90" t="s">
        <v>62</v>
      </c>
      <c r="AR27" s="90">
        <v>2018</v>
      </c>
      <c r="AS27" s="186"/>
      <c r="AT27" s="186"/>
      <c r="AU27" s="237"/>
      <c r="BK27" s="85"/>
      <c r="BL27" s="85"/>
      <c r="BM27" s="85"/>
    </row>
    <row r="28" spans="1:65" ht="237.75" customHeight="1" x14ac:dyDescent="0.2">
      <c r="A28" s="101" t="s">
        <v>564</v>
      </c>
      <c r="B28" s="101" t="s">
        <v>565</v>
      </c>
      <c r="C28" s="101" t="s">
        <v>566</v>
      </c>
      <c r="D28" s="101" t="s">
        <v>567</v>
      </c>
      <c r="E28" s="100" t="s">
        <v>568</v>
      </c>
      <c r="F28" s="90" t="s">
        <v>223</v>
      </c>
      <c r="G28" s="93" t="s">
        <v>730</v>
      </c>
      <c r="H28" s="90" t="s">
        <v>91</v>
      </c>
      <c r="I28" s="58" t="s">
        <v>889</v>
      </c>
      <c r="J28" s="92" t="s">
        <v>591</v>
      </c>
      <c r="K28" s="98" t="s">
        <v>18</v>
      </c>
      <c r="L28" s="97" t="str">
        <f t="shared" si="10"/>
        <v>4</v>
      </c>
      <c r="M28" s="96" t="s">
        <v>44</v>
      </c>
      <c r="N28" s="97" t="str">
        <f t="shared" si="11"/>
        <v>3</v>
      </c>
      <c r="O28" s="91">
        <v>0.5</v>
      </c>
      <c r="P28" s="92" t="s">
        <v>890</v>
      </c>
      <c r="Q28" s="91" t="s">
        <v>273</v>
      </c>
      <c r="R28" s="90">
        <f t="shared" si="12"/>
        <v>6</v>
      </c>
      <c r="S28" s="90" t="str">
        <f t="shared" si="13"/>
        <v>ZONA DE RIESGO ALTA</v>
      </c>
      <c r="T28" s="93" t="s">
        <v>731</v>
      </c>
      <c r="U28" s="90" t="s">
        <v>732</v>
      </c>
      <c r="V28" s="90" t="s">
        <v>891</v>
      </c>
      <c r="W28" s="90" t="s">
        <v>585</v>
      </c>
      <c r="X28" s="90" t="s">
        <v>159</v>
      </c>
      <c r="Y28" s="90" t="s">
        <v>733</v>
      </c>
      <c r="Z28" s="90" t="s">
        <v>441</v>
      </c>
      <c r="AA28" s="90" t="s">
        <v>155</v>
      </c>
      <c r="AB28" s="91" t="s">
        <v>592</v>
      </c>
      <c r="AC28" s="135">
        <v>0.5</v>
      </c>
      <c r="AD28" s="220" t="s">
        <v>802</v>
      </c>
      <c r="AE28" s="135">
        <v>0</v>
      </c>
      <c r="AF28" s="136"/>
      <c r="AG28" s="135">
        <v>0</v>
      </c>
      <c r="AH28" s="136"/>
      <c r="AI28" s="92" t="s">
        <v>107</v>
      </c>
      <c r="AJ28" s="92" t="s">
        <v>120</v>
      </c>
      <c r="AK28" s="59">
        <f t="shared" si="0"/>
        <v>0.5</v>
      </c>
      <c r="AL28" s="92" t="s">
        <v>740</v>
      </c>
      <c r="AM28" s="91">
        <v>1</v>
      </c>
      <c r="AN28" s="91" t="s">
        <v>218</v>
      </c>
      <c r="AO28" s="90">
        <v>2018</v>
      </c>
      <c r="AP28" s="90">
        <v>31</v>
      </c>
      <c r="AQ28" s="90" t="s">
        <v>62</v>
      </c>
      <c r="AR28" s="90">
        <v>2018</v>
      </c>
      <c r="AS28" s="186"/>
      <c r="AT28" s="186"/>
      <c r="AU28" s="237"/>
      <c r="BK28" s="85"/>
      <c r="BL28" s="85"/>
      <c r="BM28" s="85"/>
    </row>
    <row r="29" spans="1:65" ht="237.75" customHeight="1" x14ac:dyDescent="0.2">
      <c r="A29" s="178" t="s">
        <v>564</v>
      </c>
      <c r="B29" s="178" t="s">
        <v>565</v>
      </c>
      <c r="C29" s="178" t="s">
        <v>566</v>
      </c>
      <c r="D29" s="178" t="s">
        <v>567</v>
      </c>
      <c r="E29" s="100" t="s">
        <v>568</v>
      </c>
      <c r="F29" s="90" t="s">
        <v>223</v>
      </c>
      <c r="G29" s="93" t="s">
        <v>593</v>
      </c>
      <c r="H29" s="90" t="s">
        <v>92</v>
      </c>
      <c r="I29" s="58" t="s">
        <v>809</v>
      </c>
      <c r="J29" s="92" t="s">
        <v>594</v>
      </c>
      <c r="K29" s="98" t="s">
        <v>18</v>
      </c>
      <c r="L29" s="97" t="str">
        <f t="shared" si="10"/>
        <v>4</v>
      </c>
      <c r="M29" s="96" t="s">
        <v>46</v>
      </c>
      <c r="N29" s="97" t="str">
        <f t="shared" si="11"/>
        <v>5</v>
      </c>
      <c r="O29" s="91">
        <v>1</v>
      </c>
      <c r="P29" s="92" t="s">
        <v>892</v>
      </c>
      <c r="Q29" s="91" t="s">
        <v>271</v>
      </c>
      <c r="R29" s="90">
        <f t="shared" si="12"/>
        <v>20</v>
      </c>
      <c r="S29" s="90" t="str">
        <f t="shared" si="13"/>
        <v>ZONA DE RIESGO EXTREMA</v>
      </c>
      <c r="T29" s="93" t="s">
        <v>570</v>
      </c>
      <c r="U29" s="100" t="s">
        <v>595</v>
      </c>
      <c r="V29" s="90" t="s">
        <v>616</v>
      </c>
      <c r="W29" s="90" t="s">
        <v>585</v>
      </c>
      <c r="X29" s="90" t="s">
        <v>159</v>
      </c>
      <c r="Y29" s="90" t="s">
        <v>617</v>
      </c>
      <c r="Z29" s="90" t="s">
        <v>441</v>
      </c>
      <c r="AA29" s="90" t="s">
        <v>155</v>
      </c>
      <c r="AB29" s="91" t="s">
        <v>734</v>
      </c>
      <c r="AC29" s="135">
        <v>0.33</v>
      </c>
      <c r="AD29" s="220" t="s">
        <v>806</v>
      </c>
      <c r="AE29" s="135">
        <v>0</v>
      </c>
      <c r="AF29" s="136"/>
      <c r="AG29" s="135">
        <v>0</v>
      </c>
      <c r="AH29" s="136"/>
      <c r="AI29" s="92" t="s">
        <v>107</v>
      </c>
      <c r="AJ29" s="92" t="s">
        <v>120</v>
      </c>
      <c r="AK29" s="59">
        <f t="shared" si="0"/>
        <v>0.33</v>
      </c>
      <c r="AL29" s="92" t="s">
        <v>810</v>
      </c>
      <c r="AM29" s="91">
        <v>1</v>
      </c>
      <c r="AN29" s="91" t="s">
        <v>218</v>
      </c>
      <c r="AO29" s="90">
        <v>2018</v>
      </c>
      <c r="AP29" s="90">
        <v>31</v>
      </c>
      <c r="AQ29" s="90" t="s">
        <v>62</v>
      </c>
      <c r="AR29" s="90">
        <v>2018</v>
      </c>
      <c r="AS29" s="186"/>
      <c r="AT29" s="186"/>
      <c r="AU29" s="237"/>
      <c r="BK29" s="85"/>
      <c r="BL29" s="85"/>
      <c r="BM29" s="85"/>
    </row>
    <row r="30" spans="1:65" ht="195.75" customHeight="1" x14ac:dyDescent="0.2">
      <c r="A30" s="101" t="s">
        <v>236</v>
      </c>
      <c r="B30" s="101" t="s">
        <v>407</v>
      </c>
      <c r="C30" s="101" t="s">
        <v>408</v>
      </c>
      <c r="D30" s="101" t="s">
        <v>409</v>
      </c>
      <c r="E30" s="100" t="s">
        <v>410</v>
      </c>
      <c r="F30" s="90" t="s">
        <v>225</v>
      </c>
      <c r="G30" s="93" t="s">
        <v>411</v>
      </c>
      <c r="H30" s="90" t="s">
        <v>97</v>
      </c>
      <c r="I30" s="58" t="s">
        <v>412</v>
      </c>
      <c r="J30" s="58" t="s">
        <v>413</v>
      </c>
      <c r="K30" s="98" t="s">
        <v>18</v>
      </c>
      <c r="L30" s="97" t="str">
        <f t="shared" si="6"/>
        <v>4</v>
      </c>
      <c r="M30" s="96" t="s">
        <v>46</v>
      </c>
      <c r="N30" s="97" t="str">
        <f t="shared" si="7"/>
        <v>5</v>
      </c>
      <c r="O30" s="91">
        <v>0.5</v>
      </c>
      <c r="P30" s="92" t="s">
        <v>414</v>
      </c>
      <c r="Q30" s="91" t="s">
        <v>271</v>
      </c>
      <c r="R30" s="90">
        <f t="shared" si="8"/>
        <v>10</v>
      </c>
      <c r="S30" s="90" t="str">
        <f t="shared" si="9"/>
        <v>ZONA DE RIESGO ALTA</v>
      </c>
      <c r="T30" s="93" t="s">
        <v>625</v>
      </c>
      <c r="U30" s="90" t="s">
        <v>627</v>
      </c>
      <c r="V30" s="91" t="s">
        <v>626</v>
      </c>
      <c r="W30" s="90" t="s">
        <v>268</v>
      </c>
      <c r="X30" s="90" t="s">
        <v>336</v>
      </c>
      <c r="Y30" s="55">
        <v>1</v>
      </c>
      <c r="Z30" s="90" t="s">
        <v>289</v>
      </c>
      <c r="AA30" s="90" t="s">
        <v>155</v>
      </c>
      <c r="AB30" s="91" t="s">
        <v>628</v>
      </c>
      <c r="AC30" s="65">
        <v>0.33</v>
      </c>
      <c r="AD30" s="227" t="s">
        <v>833</v>
      </c>
      <c r="AE30" s="65">
        <v>0</v>
      </c>
      <c r="AF30" s="141"/>
      <c r="AG30" s="65">
        <v>0</v>
      </c>
      <c r="AH30" s="136"/>
      <c r="AI30" s="92" t="s">
        <v>109</v>
      </c>
      <c r="AJ30" s="92" t="s">
        <v>122</v>
      </c>
      <c r="AK30" s="59">
        <f t="shared" si="0"/>
        <v>0.33</v>
      </c>
      <c r="AL30" s="187" t="s">
        <v>811</v>
      </c>
      <c r="AM30" s="91">
        <v>1</v>
      </c>
      <c r="AN30" s="91" t="s">
        <v>218</v>
      </c>
      <c r="AO30" s="90">
        <v>2018</v>
      </c>
      <c r="AP30" s="90">
        <v>31</v>
      </c>
      <c r="AQ30" s="90" t="s">
        <v>62</v>
      </c>
      <c r="AR30" s="90">
        <v>2018</v>
      </c>
      <c r="AS30" s="186"/>
      <c r="AT30" s="137"/>
      <c r="AU30" s="237"/>
      <c r="BK30" s="85"/>
      <c r="BL30" s="85"/>
      <c r="BM30" s="85"/>
    </row>
    <row r="31" spans="1:65" ht="225" x14ac:dyDescent="0.2">
      <c r="A31" s="101" t="s">
        <v>236</v>
      </c>
      <c r="B31" s="101" t="s">
        <v>407</v>
      </c>
      <c r="C31" s="101" t="s">
        <v>408</v>
      </c>
      <c r="D31" s="101" t="s">
        <v>409</v>
      </c>
      <c r="E31" s="100" t="s">
        <v>410</v>
      </c>
      <c r="F31" s="90" t="s">
        <v>225</v>
      </c>
      <c r="G31" s="93" t="s">
        <v>629</v>
      </c>
      <c r="H31" s="90" t="s">
        <v>91</v>
      </c>
      <c r="I31" s="58" t="s">
        <v>619</v>
      </c>
      <c r="J31" s="58" t="s">
        <v>618</v>
      </c>
      <c r="K31" s="98" t="s">
        <v>18</v>
      </c>
      <c r="L31" s="97" t="str">
        <f t="shared" si="6"/>
        <v>4</v>
      </c>
      <c r="M31" s="96" t="s">
        <v>44</v>
      </c>
      <c r="N31" s="97" t="str">
        <f t="shared" si="7"/>
        <v>3</v>
      </c>
      <c r="O31" s="91">
        <v>0.5</v>
      </c>
      <c r="P31" s="92" t="s">
        <v>630</v>
      </c>
      <c r="Q31" s="91" t="s">
        <v>271</v>
      </c>
      <c r="R31" s="90">
        <f t="shared" si="8"/>
        <v>6</v>
      </c>
      <c r="S31" s="90" t="str">
        <f t="shared" si="9"/>
        <v>ZONA DE RIESGO ALTA</v>
      </c>
      <c r="T31" s="93" t="s">
        <v>636</v>
      </c>
      <c r="U31" s="90" t="s">
        <v>632</v>
      </c>
      <c r="V31" s="91" t="s">
        <v>637</v>
      </c>
      <c r="W31" s="90" t="s">
        <v>633</v>
      </c>
      <c r="X31" s="90" t="s">
        <v>327</v>
      </c>
      <c r="Y31" s="90" t="s">
        <v>634</v>
      </c>
      <c r="Z31" s="90" t="s">
        <v>635</v>
      </c>
      <c r="AA31" s="90" t="s">
        <v>156</v>
      </c>
      <c r="AB31" s="91" t="s">
        <v>631</v>
      </c>
      <c r="AC31" s="65">
        <v>0</v>
      </c>
      <c r="AD31" s="227" t="s">
        <v>834</v>
      </c>
      <c r="AE31" s="65">
        <v>0</v>
      </c>
      <c r="AF31" s="141"/>
      <c r="AG31" s="65">
        <v>0</v>
      </c>
      <c r="AH31" s="136"/>
      <c r="AI31" s="92" t="s">
        <v>109</v>
      </c>
      <c r="AJ31" s="92" t="s">
        <v>122</v>
      </c>
      <c r="AK31" s="59">
        <f t="shared" si="0"/>
        <v>0</v>
      </c>
      <c r="AL31" s="92" t="s">
        <v>638</v>
      </c>
      <c r="AM31" s="91">
        <v>1</v>
      </c>
      <c r="AN31" s="91" t="s">
        <v>218</v>
      </c>
      <c r="AO31" s="90">
        <v>2018</v>
      </c>
      <c r="AP31" s="90">
        <v>31</v>
      </c>
      <c r="AQ31" s="90" t="s">
        <v>62</v>
      </c>
      <c r="AR31" s="90">
        <v>2018</v>
      </c>
      <c r="AS31" s="137"/>
      <c r="AT31" s="137"/>
      <c r="AU31" s="237"/>
      <c r="BK31" s="85"/>
      <c r="BL31" s="85"/>
      <c r="BM31" s="85"/>
    </row>
    <row r="32" spans="1:65" ht="153" x14ac:dyDescent="0.2">
      <c r="A32" s="101" t="s">
        <v>236</v>
      </c>
      <c r="B32" s="101" t="s">
        <v>407</v>
      </c>
      <c r="C32" s="101" t="s">
        <v>408</v>
      </c>
      <c r="D32" s="101" t="s">
        <v>409</v>
      </c>
      <c r="E32" s="100" t="s">
        <v>410</v>
      </c>
      <c r="F32" s="90" t="s">
        <v>225</v>
      </c>
      <c r="G32" s="93" t="s">
        <v>416</v>
      </c>
      <c r="H32" s="90" t="s">
        <v>91</v>
      </c>
      <c r="I32" s="92" t="s">
        <v>620</v>
      </c>
      <c r="J32" s="101" t="s">
        <v>621</v>
      </c>
      <c r="K32" s="98" t="s">
        <v>18</v>
      </c>
      <c r="L32" s="97" t="str">
        <f t="shared" si="6"/>
        <v>4</v>
      </c>
      <c r="M32" s="96" t="s">
        <v>44</v>
      </c>
      <c r="N32" s="97" t="str">
        <f t="shared" si="7"/>
        <v>3</v>
      </c>
      <c r="O32" s="91">
        <v>0.5</v>
      </c>
      <c r="P32" s="128" t="s">
        <v>417</v>
      </c>
      <c r="Q32" s="91" t="s">
        <v>271</v>
      </c>
      <c r="R32" s="90">
        <f t="shared" si="8"/>
        <v>6</v>
      </c>
      <c r="S32" s="90" t="str">
        <f t="shared" si="9"/>
        <v>ZONA DE RIESGO ALTA</v>
      </c>
      <c r="T32" s="93" t="s">
        <v>622</v>
      </c>
      <c r="U32" s="90" t="s">
        <v>640</v>
      </c>
      <c r="V32" s="59" t="s">
        <v>776</v>
      </c>
      <c r="W32" s="90" t="s">
        <v>268</v>
      </c>
      <c r="X32" s="90" t="s">
        <v>415</v>
      </c>
      <c r="Y32" s="55">
        <v>1</v>
      </c>
      <c r="Z32" s="90" t="s">
        <v>289</v>
      </c>
      <c r="AA32" s="90" t="s">
        <v>155</v>
      </c>
      <c r="AB32" s="91" t="s">
        <v>418</v>
      </c>
      <c r="AC32" s="65">
        <v>0</v>
      </c>
      <c r="AD32" s="222" t="s">
        <v>835</v>
      </c>
      <c r="AE32" s="65">
        <v>0</v>
      </c>
      <c r="AF32" s="141"/>
      <c r="AG32" s="65">
        <v>0</v>
      </c>
      <c r="AH32" s="136"/>
      <c r="AI32" s="92" t="s">
        <v>109</v>
      </c>
      <c r="AJ32" s="92" t="s">
        <v>122</v>
      </c>
      <c r="AK32" s="59">
        <f t="shared" si="0"/>
        <v>0</v>
      </c>
      <c r="AL32" s="92" t="s">
        <v>641</v>
      </c>
      <c r="AM32" s="91">
        <v>1</v>
      </c>
      <c r="AN32" s="91" t="s">
        <v>218</v>
      </c>
      <c r="AO32" s="90">
        <v>2018</v>
      </c>
      <c r="AP32" s="90">
        <v>31</v>
      </c>
      <c r="AQ32" s="90" t="s">
        <v>62</v>
      </c>
      <c r="AR32" s="90">
        <v>2018</v>
      </c>
      <c r="AS32" s="137"/>
      <c r="AT32" s="137"/>
      <c r="AU32" s="237"/>
      <c r="BK32" s="85"/>
      <c r="BL32" s="85"/>
      <c r="BM32" s="85"/>
    </row>
    <row r="33" spans="1:65" ht="144.75" customHeight="1" x14ac:dyDescent="0.2">
      <c r="A33" s="101" t="s">
        <v>236</v>
      </c>
      <c r="B33" s="101" t="s">
        <v>407</v>
      </c>
      <c r="C33" s="101" t="s">
        <v>408</v>
      </c>
      <c r="D33" s="101" t="s">
        <v>409</v>
      </c>
      <c r="E33" s="100" t="s">
        <v>410</v>
      </c>
      <c r="F33" s="90" t="s">
        <v>225</v>
      </c>
      <c r="G33" s="93" t="s">
        <v>639</v>
      </c>
      <c r="H33" s="90" t="s">
        <v>91</v>
      </c>
      <c r="I33" s="92" t="s">
        <v>893</v>
      </c>
      <c r="J33" s="101" t="s">
        <v>623</v>
      </c>
      <c r="K33" s="98" t="s">
        <v>18</v>
      </c>
      <c r="L33" s="97" t="str">
        <f t="shared" si="6"/>
        <v>4</v>
      </c>
      <c r="M33" s="96" t="s">
        <v>44</v>
      </c>
      <c r="N33" s="97" t="str">
        <f t="shared" si="7"/>
        <v>3</v>
      </c>
      <c r="O33" s="91">
        <v>0.5</v>
      </c>
      <c r="P33" s="128" t="s">
        <v>642</v>
      </c>
      <c r="Q33" s="91" t="s">
        <v>271</v>
      </c>
      <c r="R33" s="90">
        <f t="shared" si="8"/>
        <v>6</v>
      </c>
      <c r="S33" s="90" t="str">
        <f t="shared" si="9"/>
        <v>ZONA DE RIESGO ALTA</v>
      </c>
      <c r="T33" s="93" t="s">
        <v>419</v>
      </c>
      <c r="U33" s="90" t="s">
        <v>894</v>
      </c>
      <c r="V33" s="55" t="s">
        <v>643</v>
      </c>
      <c r="W33" s="90" t="s">
        <v>268</v>
      </c>
      <c r="X33" s="90" t="s">
        <v>336</v>
      </c>
      <c r="Y33" s="55" t="s">
        <v>420</v>
      </c>
      <c r="Z33" s="90" t="s">
        <v>289</v>
      </c>
      <c r="AA33" s="90" t="s">
        <v>155</v>
      </c>
      <c r="AB33" s="91" t="s">
        <v>644</v>
      </c>
      <c r="AC33" s="65">
        <v>0</v>
      </c>
      <c r="AD33" s="222" t="s">
        <v>836</v>
      </c>
      <c r="AE33" s="65">
        <v>0</v>
      </c>
      <c r="AF33" s="141"/>
      <c r="AG33" s="65">
        <v>0</v>
      </c>
      <c r="AH33" s="136"/>
      <c r="AI33" s="92" t="s">
        <v>109</v>
      </c>
      <c r="AJ33" s="92" t="s">
        <v>122</v>
      </c>
      <c r="AK33" s="59">
        <f t="shared" si="0"/>
        <v>0</v>
      </c>
      <c r="AL33" s="92" t="s">
        <v>736</v>
      </c>
      <c r="AM33" s="91">
        <v>1</v>
      </c>
      <c r="AN33" s="91" t="s">
        <v>218</v>
      </c>
      <c r="AO33" s="90">
        <v>2018</v>
      </c>
      <c r="AP33" s="90">
        <v>31</v>
      </c>
      <c r="AQ33" s="90" t="s">
        <v>62</v>
      </c>
      <c r="AR33" s="90">
        <v>2018</v>
      </c>
      <c r="AS33" s="137"/>
      <c r="AT33" s="137"/>
      <c r="AU33" s="237"/>
      <c r="BK33" s="85"/>
      <c r="BL33" s="85"/>
      <c r="BM33" s="85"/>
    </row>
    <row r="34" spans="1:65" ht="409.5" x14ac:dyDescent="0.2">
      <c r="A34" s="93" t="s">
        <v>442</v>
      </c>
      <c r="B34" s="93" t="s">
        <v>443</v>
      </c>
      <c r="C34" s="93" t="s">
        <v>444</v>
      </c>
      <c r="D34" s="93" t="s">
        <v>445</v>
      </c>
      <c r="E34" s="100" t="s">
        <v>446</v>
      </c>
      <c r="F34" s="90" t="s">
        <v>224</v>
      </c>
      <c r="G34" s="119" t="s">
        <v>447</v>
      </c>
      <c r="H34" s="90" t="s">
        <v>92</v>
      </c>
      <c r="I34" s="92" t="s">
        <v>448</v>
      </c>
      <c r="J34" s="92" t="s">
        <v>449</v>
      </c>
      <c r="K34" s="98" t="s">
        <v>17</v>
      </c>
      <c r="L34" s="97" t="str">
        <f t="shared" si="6"/>
        <v>5</v>
      </c>
      <c r="M34" s="96" t="s">
        <v>44</v>
      </c>
      <c r="N34" s="97" t="str">
        <f t="shared" si="7"/>
        <v>3</v>
      </c>
      <c r="O34" s="91">
        <v>1</v>
      </c>
      <c r="P34" s="92" t="s">
        <v>450</v>
      </c>
      <c r="Q34" s="91" t="s">
        <v>271</v>
      </c>
      <c r="R34" s="90">
        <f t="shared" si="8"/>
        <v>15</v>
      </c>
      <c r="S34" s="90" t="str">
        <f t="shared" si="9"/>
        <v>ZONA DE RIESGO EXTREMA</v>
      </c>
      <c r="T34" s="93" t="s">
        <v>895</v>
      </c>
      <c r="U34" s="100" t="s">
        <v>451</v>
      </c>
      <c r="V34" s="90" t="s">
        <v>452</v>
      </c>
      <c r="W34" s="90" t="s">
        <v>453</v>
      </c>
      <c r="X34" s="90" t="s">
        <v>160</v>
      </c>
      <c r="Y34" s="90" t="s">
        <v>454</v>
      </c>
      <c r="Z34" s="90" t="s">
        <v>289</v>
      </c>
      <c r="AA34" s="90" t="s">
        <v>155</v>
      </c>
      <c r="AB34" s="111" t="s">
        <v>703</v>
      </c>
      <c r="AC34" s="135">
        <f>((2373184622/9789035000) + (545896535/2373184622)) /2</f>
        <v>0.23622997360111717</v>
      </c>
      <c r="AD34" s="220" t="s">
        <v>896</v>
      </c>
      <c r="AE34" s="135">
        <v>0</v>
      </c>
      <c r="AF34" s="136"/>
      <c r="AG34" s="135">
        <v>0</v>
      </c>
      <c r="AH34" s="136"/>
      <c r="AI34" s="92" t="s">
        <v>108</v>
      </c>
      <c r="AJ34" s="92" t="s">
        <v>121</v>
      </c>
      <c r="AK34" s="59">
        <f t="shared" si="0"/>
        <v>0.23622997360111717</v>
      </c>
      <c r="AL34" s="92" t="s">
        <v>704</v>
      </c>
      <c r="AM34" s="91">
        <v>1</v>
      </c>
      <c r="AN34" s="91" t="s">
        <v>218</v>
      </c>
      <c r="AO34" s="90">
        <v>2018</v>
      </c>
      <c r="AP34" s="90">
        <v>31</v>
      </c>
      <c r="AQ34" s="90" t="s">
        <v>62</v>
      </c>
      <c r="AR34" s="90">
        <v>2018</v>
      </c>
      <c r="AS34" s="137"/>
      <c r="AT34" s="137"/>
      <c r="AU34" s="237"/>
      <c r="BK34" s="85"/>
      <c r="BL34" s="85"/>
      <c r="BM34" s="85"/>
    </row>
    <row r="35" spans="1:65" ht="242.25" x14ac:dyDescent="0.2">
      <c r="A35" s="93" t="s">
        <v>442</v>
      </c>
      <c r="B35" s="93" t="s">
        <v>443</v>
      </c>
      <c r="C35" s="93" t="s">
        <v>444</v>
      </c>
      <c r="D35" s="93" t="s">
        <v>445</v>
      </c>
      <c r="E35" s="100" t="s">
        <v>446</v>
      </c>
      <c r="F35" s="90" t="s">
        <v>224</v>
      </c>
      <c r="G35" s="119" t="s">
        <v>705</v>
      </c>
      <c r="H35" s="90" t="s">
        <v>91</v>
      </c>
      <c r="I35" s="92" t="s">
        <v>706</v>
      </c>
      <c r="J35" s="92" t="s">
        <v>707</v>
      </c>
      <c r="K35" s="98" t="s">
        <v>17</v>
      </c>
      <c r="L35" s="97" t="str">
        <f t="shared" si="6"/>
        <v>5</v>
      </c>
      <c r="M35" s="96" t="s">
        <v>44</v>
      </c>
      <c r="N35" s="97" t="str">
        <f t="shared" si="7"/>
        <v>3</v>
      </c>
      <c r="O35" s="91">
        <v>0.5</v>
      </c>
      <c r="P35" s="92" t="s">
        <v>708</v>
      </c>
      <c r="Q35" s="91" t="s">
        <v>709</v>
      </c>
      <c r="R35" s="90">
        <f t="shared" si="8"/>
        <v>7.5</v>
      </c>
      <c r="S35" s="90" t="str">
        <f>IF(R35&gt;11,"ZONA DE RIESGO EXTREMA",IF(R35&lt;4,"ZONA DE RIESGO BAJA",IF(R35=4,"ZONA DE RIESGO MODERADA","ZONA DE RIESGO ALTA")))</f>
        <v>ZONA DE RIESGO ALTA</v>
      </c>
      <c r="T35" s="93" t="s">
        <v>710</v>
      </c>
      <c r="U35" s="106" t="s">
        <v>711</v>
      </c>
      <c r="V35" s="90" t="s">
        <v>712</v>
      </c>
      <c r="W35" s="90" t="s">
        <v>453</v>
      </c>
      <c r="X35" s="90" t="s">
        <v>159</v>
      </c>
      <c r="Y35" s="90" t="s">
        <v>713</v>
      </c>
      <c r="Z35" s="90" t="s">
        <v>289</v>
      </c>
      <c r="AA35" s="90" t="s">
        <v>155</v>
      </c>
      <c r="AB35" s="91" t="s">
        <v>714</v>
      </c>
      <c r="AC35" s="135">
        <f>1/17</f>
        <v>5.8823529411764705E-2</v>
      </c>
      <c r="AD35" s="220" t="s">
        <v>897</v>
      </c>
      <c r="AE35" s="135">
        <v>0</v>
      </c>
      <c r="AF35" s="136"/>
      <c r="AG35" s="135">
        <v>0</v>
      </c>
      <c r="AH35" s="136"/>
      <c r="AI35" s="92" t="s">
        <v>108</v>
      </c>
      <c r="AJ35" s="92" t="s">
        <v>121</v>
      </c>
      <c r="AK35" s="59">
        <f t="shared" si="0"/>
        <v>5.8823529411764705E-2</v>
      </c>
      <c r="AL35" s="92" t="s">
        <v>715</v>
      </c>
      <c r="AM35" s="91">
        <v>1</v>
      </c>
      <c r="AN35" s="91" t="s">
        <v>218</v>
      </c>
      <c r="AO35" s="90">
        <v>2018</v>
      </c>
      <c r="AP35" s="90">
        <v>31</v>
      </c>
      <c r="AQ35" s="90" t="s">
        <v>62</v>
      </c>
      <c r="AR35" s="90">
        <v>2018</v>
      </c>
      <c r="AS35" s="137"/>
      <c r="AT35" s="137"/>
      <c r="AU35" s="237"/>
      <c r="BK35" s="85"/>
      <c r="BL35" s="85"/>
      <c r="BM35" s="85"/>
    </row>
    <row r="36" spans="1:65" ht="267.75" x14ac:dyDescent="0.2">
      <c r="A36" s="93" t="s">
        <v>442</v>
      </c>
      <c r="B36" s="93" t="s">
        <v>443</v>
      </c>
      <c r="C36" s="93" t="s">
        <v>444</v>
      </c>
      <c r="D36" s="93" t="s">
        <v>445</v>
      </c>
      <c r="E36" s="100" t="s">
        <v>446</v>
      </c>
      <c r="F36" s="90" t="s">
        <v>224</v>
      </c>
      <c r="G36" s="119" t="s">
        <v>455</v>
      </c>
      <c r="H36" s="90" t="s">
        <v>97</v>
      </c>
      <c r="I36" s="92" t="s">
        <v>456</v>
      </c>
      <c r="J36" s="92" t="s">
        <v>457</v>
      </c>
      <c r="K36" s="98" t="s">
        <v>19</v>
      </c>
      <c r="L36" s="97" t="str">
        <f t="shared" si="6"/>
        <v>3</v>
      </c>
      <c r="M36" s="96" t="s">
        <v>44</v>
      </c>
      <c r="N36" s="97" t="str">
        <f t="shared" si="7"/>
        <v>3</v>
      </c>
      <c r="O36" s="91">
        <v>1</v>
      </c>
      <c r="P36" s="138" t="s">
        <v>458</v>
      </c>
      <c r="Q36" s="91" t="s">
        <v>271</v>
      </c>
      <c r="R36" s="90">
        <f t="shared" si="8"/>
        <v>9</v>
      </c>
      <c r="S36" s="90" t="str">
        <f t="shared" si="9"/>
        <v>ZONA DE RIESGO ALTA</v>
      </c>
      <c r="T36" s="93" t="s">
        <v>459</v>
      </c>
      <c r="U36" s="90" t="s">
        <v>460</v>
      </c>
      <c r="V36" s="90" t="s">
        <v>461</v>
      </c>
      <c r="W36" s="90" t="s">
        <v>194</v>
      </c>
      <c r="X36" s="90" t="s">
        <v>462</v>
      </c>
      <c r="Y36" s="90" t="s">
        <v>463</v>
      </c>
      <c r="Z36" s="90" t="s">
        <v>289</v>
      </c>
      <c r="AA36" s="90" t="s">
        <v>155</v>
      </c>
      <c r="AB36" s="91" t="s">
        <v>898</v>
      </c>
      <c r="AC36" s="135">
        <v>1</v>
      </c>
      <c r="AD36" s="220" t="s">
        <v>820</v>
      </c>
      <c r="AE36" s="135">
        <v>0</v>
      </c>
      <c r="AF36" s="136"/>
      <c r="AG36" s="135">
        <v>0</v>
      </c>
      <c r="AH36" s="136"/>
      <c r="AI36" s="92" t="s">
        <v>108</v>
      </c>
      <c r="AJ36" s="92" t="s">
        <v>121</v>
      </c>
      <c r="AK36" s="59">
        <f t="shared" si="0"/>
        <v>1</v>
      </c>
      <c r="AL36" s="92" t="s">
        <v>464</v>
      </c>
      <c r="AM36" s="91">
        <v>1</v>
      </c>
      <c r="AN36" s="91" t="s">
        <v>218</v>
      </c>
      <c r="AO36" s="90">
        <v>2018</v>
      </c>
      <c r="AP36" s="90">
        <v>31</v>
      </c>
      <c r="AQ36" s="90" t="s">
        <v>62</v>
      </c>
      <c r="AR36" s="90">
        <v>2018</v>
      </c>
      <c r="AS36" s="137"/>
      <c r="AT36" s="137"/>
      <c r="AU36" s="237"/>
      <c r="BK36" s="85"/>
      <c r="BL36" s="85"/>
      <c r="BM36" s="85"/>
    </row>
    <row r="37" spans="1:65" ht="409.5" x14ac:dyDescent="0.2">
      <c r="A37" s="93" t="s">
        <v>442</v>
      </c>
      <c r="B37" s="93" t="s">
        <v>443</v>
      </c>
      <c r="C37" s="93" t="s">
        <v>444</v>
      </c>
      <c r="D37" s="93" t="s">
        <v>445</v>
      </c>
      <c r="E37" s="100" t="s">
        <v>446</v>
      </c>
      <c r="F37" s="90" t="s">
        <v>224</v>
      </c>
      <c r="G37" s="119" t="s">
        <v>465</v>
      </c>
      <c r="H37" s="90" t="s">
        <v>97</v>
      </c>
      <c r="I37" s="92" t="s">
        <v>466</v>
      </c>
      <c r="J37" s="92" t="s">
        <v>467</v>
      </c>
      <c r="K37" s="98" t="s">
        <v>19</v>
      </c>
      <c r="L37" s="97" t="str">
        <f t="shared" si="6"/>
        <v>3</v>
      </c>
      <c r="M37" s="96" t="s">
        <v>44</v>
      </c>
      <c r="N37" s="97" t="str">
        <f t="shared" si="7"/>
        <v>3</v>
      </c>
      <c r="O37" s="91">
        <v>1</v>
      </c>
      <c r="P37" s="92" t="s">
        <v>468</v>
      </c>
      <c r="Q37" s="91" t="s">
        <v>271</v>
      </c>
      <c r="R37" s="90">
        <f t="shared" si="8"/>
        <v>9</v>
      </c>
      <c r="S37" s="90" t="str">
        <f t="shared" si="9"/>
        <v>ZONA DE RIESGO ALTA</v>
      </c>
      <c r="T37" s="93" t="s">
        <v>469</v>
      </c>
      <c r="U37" s="90" t="s">
        <v>470</v>
      </c>
      <c r="V37" s="90" t="s">
        <v>471</v>
      </c>
      <c r="W37" s="90" t="s">
        <v>194</v>
      </c>
      <c r="X37" s="90" t="s">
        <v>160</v>
      </c>
      <c r="Y37" s="90" t="s">
        <v>472</v>
      </c>
      <c r="Z37" s="90" t="s">
        <v>289</v>
      </c>
      <c r="AA37" s="90" t="s">
        <v>156</v>
      </c>
      <c r="AB37" s="91" t="s">
        <v>473</v>
      </c>
      <c r="AC37" s="135">
        <v>0</v>
      </c>
      <c r="AD37" s="220" t="s">
        <v>837</v>
      </c>
      <c r="AE37" s="135">
        <v>0</v>
      </c>
      <c r="AF37" s="136"/>
      <c r="AG37" s="135">
        <v>0</v>
      </c>
      <c r="AH37" s="136"/>
      <c r="AI37" s="92" t="s">
        <v>108</v>
      </c>
      <c r="AJ37" s="92" t="s">
        <v>121</v>
      </c>
      <c r="AK37" s="59">
        <f t="shared" si="0"/>
        <v>0</v>
      </c>
      <c r="AL37" s="92" t="s">
        <v>474</v>
      </c>
      <c r="AM37" s="91">
        <v>1</v>
      </c>
      <c r="AN37" s="91" t="s">
        <v>218</v>
      </c>
      <c r="AO37" s="90">
        <v>2018</v>
      </c>
      <c r="AP37" s="90">
        <v>31</v>
      </c>
      <c r="AQ37" s="90" t="s">
        <v>62</v>
      </c>
      <c r="AR37" s="90">
        <v>2018</v>
      </c>
      <c r="AS37" s="137"/>
      <c r="AT37" s="137"/>
      <c r="AU37" s="237"/>
      <c r="BK37" s="85"/>
      <c r="BL37" s="85"/>
      <c r="BM37" s="85"/>
    </row>
    <row r="38" spans="1:65" ht="332.25" thickBot="1" x14ac:dyDescent="0.25">
      <c r="A38" s="93" t="s">
        <v>442</v>
      </c>
      <c r="B38" s="93" t="s">
        <v>443</v>
      </c>
      <c r="C38" s="93" t="s">
        <v>444</v>
      </c>
      <c r="D38" s="93" t="s">
        <v>445</v>
      </c>
      <c r="E38" s="100" t="s">
        <v>446</v>
      </c>
      <c r="F38" s="90" t="s">
        <v>224</v>
      </c>
      <c r="G38" s="119" t="s">
        <v>475</v>
      </c>
      <c r="H38" s="90" t="s">
        <v>97</v>
      </c>
      <c r="I38" s="92" t="s">
        <v>476</v>
      </c>
      <c r="J38" s="92" t="s">
        <v>477</v>
      </c>
      <c r="K38" s="98" t="s">
        <v>19</v>
      </c>
      <c r="L38" s="97" t="str">
        <f t="shared" si="6"/>
        <v>3</v>
      </c>
      <c r="M38" s="96" t="s">
        <v>43</v>
      </c>
      <c r="N38" s="97" t="str">
        <f t="shared" si="7"/>
        <v>2</v>
      </c>
      <c r="O38" s="91">
        <v>1</v>
      </c>
      <c r="P38" s="92" t="s">
        <v>716</v>
      </c>
      <c r="Q38" s="91" t="s">
        <v>271</v>
      </c>
      <c r="R38" s="90">
        <f t="shared" si="8"/>
        <v>6</v>
      </c>
      <c r="S38" s="90" t="str">
        <f t="shared" si="9"/>
        <v>ZONA DE RIESGO ALTA</v>
      </c>
      <c r="T38" s="93" t="s">
        <v>717</v>
      </c>
      <c r="U38" s="90" t="s">
        <v>478</v>
      </c>
      <c r="V38" s="90" t="s">
        <v>479</v>
      </c>
      <c r="W38" s="90" t="s">
        <v>453</v>
      </c>
      <c r="X38" s="90" t="s">
        <v>159</v>
      </c>
      <c r="Y38" s="55">
        <v>1</v>
      </c>
      <c r="Z38" s="90" t="s">
        <v>289</v>
      </c>
      <c r="AA38" s="90" t="s">
        <v>156</v>
      </c>
      <c r="AB38" s="91" t="s">
        <v>718</v>
      </c>
      <c r="AC38" s="135">
        <v>1</v>
      </c>
      <c r="AD38" s="220" t="s">
        <v>821</v>
      </c>
      <c r="AE38" s="135">
        <v>0</v>
      </c>
      <c r="AF38" s="136"/>
      <c r="AG38" s="135">
        <v>0</v>
      </c>
      <c r="AH38" s="136"/>
      <c r="AI38" s="92" t="s">
        <v>108</v>
      </c>
      <c r="AJ38" s="92" t="s">
        <v>121</v>
      </c>
      <c r="AK38" s="59">
        <f t="shared" si="0"/>
        <v>1</v>
      </c>
      <c r="AL38" s="92" t="s">
        <v>899</v>
      </c>
      <c r="AM38" s="91">
        <v>1</v>
      </c>
      <c r="AN38" s="91" t="s">
        <v>218</v>
      </c>
      <c r="AO38" s="90">
        <v>2018</v>
      </c>
      <c r="AP38" s="90">
        <v>31</v>
      </c>
      <c r="AQ38" s="90" t="s">
        <v>62</v>
      </c>
      <c r="AR38" s="90">
        <v>2018</v>
      </c>
      <c r="AS38" s="137"/>
      <c r="AT38" s="137"/>
      <c r="AU38" s="237"/>
      <c r="BK38" s="85"/>
      <c r="BL38" s="85"/>
      <c r="BM38" s="85"/>
    </row>
    <row r="39" spans="1:65" ht="141" thickBot="1" x14ac:dyDescent="0.25">
      <c r="A39" s="93" t="s">
        <v>236</v>
      </c>
      <c r="B39" s="107" t="s">
        <v>480</v>
      </c>
      <c r="C39" s="93" t="s">
        <v>481</v>
      </c>
      <c r="D39" s="93" t="s">
        <v>482</v>
      </c>
      <c r="E39" s="83" t="s">
        <v>900</v>
      </c>
      <c r="F39" s="90" t="s">
        <v>226</v>
      </c>
      <c r="G39" s="142" t="s">
        <v>901</v>
      </c>
      <c r="H39" s="90" t="s">
        <v>97</v>
      </c>
      <c r="I39" s="142" t="s">
        <v>483</v>
      </c>
      <c r="J39" s="142" t="s">
        <v>484</v>
      </c>
      <c r="K39" s="98" t="s">
        <v>18</v>
      </c>
      <c r="L39" s="97" t="str">
        <f>IF(K39="Casi con certeza","5",IF(K39="Probable","4",IF(K39="Posible","3",IF(K39="Improbable","2",IF(K39="Raro","1","")))))</f>
        <v>4</v>
      </c>
      <c r="M39" s="96" t="s">
        <v>46</v>
      </c>
      <c r="N39" s="97" t="str">
        <f t="shared" si="7"/>
        <v>5</v>
      </c>
      <c r="O39" s="91">
        <v>0.5</v>
      </c>
      <c r="P39" s="142" t="s">
        <v>485</v>
      </c>
      <c r="Q39" s="91" t="s">
        <v>271</v>
      </c>
      <c r="R39" s="90">
        <f t="shared" si="8"/>
        <v>10</v>
      </c>
      <c r="S39" s="90" t="str">
        <f t="shared" si="9"/>
        <v>ZONA DE RIESGO ALTA</v>
      </c>
      <c r="T39" s="143" t="s">
        <v>486</v>
      </c>
      <c r="U39" s="144" t="s">
        <v>902</v>
      </c>
      <c r="V39" s="145" t="s">
        <v>903</v>
      </c>
      <c r="W39" s="90" t="s">
        <v>428</v>
      </c>
      <c r="X39" s="90" t="s">
        <v>159</v>
      </c>
      <c r="Y39" s="55">
        <v>1</v>
      </c>
      <c r="Z39" s="90" t="s">
        <v>162</v>
      </c>
      <c r="AA39" s="90" t="s">
        <v>155</v>
      </c>
      <c r="AB39" s="145" t="s">
        <v>904</v>
      </c>
      <c r="AC39" s="65">
        <v>0.33</v>
      </c>
      <c r="AD39" s="202" t="s">
        <v>905</v>
      </c>
      <c r="AE39" s="65">
        <v>0</v>
      </c>
      <c r="AF39" s="66"/>
      <c r="AG39" s="65">
        <v>0</v>
      </c>
      <c r="AH39" s="66"/>
      <c r="AI39" s="92" t="s">
        <v>110</v>
      </c>
      <c r="AJ39" s="92" t="s">
        <v>123</v>
      </c>
      <c r="AK39" s="59">
        <f t="shared" si="0"/>
        <v>0.33</v>
      </c>
      <c r="AL39" s="92" t="s">
        <v>744</v>
      </c>
      <c r="AM39" s="90">
        <v>1</v>
      </c>
      <c r="AN39" s="91" t="s">
        <v>218</v>
      </c>
      <c r="AO39" s="90">
        <v>2018</v>
      </c>
      <c r="AP39" s="90">
        <v>31</v>
      </c>
      <c r="AQ39" s="90" t="s">
        <v>62</v>
      </c>
      <c r="AR39" s="90">
        <v>2018</v>
      </c>
      <c r="AS39" s="134"/>
      <c r="AT39" s="134"/>
      <c r="AU39" s="237"/>
      <c r="BK39" s="85"/>
      <c r="BL39" s="85"/>
      <c r="BM39" s="85"/>
    </row>
    <row r="40" spans="1:65" ht="300" thickBot="1" x14ac:dyDescent="0.25">
      <c r="A40" s="93" t="s">
        <v>236</v>
      </c>
      <c r="B40" s="107" t="s">
        <v>480</v>
      </c>
      <c r="C40" s="93" t="s">
        <v>481</v>
      </c>
      <c r="D40" s="93" t="s">
        <v>482</v>
      </c>
      <c r="E40" s="83" t="s">
        <v>900</v>
      </c>
      <c r="F40" s="90" t="s">
        <v>226</v>
      </c>
      <c r="G40" s="142" t="s">
        <v>487</v>
      </c>
      <c r="H40" s="90" t="s">
        <v>97</v>
      </c>
      <c r="I40" s="142" t="s">
        <v>488</v>
      </c>
      <c r="J40" s="142" t="s">
        <v>489</v>
      </c>
      <c r="K40" s="98" t="s">
        <v>18</v>
      </c>
      <c r="L40" s="97" t="str">
        <f t="shared" ref="L40:L44" si="14">IF(K40="Casi con certeza","5",IF(K40="Probable","4",IF(K40="Posible","3",IF(K40="Improbable","2",IF(K40="Raro","1","")))))</f>
        <v>4</v>
      </c>
      <c r="M40" s="96" t="s">
        <v>46</v>
      </c>
      <c r="N40" s="97" t="str">
        <f t="shared" si="7"/>
        <v>5</v>
      </c>
      <c r="O40" s="91">
        <v>0.5</v>
      </c>
      <c r="P40" s="142" t="s">
        <v>741</v>
      </c>
      <c r="Q40" s="91" t="s">
        <v>271</v>
      </c>
      <c r="R40" s="90">
        <f t="shared" si="8"/>
        <v>10</v>
      </c>
      <c r="S40" s="90" t="str">
        <f t="shared" si="9"/>
        <v>ZONA DE RIESGO ALTA</v>
      </c>
      <c r="T40" s="146" t="s">
        <v>490</v>
      </c>
      <c r="U40" s="145" t="s">
        <v>745</v>
      </c>
      <c r="V40" s="145" t="s">
        <v>906</v>
      </c>
      <c r="W40" s="90" t="s">
        <v>268</v>
      </c>
      <c r="X40" s="90" t="s">
        <v>159</v>
      </c>
      <c r="Y40" s="55">
        <v>1</v>
      </c>
      <c r="Z40" s="90" t="s">
        <v>162</v>
      </c>
      <c r="AA40" s="90" t="s">
        <v>155</v>
      </c>
      <c r="AB40" s="145" t="s">
        <v>491</v>
      </c>
      <c r="AC40" s="188">
        <v>0.33</v>
      </c>
      <c r="AD40" s="223" t="s">
        <v>907</v>
      </c>
      <c r="AE40" s="65">
        <v>0</v>
      </c>
      <c r="AF40" s="60"/>
      <c r="AG40" s="65">
        <v>0</v>
      </c>
      <c r="AH40" s="60"/>
      <c r="AI40" s="92" t="s">
        <v>110</v>
      </c>
      <c r="AJ40" s="92" t="s">
        <v>123</v>
      </c>
      <c r="AK40" s="59">
        <f t="shared" si="0"/>
        <v>0.33</v>
      </c>
      <c r="AL40" s="189" t="s">
        <v>908</v>
      </c>
      <c r="AM40" s="90">
        <v>1</v>
      </c>
      <c r="AN40" s="91" t="s">
        <v>218</v>
      </c>
      <c r="AO40" s="90">
        <v>2018</v>
      </c>
      <c r="AP40" s="90">
        <v>31</v>
      </c>
      <c r="AQ40" s="90" t="s">
        <v>62</v>
      </c>
      <c r="AR40" s="90">
        <v>2018</v>
      </c>
      <c r="AS40" s="134"/>
      <c r="AT40" s="147"/>
      <c r="AU40" s="237"/>
      <c r="BK40" s="85"/>
      <c r="BL40" s="85"/>
      <c r="BM40" s="85"/>
    </row>
    <row r="41" spans="1:65" ht="138" customHeight="1" thickBot="1" x14ac:dyDescent="0.25">
      <c r="A41" s="93" t="s">
        <v>236</v>
      </c>
      <c r="B41" s="107" t="s">
        <v>480</v>
      </c>
      <c r="C41" s="93" t="s">
        <v>481</v>
      </c>
      <c r="D41" s="93" t="s">
        <v>482</v>
      </c>
      <c r="E41" s="90" t="s">
        <v>900</v>
      </c>
      <c r="F41" s="90" t="s">
        <v>226</v>
      </c>
      <c r="G41" s="142" t="s">
        <v>492</v>
      </c>
      <c r="H41" s="90" t="s">
        <v>97</v>
      </c>
      <c r="I41" s="146" t="s">
        <v>493</v>
      </c>
      <c r="J41" s="146" t="s">
        <v>742</v>
      </c>
      <c r="K41" s="98" t="s">
        <v>18</v>
      </c>
      <c r="L41" s="97" t="str">
        <f t="shared" si="14"/>
        <v>4</v>
      </c>
      <c r="M41" s="96" t="s">
        <v>46</v>
      </c>
      <c r="N41" s="97" t="str">
        <f t="shared" si="7"/>
        <v>5</v>
      </c>
      <c r="O41" s="91">
        <v>0.5</v>
      </c>
      <c r="P41" s="146" t="s">
        <v>494</v>
      </c>
      <c r="Q41" s="91" t="s">
        <v>271</v>
      </c>
      <c r="R41" s="90">
        <f t="shared" si="8"/>
        <v>10</v>
      </c>
      <c r="S41" s="90" t="str">
        <f t="shared" si="9"/>
        <v>ZONA DE RIESGO ALTA</v>
      </c>
      <c r="T41" s="148" t="s">
        <v>495</v>
      </c>
      <c r="U41" s="149" t="s">
        <v>496</v>
      </c>
      <c r="V41" s="150" t="s">
        <v>909</v>
      </c>
      <c r="W41" s="90" t="s">
        <v>428</v>
      </c>
      <c r="X41" s="90" t="s">
        <v>159</v>
      </c>
      <c r="Y41" s="55">
        <v>1</v>
      </c>
      <c r="Z41" s="90" t="s">
        <v>162</v>
      </c>
      <c r="AA41" s="90" t="s">
        <v>155</v>
      </c>
      <c r="AB41" s="91" t="s">
        <v>497</v>
      </c>
      <c r="AC41" s="188">
        <v>0.33</v>
      </c>
      <c r="AD41" s="223" t="s">
        <v>910</v>
      </c>
      <c r="AE41" s="65">
        <v>0</v>
      </c>
      <c r="AF41" s="61"/>
      <c r="AG41" s="65">
        <v>0</v>
      </c>
      <c r="AH41" s="66"/>
      <c r="AI41" s="92" t="s">
        <v>110</v>
      </c>
      <c r="AJ41" s="92" t="s">
        <v>123</v>
      </c>
      <c r="AK41" s="59">
        <f t="shared" si="0"/>
        <v>0.33</v>
      </c>
      <c r="AL41" s="189" t="s">
        <v>911</v>
      </c>
      <c r="AM41" s="90">
        <v>1</v>
      </c>
      <c r="AN41" s="91" t="s">
        <v>218</v>
      </c>
      <c r="AO41" s="90">
        <v>2018</v>
      </c>
      <c r="AP41" s="90">
        <v>31</v>
      </c>
      <c r="AQ41" s="90" t="s">
        <v>62</v>
      </c>
      <c r="AR41" s="90">
        <v>2018</v>
      </c>
      <c r="AS41" s="134"/>
      <c r="AT41" s="147"/>
      <c r="AU41" s="237"/>
      <c r="BK41" s="85"/>
      <c r="BL41" s="85"/>
      <c r="BM41" s="85"/>
    </row>
    <row r="42" spans="1:65" ht="138" customHeight="1" x14ac:dyDescent="0.2">
      <c r="A42" s="81" t="s">
        <v>236</v>
      </c>
      <c r="B42" s="151" t="s">
        <v>480</v>
      </c>
      <c r="C42" s="81" t="s">
        <v>481</v>
      </c>
      <c r="D42" s="81" t="s">
        <v>482</v>
      </c>
      <c r="E42" s="77" t="s">
        <v>900</v>
      </c>
      <c r="F42" s="90" t="s">
        <v>226</v>
      </c>
      <c r="G42" s="93" t="s">
        <v>498</v>
      </c>
      <c r="H42" s="90" t="s">
        <v>97</v>
      </c>
      <c r="I42" s="142" t="s">
        <v>499</v>
      </c>
      <c r="J42" s="142" t="s">
        <v>500</v>
      </c>
      <c r="K42" s="98" t="s">
        <v>18</v>
      </c>
      <c r="L42" s="97" t="str">
        <f t="shared" si="14"/>
        <v>4</v>
      </c>
      <c r="M42" s="96" t="s">
        <v>46</v>
      </c>
      <c r="N42" s="97" t="str">
        <f t="shared" si="7"/>
        <v>5</v>
      </c>
      <c r="O42" s="91">
        <v>0.5</v>
      </c>
      <c r="P42" s="142" t="s">
        <v>501</v>
      </c>
      <c r="Q42" s="91" t="s">
        <v>271</v>
      </c>
      <c r="R42" s="90">
        <f t="shared" si="8"/>
        <v>10</v>
      </c>
      <c r="S42" s="90" t="str">
        <f t="shared" si="9"/>
        <v>ZONA DE RIESGO ALTA</v>
      </c>
      <c r="T42" s="152" t="s">
        <v>743</v>
      </c>
      <c r="U42" s="153" t="s">
        <v>912</v>
      </c>
      <c r="V42" s="153" t="s">
        <v>502</v>
      </c>
      <c r="W42" s="90" t="s">
        <v>428</v>
      </c>
      <c r="X42" s="90" t="s">
        <v>159</v>
      </c>
      <c r="Y42" s="55">
        <v>1</v>
      </c>
      <c r="Z42" s="90" t="s">
        <v>162</v>
      </c>
      <c r="AA42" s="90" t="s">
        <v>155</v>
      </c>
      <c r="AB42" s="91" t="s">
        <v>913</v>
      </c>
      <c r="AC42" s="188">
        <v>0.33</v>
      </c>
      <c r="AD42" s="224" t="s">
        <v>914</v>
      </c>
      <c r="AE42" s="154">
        <v>0</v>
      </c>
      <c r="AF42" s="61"/>
      <c r="AG42" s="65">
        <v>0</v>
      </c>
      <c r="AH42" s="66"/>
      <c r="AI42" s="92" t="s">
        <v>110</v>
      </c>
      <c r="AJ42" s="92" t="s">
        <v>123</v>
      </c>
      <c r="AK42" s="59">
        <f t="shared" si="0"/>
        <v>0.33</v>
      </c>
      <c r="AL42" s="189" t="s">
        <v>915</v>
      </c>
      <c r="AM42" s="90">
        <v>1</v>
      </c>
      <c r="AN42" s="91" t="s">
        <v>218</v>
      </c>
      <c r="AO42" s="90">
        <v>2018</v>
      </c>
      <c r="AP42" s="90">
        <v>31</v>
      </c>
      <c r="AQ42" s="90" t="s">
        <v>62</v>
      </c>
      <c r="AR42" s="90">
        <v>2018</v>
      </c>
      <c r="AS42" s="134"/>
      <c r="AT42" s="147"/>
      <c r="AU42" s="237"/>
      <c r="BK42" s="85"/>
      <c r="BL42" s="85"/>
      <c r="BM42" s="85"/>
    </row>
    <row r="43" spans="1:65" ht="138" customHeight="1" x14ac:dyDescent="0.2">
      <c r="A43" s="81" t="s">
        <v>236</v>
      </c>
      <c r="B43" s="151" t="s">
        <v>480</v>
      </c>
      <c r="C43" s="81" t="s">
        <v>481</v>
      </c>
      <c r="D43" s="81" t="s">
        <v>482</v>
      </c>
      <c r="E43" s="77" t="s">
        <v>900</v>
      </c>
      <c r="F43" s="90" t="s">
        <v>226</v>
      </c>
      <c r="G43" s="93" t="s">
        <v>503</v>
      </c>
      <c r="H43" s="90" t="s">
        <v>91</v>
      </c>
      <c r="I43" s="93" t="s">
        <v>504</v>
      </c>
      <c r="J43" s="93" t="s">
        <v>777</v>
      </c>
      <c r="K43" s="98" t="s">
        <v>19</v>
      </c>
      <c r="L43" s="97" t="str">
        <f t="shared" si="14"/>
        <v>3</v>
      </c>
      <c r="M43" s="96" t="s">
        <v>46</v>
      </c>
      <c r="N43" s="97" t="str">
        <f t="shared" si="7"/>
        <v>5</v>
      </c>
      <c r="O43" s="91">
        <v>0.5</v>
      </c>
      <c r="P43" s="93" t="s">
        <v>916</v>
      </c>
      <c r="Q43" s="91" t="s">
        <v>271</v>
      </c>
      <c r="R43" s="90">
        <f t="shared" si="8"/>
        <v>7.5</v>
      </c>
      <c r="S43" s="90" t="str">
        <f t="shared" si="9"/>
        <v>ZONA DE RIESGO ALTA</v>
      </c>
      <c r="T43" s="155" t="s">
        <v>505</v>
      </c>
      <c r="U43" s="63" t="s">
        <v>917</v>
      </c>
      <c r="V43" s="63" t="s">
        <v>918</v>
      </c>
      <c r="W43" s="90" t="s">
        <v>428</v>
      </c>
      <c r="X43" s="90" t="s">
        <v>336</v>
      </c>
      <c r="Y43" s="55">
        <v>1</v>
      </c>
      <c r="Z43" s="90" t="s">
        <v>162</v>
      </c>
      <c r="AA43" s="90" t="s">
        <v>155</v>
      </c>
      <c r="AB43" s="91" t="s">
        <v>506</v>
      </c>
      <c r="AC43" s="188">
        <v>0.33</v>
      </c>
      <c r="AD43" s="223" t="s">
        <v>919</v>
      </c>
      <c r="AE43" s="154">
        <v>0</v>
      </c>
      <c r="AF43" s="61"/>
      <c r="AG43" s="65">
        <v>0</v>
      </c>
      <c r="AH43" s="66"/>
      <c r="AI43" s="92" t="s">
        <v>110</v>
      </c>
      <c r="AJ43" s="92" t="s">
        <v>123</v>
      </c>
      <c r="AK43" s="59">
        <f t="shared" si="0"/>
        <v>0.33</v>
      </c>
      <c r="AL43" s="189" t="s">
        <v>920</v>
      </c>
      <c r="AM43" s="90">
        <v>1</v>
      </c>
      <c r="AN43" s="91" t="s">
        <v>218</v>
      </c>
      <c r="AO43" s="90">
        <v>2018</v>
      </c>
      <c r="AP43" s="90">
        <v>31</v>
      </c>
      <c r="AQ43" s="90" t="s">
        <v>62</v>
      </c>
      <c r="AR43" s="90">
        <v>2018</v>
      </c>
      <c r="AS43" s="134"/>
      <c r="AT43" s="147"/>
      <c r="AU43" s="237"/>
      <c r="BK43" s="85"/>
      <c r="BL43" s="85"/>
      <c r="BM43" s="85"/>
    </row>
    <row r="44" spans="1:65" ht="138" customHeight="1" x14ac:dyDescent="0.2">
      <c r="A44" s="93" t="s">
        <v>236</v>
      </c>
      <c r="B44" s="107" t="s">
        <v>480</v>
      </c>
      <c r="C44" s="93" t="s">
        <v>481</v>
      </c>
      <c r="D44" s="93" t="s">
        <v>482</v>
      </c>
      <c r="E44" s="90" t="s">
        <v>900</v>
      </c>
      <c r="F44" s="90" t="s">
        <v>226</v>
      </c>
      <c r="G44" s="93" t="s">
        <v>507</v>
      </c>
      <c r="H44" s="90" t="s">
        <v>91</v>
      </c>
      <c r="I44" s="93" t="s">
        <v>508</v>
      </c>
      <c r="J44" s="93" t="s">
        <v>509</v>
      </c>
      <c r="K44" s="98" t="s">
        <v>19</v>
      </c>
      <c r="L44" s="97" t="str">
        <f t="shared" si="14"/>
        <v>3</v>
      </c>
      <c r="M44" s="96" t="s">
        <v>46</v>
      </c>
      <c r="N44" s="97" t="str">
        <f t="shared" si="7"/>
        <v>5</v>
      </c>
      <c r="O44" s="91">
        <v>0.5</v>
      </c>
      <c r="P44" s="93" t="s">
        <v>510</v>
      </c>
      <c r="Q44" s="91" t="s">
        <v>271</v>
      </c>
      <c r="R44" s="90">
        <f t="shared" si="8"/>
        <v>7.5</v>
      </c>
      <c r="S44" s="90" t="str">
        <f t="shared" si="9"/>
        <v>ZONA DE RIESGO ALTA</v>
      </c>
      <c r="T44" s="155" t="s">
        <v>486</v>
      </c>
      <c r="U44" s="63" t="s">
        <v>921</v>
      </c>
      <c r="V44" s="63" t="s">
        <v>922</v>
      </c>
      <c r="W44" s="90" t="s">
        <v>428</v>
      </c>
      <c r="X44" s="90" t="s">
        <v>336</v>
      </c>
      <c r="Y44" s="55">
        <v>1</v>
      </c>
      <c r="Z44" s="90" t="s">
        <v>429</v>
      </c>
      <c r="AA44" s="90" t="s">
        <v>155</v>
      </c>
      <c r="AB44" s="91" t="s">
        <v>511</v>
      </c>
      <c r="AC44" s="188">
        <v>1</v>
      </c>
      <c r="AD44" s="223" t="s">
        <v>923</v>
      </c>
      <c r="AE44" s="154">
        <v>0</v>
      </c>
      <c r="AF44" s="61"/>
      <c r="AG44" s="65">
        <v>0</v>
      </c>
      <c r="AH44" s="66"/>
      <c r="AI44" s="92" t="s">
        <v>110</v>
      </c>
      <c r="AJ44" s="92" t="s">
        <v>123</v>
      </c>
      <c r="AK44" s="59">
        <f t="shared" si="0"/>
        <v>1</v>
      </c>
      <c r="AL44" s="189" t="s">
        <v>924</v>
      </c>
      <c r="AM44" s="90">
        <v>1</v>
      </c>
      <c r="AN44" s="91" t="s">
        <v>218</v>
      </c>
      <c r="AO44" s="90">
        <v>2018</v>
      </c>
      <c r="AP44" s="90">
        <v>31</v>
      </c>
      <c r="AQ44" s="90" t="s">
        <v>62</v>
      </c>
      <c r="AR44" s="90">
        <v>2018</v>
      </c>
      <c r="AS44" s="134"/>
      <c r="AT44" s="147"/>
      <c r="AU44" s="237"/>
      <c r="BK44" s="85"/>
      <c r="BL44" s="85"/>
      <c r="BM44" s="85"/>
    </row>
    <row r="45" spans="1:65" ht="235.5" customHeight="1" x14ac:dyDescent="0.2">
      <c r="A45" s="101" t="s">
        <v>236</v>
      </c>
      <c r="B45" s="101" t="s">
        <v>237</v>
      </c>
      <c r="C45" s="101" t="s">
        <v>238</v>
      </c>
      <c r="D45" s="101" t="s">
        <v>239</v>
      </c>
      <c r="E45" s="100" t="s">
        <v>512</v>
      </c>
      <c r="F45" s="90" t="s">
        <v>227</v>
      </c>
      <c r="G45" s="93" t="s">
        <v>667</v>
      </c>
      <c r="H45" s="90" t="s">
        <v>91</v>
      </c>
      <c r="I45" s="92" t="s">
        <v>513</v>
      </c>
      <c r="J45" s="92" t="s">
        <v>514</v>
      </c>
      <c r="K45" s="98" t="s">
        <v>19</v>
      </c>
      <c r="L45" s="97" t="s">
        <v>256</v>
      </c>
      <c r="M45" s="96" t="s">
        <v>44</v>
      </c>
      <c r="N45" s="97" t="s">
        <v>256</v>
      </c>
      <c r="O45" s="91">
        <v>0.5</v>
      </c>
      <c r="P45" s="92" t="s">
        <v>515</v>
      </c>
      <c r="Q45" s="91" t="s">
        <v>271</v>
      </c>
      <c r="R45" s="90">
        <v>4.5</v>
      </c>
      <c r="S45" s="90" t="s">
        <v>264</v>
      </c>
      <c r="T45" s="125" t="s">
        <v>516</v>
      </c>
      <c r="U45" s="90" t="s">
        <v>668</v>
      </c>
      <c r="V45" s="63" t="s">
        <v>670</v>
      </c>
      <c r="W45" s="63" t="s">
        <v>669</v>
      </c>
      <c r="X45" s="63" t="s">
        <v>159</v>
      </c>
      <c r="Y45" s="63">
        <v>3</v>
      </c>
      <c r="Z45" s="63" t="s">
        <v>289</v>
      </c>
      <c r="AA45" s="90" t="s">
        <v>156</v>
      </c>
      <c r="AB45" s="64" t="s">
        <v>925</v>
      </c>
      <c r="AC45" s="65">
        <v>0.33</v>
      </c>
      <c r="AD45" s="202" t="s">
        <v>926</v>
      </c>
      <c r="AE45" s="65">
        <v>0</v>
      </c>
      <c r="AF45" s="66"/>
      <c r="AG45" s="65">
        <v>0</v>
      </c>
      <c r="AH45" s="66"/>
      <c r="AI45" s="92" t="s">
        <v>112</v>
      </c>
      <c r="AJ45" s="92" t="s">
        <v>125</v>
      </c>
      <c r="AK45" s="59">
        <f t="shared" si="0"/>
        <v>0.33</v>
      </c>
      <c r="AL45" s="92" t="s">
        <v>517</v>
      </c>
      <c r="AM45" s="90">
        <v>1</v>
      </c>
      <c r="AN45" s="91" t="s">
        <v>52</v>
      </c>
      <c r="AO45" s="90">
        <v>2018</v>
      </c>
      <c r="AP45" s="90">
        <v>31</v>
      </c>
      <c r="AQ45" s="90" t="s">
        <v>62</v>
      </c>
      <c r="AR45" s="90">
        <v>2018</v>
      </c>
      <c r="AS45" s="137"/>
      <c r="AT45" s="147" t="s">
        <v>927</v>
      </c>
      <c r="AU45" s="237"/>
      <c r="BK45" s="85"/>
      <c r="BL45" s="85"/>
      <c r="BM45" s="85"/>
    </row>
    <row r="46" spans="1:65" ht="233.25" customHeight="1" x14ac:dyDescent="0.2">
      <c r="A46" s="101" t="s">
        <v>236</v>
      </c>
      <c r="B46" s="101" t="s">
        <v>237</v>
      </c>
      <c r="C46" s="101" t="s">
        <v>238</v>
      </c>
      <c r="D46" s="101" t="s">
        <v>239</v>
      </c>
      <c r="E46" s="100" t="s">
        <v>512</v>
      </c>
      <c r="F46" s="90" t="s">
        <v>227</v>
      </c>
      <c r="G46" s="125" t="s">
        <v>518</v>
      </c>
      <c r="H46" s="63" t="s">
        <v>97</v>
      </c>
      <c r="I46" s="71" t="s">
        <v>672</v>
      </c>
      <c r="J46" s="71" t="s">
        <v>519</v>
      </c>
      <c r="K46" s="98" t="s">
        <v>19</v>
      </c>
      <c r="L46" s="97">
        <v>3</v>
      </c>
      <c r="M46" s="96" t="s">
        <v>44</v>
      </c>
      <c r="N46" s="97">
        <v>3</v>
      </c>
      <c r="O46" s="91">
        <v>0.5</v>
      </c>
      <c r="P46" s="71" t="s">
        <v>928</v>
      </c>
      <c r="Q46" s="91" t="s">
        <v>271</v>
      </c>
      <c r="R46" s="90">
        <v>4.5</v>
      </c>
      <c r="S46" s="90" t="s">
        <v>264</v>
      </c>
      <c r="T46" s="125" t="s">
        <v>674</v>
      </c>
      <c r="U46" s="90" t="s">
        <v>673</v>
      </c>
      <c r="V46" s="63" t="s">
        <v>671</v>
      </c>
      <c r="W46" s="67" t="s">
        <v>268</v>
      </c>
      <c r="X46" s="63" t="s">
        <v>159</v>
      </c>
      <c r="Y46" s="63">
        <v>3</v>
      </c>
      <c r="Z46" s="63" t="s">
        <v>289</v>
      </c>
      <c r="AA46" s="90" t="s">
        <v>155</v>
      </c>
      <c r="AB46" s="64" t="s">
        <v>929</v>
      </c>
      <c r="AC46" s="65">
        <v>0.33</v>
      </c>
      <c r="AD46" s="202" t="s">
        <v>812</v>
      </c>
      <c r="AE46" s="65">
        <v>0</v>
      </c>
      <c r="AF46" s="66"/>
      <c r="AG46" s="65">
        <v>0</v>
      </c>
      <c r="AH46" s="66"/>
      <c r="AI46" s="92" t="s">
        <v>112</v>
      </c>
      <c r="AJ46" s="92" t="s">
        <v>125</v>
      </c>
      <c r="AK46" s="59">
        <f t="shared" si="0"/>
        <v>0.33</v>
      </c>
      <c r="AL46" s="92" t="s">
        <v>675</v>
      </c>
      <c r="AM46" s="90">
        <v>1</v>
      </c>
      <c r="AN46" s="91" t="s">
        <v>52</v>
      </c>
      <c r="AO46" s="90">
        <v>2018</v>
      </c>
      <c r="AP46" s="90">
        <v>31</v>
      </c>
      <c r="AQ46" s="90" t="s">
        <v>62</v>
      </c>
      <c r="AR46" s="90">
        <v>2018</v>
      </c>
      <c r="AS46" s="147" t="s">
        <v>813</v>
      </c>
      <c r="AT46" s="137"/>
      <c r="AU46" s="237"/>
      <c r="BK46" s="85"/>
      <c r="BL46" s="85"/>
      <c r="BM46" s="85"/>
    </row>
    <row r="47" spans="1:65" ht="138" customHeight="1" x14ac:dyDescent="0.2">
      <c r="A47" s="101" t="s">
        <v>236</v>
      </c>
      <c r="B47" s="101" t="s">
        <v>237</v>
      </c>
      <c r="C47" s="101" t="s">
        <v>238</v>
      </c>
      <c r="D47" s="101" t="s">
        <v>239</v>
      </c>
      <c r="E47" s="100" t="s">
        <v>512</v>
      </c>
      <c r="F47" s="90" t="s">
        <v>227</v>
      </c>
      <c r="G47" s="125" t="s">
        <v>520</v>
      </c>
      <c r="H47" s="63" t="s">
        <v>91</v>
      </c>
      <c r="I47" s="71" t="s">
        <v>521</v>
      </c>
      <c r="J47" s="71" t="s">
        <v>522</v>
      </c>
      <c r="K47" s="98" t="s">
        <v>19</v>
      </c>
      <c r="L47" s="97" t="s">
        <v>256</v>
      </c>
      <c r="M47" s="96" t="s">
        <v>44</v>
      </c>
      <c r="N47" s="97" t="s">
        <v>256</v>
      </c>
      <c r="O47" s="91">
        <v>0.5</v>
      </c>
      <c r="P47" s="129" t="s">
        <v>523</v>
      </c>
      <c r="Q47" s="91" t="s">
        <v>271</v>
      </c>
      <c r="R47" s="90">
        <v>4.5</v>
      </c>
      <c r="S47" s="90" t="s">
        <v>264</v>
      </c>
      <c r="T47" s="125" t="s">
        <v>524</v>
      </c>
      <c r="U47" s="90" t="s">
        <v>676</v>
      </c>
      <c r="V47" s="63" t="s">
        <v>525</v>
      </c>
      <c r="W47" s="63" t="s">
        <v>268</v>
      </c>
      <c r="X47" s="63" t="s">
        <v>159</v>
      </c>
      <c r="Y47" s="63">
        <v>100</v>
      </c>
      <c r="Z47" s="63" t="s">
        <v>526</v>
      </c>
      <c r="AA47" s="90" t="s">
        <v>155</v>
      </c>
      <c r="AB47" s="64" t="s">
        <v>930</v>
      </c>
      <c r="AC47" s="65">
        <v>0.33</v>
      </c>
      <c r="AD47" s="202" t="s">
        <v>931</v>
      </c>
      <c r="AE47" s="65">
        <v>0</v>
      </c>
      <c r="AF47" s="66"/>
      <c r="AG47" s="65">
        <v>0</v>
      </c>
      <c r="AH47" s="66"/>
      <c r="AI47" s="92" t="s">
        <v>112</v>
      </c>
      <c r="AJ47" s="92" t="s">
        <v>125</v>
      </c>
      <c r="AK47" s="59">
        <f t="shared" si="0"/>
        <v>0.33</v>
      </c>
      <c r="AL47" s="92" t="s">
        <v>527</v>
      </c>
      <c r="AM47" s="90">
        <v>1</v>
      </c>
      <c r="AN47" s="91" t="s">
        <v>52</v>
      </c>
      <c r="AO47" s="90">
        <v>2018</v>
      </c>
      <c r="AP47" s="90">
        <v>31</v>
      </c>
      <c r="AQ47" s="90" t="s">
        <v>62</v>
      </c>
      <c r="AR47" s="90">
        <v>2018</v>
      </c>
      <c r="AS47" s="137"/>
      <c r="AT47" s="137"/>
      <c r="AU47" s="237"/>
      <c r="BK47" s="85"/>
      <c r="BL47" s="85"/>
      <c r="BM47" s="85"/>
    </row>
    <row r="48" spans="1:65" ht="138" customHeight="1" x14ac:dyDescent="0.2">
      <c r="A48" s="101" t="s">
        <v>318</v>
      </c>
      <c r="B48" s="101" t="s">
        <v>319</v>
      </c>
      <c r="C48" s="101" t="s">
        <v>380</v>
      </c>
      <c r="D48" s="101" t="s">
        <v>381</v>
      </c>
      <c r="E48" s="100" t="s">
        <v>382</v>
      </c>
      <c r="F48" s="90" t="s">
        <v>231</v>
      </c>
      <c r="G48" s="101" t="s">
        <v>383</v>
      </c>
      <c r="H48" s="63" t="s">
        <v>90</v>
      </c>
      <c r="I48" s="126" t="s">
        <v>932</v>
      </c>
      <c r="J48" s="126" t="s">
        <v>384</v>
      </c>
      <c r="K48" s="98" t="s">
        <v>19</v>
      </c>
      <c r="L48" s="97" t="str">
        <f>IF(K48="Casi con certeza","5",IF(K48="Probable","4",IF(K48="Posible","3",IF(K48="Improbable","2",IF(K48="Raro","1","")))))</f>
        <v>3</v>
      </c>
      <c r="M48" s="96" t="s">
        <v>45</v>
      </c>
      <c r="N48" s="97" t="str">
        <f>IF(M48="Catastrófico","5",IF(M48="Mayor","4",IF(M48="Moderado","3",IF(M48="Menor","2",IF(M48="Insignificante","1","")))))</f>
        <v>4</v>
      </c>
      <c r="O48" s="91">
        <v>0.5</v>
      </c>
      <c r="P48" s="101" t="s">
        <v>933</v>
      </c>
      <c r="Q48" s="91" t="s">
        <v>271</v>
      </c>
      <c r="R48" s="90">
        <f>L48*N48*O48</f>
        <v>6</v>
      </c>
      <c r="S48" s="90" t="str">
        <f>IF(R48&gt;11,"ZONA DE RIESGO EXTREMA",IF(R48&lt;4,"ZONA DE RIESGO BAJA",IF(R48=4,"ZONA DE RIESGO MODERADA","ZONA DE RIESGO ALTA")))</f>
        <v>ZONA DE RIESGO ALTA</v>
      </c>
      <c r="T48" s="93" t="s">
        <v>934</v>
      </c>
      <c r="U48" s="90" t="s">
        <v>385</v>
      </c>
      <c r="V48" s="90" t="s">
        <v>935</v>
      </c>
      <c r="W48" s="90" t="s">
        <v>268</v>
      </c>
      <c r="X48" s="90" t="s">
        <v>327</v>
      </c>
      <c r="Y48" s="55">
        <v>1</v>
      </c>
      <c r="Z48" s="90" t="s">
        <v>289</v>
      </c>
      <c r="AA48" s="90" t="s">
        <v>155</v>
      </c>
      <c r="AB48" s="91" t="s">
        <v>936</v>
      </c>
      <c r="AC48" s="185">
        <v>0.38500000000000001</v>
      </c>
      <c r="AD48" s="226" t="s">
        <v>937</v>
      </c>
      <c r="AE48" s="135">
        <v>0</v>
      </c>
      <c r="AF48" s="136"/>
      <c r="AG48" s="135">
        <v>0</v>
      </c>
      <c r="AH48" s="136"/>
      <c r="AI48" s="92" t="s">
        <v>270</v>
      </c>
      <c r="AJ48" s="92" t="s">
        <v>329</v>
      </c>
      <c r="AK48" s="59">
        <f t="shared" si="0"/>
        <v>0.38500000000000001</v>
      </c>
      <c r="AL48" s="92" t="s">
        <v>774</v>
      </c>
      <c r="AM48" s="94">
        <v>1</v>
      </c>
      <c r="AN48" s="91" t="s">
        <v>218</v>
      </c>
      <c r="AO48" s="112">
        <v>2018</v>
      </c>
      <c r="AP48" s="112">
        <v>31</v>
      </c>
      <c r="AQ48" s="90" t="s">
        <v>62</v>
      </c>
      <c r="AR48" s="112">
        <v>2018</v>
      </c>
      <c r="AS48" s="137"/>
      <c r="AT48" s="137"/>
      <c r="AU48" s="237"/>
      <c r="BK48" s="85"/>
      <c r="BL48" s="85"/>
      <c r="BM48" s="85"/>
    </row>
    <row r="49" spans="1:65" ht="138" customHeight="1" x14ac:dyDescent="0.2">
      <c r="A49" s="101" t="s">
        <v>318</v>
      </c>
      <c r="B49" s="101" t="s">
        <v>319</v>
      </c>
      <c r="C49" s="101" t="s">
        <v>386</v>
      </c>
      <c r="D49" s="101" t="s">
        <v>387</v>
      </c>
      <c r="E49" s="100" t="s">
        <v>382</v>
      </c>
      <c r="F49" s="90" t="s">
        <v>231</v>
      </c>
      <c r="G49" s="101" t="s">
        <v>388</v>
      </c>
      <c r="H49" s="90" t="s">
        <v>97</v>
      </c>
      <c r="I49" s="126" t="s">
        <v>938</v>
      </c>
      <c r="J49" s="92" t="s">
        <v>939</v>
      </c>
      <c r="K49" s="98" t="s">
        <v>19</v>
      </c>
      <c r="L49" s="97" t="str">
        <f>IF(K49="Casi con certeza","5",IF(K49="Probable","4",IF(K49="Posible","3",IF(K49="Improbable","2",IF(K49="Raro","1","")))))</f>
        <v>3</v>
      </c>
      <c r="M49" s="96" t="s">
        <v>45</v>
      </c>
      <c r="N49" s="97" t="str">
        <f>IF(M49="Catastrófico","5",IF(M49="Mayor","4",IF(M49="Moderado","3",IF(M49="Menor","2",IF(M49="Insignificante","1","")))))</f>
        <v>4</v>
      </c>
      <c r="O49" s="91">
        <v>0.5</v>
      </c>
      <c r="P49" s="101" t="s">
        <v>940</v>
      </c>
      <c r="Q49" s="91" t="s">
        <v>271</v>
      </c>
      <c r="R49" s="90">
        <f>L49*N49*O49</f>
        <v>6</v>
      </c>
      <c r="S49" s="90" t="str">
        <f>IF(R49&gt;11,"ZONA DE RIESGO EXTREMA",IF(R49&lt;4,"ZONA DE RIESGO BAJA",IF(R49=4,"ZONA DE RIESGO MODERADA","ZONA DE RIESGO ALTA")))</f>
        <v>ZONA DE RIESGO ALTA</v>
      </c>
      <c r="T49" s="93" t="s">
        <v>934</v>
      </c>
      <c r="U49" s="57" t="s">
        <v>941</v>
      </c>
      <c r="V49" s="90" t="s">
        <v>389</v>
      </c>
      <c r="W49" s="90" t="s">
        <v>268</v>
      </c>
      <c r="X49" s="90" t="s">
        <v>336</v>
      </c>
      <c r="Y49" s="55">
        <v>1</v>
      </c>
      <c r="Z49" s="90" t="s">
        <v>289</v>
      </c>
      <c r="AA49" s="90" t="s">
        <v>155</v>
      </c>
      <c r="AB49" s="91" t="s">
        <v>942</v>
      </c>
      <c r="AC49" s="185">
        <v>0.33</v>
      </c>
      <c r="AD49" s="226" t="s">
        <v>943</v>
      </c>
      <c r="AE49" s="135">
        <v>0</v>
      </c>
      <c r="AF49" s="136"/>
      <c r="AG49" s="135">
        <v>0</v>
      </c>
      <c r="AH49" s="136"/>
      <c r="AI49" s="92" t="s">
        <v>270</v>
      </c>
      <c r="AJ49" s="92" t="s">
        <v>329</v>
      </c>
      <c r="AK49" s="59">
        <f t="shared" si="0"/>
        <v>0.33</v>
      </c>
      <c r="AL49" s="92" t="s">
        <v>774</v>
      </c>
      <c r="AM49" s="94">
        <v>1</v>
      </c>
      <c r="AN49" s="91" t="s">
        <v>218</v>
      </c>
      <c r="AO49" s="112">
        <v>2018</v>
      </c>
      <c r="AP49" s="112">
        <v>31</v>
      </c>
      <c r="AQ49" s="90" t="s">
        <v>62</v>
      </c>
      <c r="AR49" s="112">
        <v>2018</v>
      </c>
      <c r="AS49" s="137"/>
      <c r="AT49" s="137"/>
      <c r="AU49" s="237"/>
      <c r="BK49" s="85"/>
      <c r="BL49" s="85"/>
      <c r="BM49" s="85"/>
    </row>
    <row r="50" spans="1:65" ht="138" customHeight="1" x14ac:dyDescent="0.2">
      <c r="A50" s="101" t="s">
        <v>318</v>
      </c>
      <c r="B50" s="101" t="s">
        <v>319</v>
      </c>
      <c r="C50" s="101" t="s">
        <v>390</v>
      </c>
      <c r="D50" s="101" t="s">
        <v>391</v>
      </c>
      <c r="E50" s="100" t="s">
        <v>382</v>
      </c>
      <c r="F50" s="90" t="s">
        <v>231</v>
      </c>
      <c r="G50" s="101" t="s">
        <v>392</v>
      </c>
      <c r="H50" s="90" t="s">
        <v>91</v>
      </c>
      <c r="I50" s="126" t="s">
        <v>393</v>
      </c>
      <c r="J50" s="92" t="s">
        <v>944</v>
      </c>
      <c r="K50" s="98" t="s">
        <v>19</v>
      </c>
      <c r="L50" s="97" t="str">
        <f>IF(K50="Casi con certeza","5",IF(K50="Probable","4",IF(K50="Posible","3",IF(K50="Improbable","2",IF(K50="Raro","1","")))))</f>
        <v>3</v>
      </c>
      <c r="M50" s="96" t="s">
        <v>45</v>
      </c>
      <c r="N50" s="97" t="str">
        <f>IF(M50="Catastrófico","5",IF(M50="Mayor","4",IF(M50="Moderado","3",IF(M50="Menor","2",IF(M50="Insignificante","1","")))))</f>
        <v>4</v>
      </c>
      <c r="O50" s="91">
        <v>0.5</v>
      </c>
      <c r="P50" s="101" t="s">
        <v>394</v>
      </c>
      <c r="Q50" s="91" t="s">
        <v>271</v>
      </c>
      <c r="R50" s="90">
        <f>L50*N50*O50</f>
        <v>6</v>
      </c>
      <c r="S50" s="90" t="str">
        <f>IF(R50&gt;11,"ZONA DE RIESGO EXTREMA",IF(R50&lt;4,"ZONA DE RIESGO BAJA",IF(R50=4,"ZONA DE RIESGO MODERADA","ZONA DE RIESGO ALTA")))</f>
        <v>ZONA DE RIESGO ALTA</v>
      </c>
      <c r="T50" s="93" t="s">
        <v>395</v>
      </c>
      <c r="U50" s="91" t="s">
        <v>396</v>
      </c>
      <c r="V50" s="90" t="s">
        <v>397</v>
      </c>
      <c r="W50" s="90" t="s">
        <v>268</v>
      </c>
      <c r="X50" s="90" t="s">
        <v>327</v>
      </c>
      <c r="Y50" s="55">
        <v>1</v>
      </c>
      <c r="Z50" s="90" t="s">
        <v>289</v>
      </c>
      <c r="AA50" s="90" t="s">
        <v>155</v>
      </c>
      <c r="AB50" s="91" t="s">
        <v>398</v>
      </c>
      <c r="AC50" s="185">
        <v>0.33</v>
      </c>
      <c r="AD50" s="226" t="s">
        <v>945</v>
      </c>
      <c r="AE50" s="135">
        <v>0</v>
      </c>
      <c r="AF50" s="136"/>
      <c r="AG50" s="135">
        <v>0</v>
      </c>
      <c r="AH50" s="136"/>
      <c r="AI50" s="92" t="s">
        <v>270</v>
      </c>
      <c r="AJ50" s="92" t="s">
        <v>329</v>
      </c>
      <c r="AK50" s="59">
        <f t="shared" si="0"/>
        <v>0.33</v>
      </c>
      <c r="AL50" s="92" t="s">
        <v>775</v>
      </c>
      <c r="AM50" s="94">
        <v>1</v>
      </c>
      <c r="AN50" s="91" t="s">
        <v>218</v>
      </c>
      <c r="AO50" s="112">
        <v>2018</v>
      </c>
      <c r="AP50" s="112">
        <v>31</v>
      </c>
      <c r="AQ50" s="90" t="s">
        <v>62</v>
      </c>
      <c r="AR50" s="112">
        <v>2018</v>
      </c>
      <c r="AS50" s="137"/>
      <c r="AT50" s="137"/>
      <c r="AU50" s="237"/>
      <c r="BK50" s="85"/>
      <c r="BL50" s="85"/>
      <c r="BM50" s="85"/>
    </row>
    <row r="51" spans="1:65" ht="138" customHeight="1" x14ac:dyDescent="0.2">
      <c r="A51" s="118" t="s">
        <v>236</v>
      </c>
      <c r="B51" s="118" t="s">
        <v>237</v>
      </c>
      <c r="C51" s="118" t="s">
        <v>238</v>
      </c>
      <c r="D51" s="118" t="s">
        <v>239</v>
      </c>
      <c r="E51" s="123" t="s">
        <v>528</v>
      </c>
      <c r="F51" s="90" t="s">
        <v>232</v>
      </c>
      <c r="G51" s="125" t="s">
        <v>529</v>
      </c>
      <c r="H51" s="63" t="s">
        <v>93</v>
      </c>
      <c r="I51" s="71" t="s">
        <v>946</v>
      </c>
      <c r="J51" s="71" t="s">
        <v>530</v>
      </c>
      <c r="K51" s="68" t="s">
        <v>21</v>
      </c>
      <c r="L51" s="69" t="str">
        <f t="shared" ref="L51:L54" si="15">IF(K51="Casi con certeza","5",IF(K51="Probable","4",IF(K51="Posible","3",IF(K51="Improbable","2",IF(K51="Raro","1","")))))</f>
        <v>1</v>
      </c>
      <c r="M51" s="70" t="s">
        <v>44</v>
      </c>
      <c r="N51" s="69" t="str">
        <f t="shared" ref="N51:N54" si="16">IF(M51="Catastrófico","5",IF(M51="Mayor","4",IF(M51="Moderado","3",IF(M51="Menor","2",IF(M51="Insignificante","1","")))))</f>
        <v>3</v>
      </c>
      <c r="O51" s="64">
        <v>1</v>
      </c>
      <c r="P51" s="92" t="s">
        <v>746</v>
      </c>
      <c r="Q51" s="64" t="s">
        <v>271</v>
      </c>
      <c r="R51" s="63">
        <f t="shared" ref="R51:R54" si="17">L51*N51*O51</f>
        <v>3</v>
      </c>
      <c r="S51" s="63" t="str">
        <f t="shared" ref="S51:S54" si="18">IF(R51&gt;11,"ZONA DE RIESGO EXTREMA",IF(R51&lt;4,"ZONA DE RIESGO BAJA",IF(R51=4,"ZONA DE RIESGO MODERADA","ZONA DE RIESGO ALTA")))</f>
        <v>ZONA DE RIESGO BAJA</v>
      </c>
      <c r="T51" s="125" t="s">
        <v>531</v>
      </c>
      <c r="U51" s="63" t="s">
        <v>532</v>
      </c>
      <c r="V51" s="63" t="s">
        <v>747</v>
      </c>
      <c r="W51" s="63" t="s">
        <v>533</v>
      </c>
      <c r="X51" s="63" t="s">
        <v>336</v>
      </c>
      <c r="Y51" s="55">
        <v>1</v>
      </c>
      <c r="Z51" s="63" t="s">
        <v>163</v>
      </c>
      <c r="AA51" s="90" t="s">
        <v>155</v>
      </c>
      <c r="AB51" s="64" t="s">
        <v>767</v>
      </c>
      <c r="AC51" s="190">
        <v>0</v>
      </c>
      <c r="AD51" s="230" t="s">
        <v>814</v>
      </c>
      <c r="AE51" s="156">
        <v>0</v>
      </c>
      <c r="AF51" s="157"/>
      <c r="AG51" s="156">
        <v>0</v>
      </c>
      <c r="AH51" s="157"/>
      <c r="AI51" s="71" t="s">
        <v>114</v>
      </c>
      <c r="AJ51" s="71" t="s">
        <v>127</v>
      </c>
      <c r="AK51" s="59">
        <f t="shared" si="0"/>
        <v>0</v>
      </c>
      <c r="AL51" s="191" t="s">
        <v>748</v>
      </c>
      <c r="AM51" s="64">
        <v>1</v>
      </c>
      <c r="AN51" s="91" t="s">
        <v>218</v>
      </c>
      <c r="AO51" s="63">
        <v>2018</v>
      </c>
      <c r="AP51" s="63">
        <v>31</v>
      </c>
      <c r="AQ51" s="90" t="s">
        <v>62</v>
      </c>
      <c r="AR51" s="63">
        <v>2018</v>
      </c>
      <c r="AS51" s="158"/>
      <c r="AT51" s="158"/>
      <c r="AU51" s="237"/>
      <c r="BK51" s="85"/>
      <c r="BL51" s="85"/>
      <c r="BM51" s="85"/>
    </row>
    <row r="52" spans="1:65" ht="138" customHeight="1" x14ac:dyDescent="0.2">
      <c r="A52" s="118" t="s">
        <v>236</v>
      </c>
      <c r="B52" s="118" t="s">
        <v>237</v>
      </c>
      <c r="C52" s="118" t="s">
        <v>238</v>
      </c>
      <c r="D52" s="118" t="s">
        <v>239</v>
      </c>
      <c r="E52" s="123" t="s">
        <v>528</v>
      </c>
      <c r="F52" s="90" t="s">
        <v>232</v>
      </c>
      <c r="G52" s="125" t="s">
        <v>534</v>
      </c>
      <c r="H52" s="63" t="s">
        <v>92</v>
      </c>
      <c r="I52" s="71" t="s">
        <v>749</v>
      </c>
      <c r="J52" s="71" t="s">
        <v>750</v>
      </c>
      <c r="K52" s="68" t="s">
        <v>19</v>
      </c>
      <c r="L52" s="69">
        <v>2</v>
      </c>
      <c r="M52" s="70" t="s">
        <v>44</v>
      </c>
      <c r="N52" s="69" t="str">
        <f t="shared" si="16"/>
        <v>3</v>
      </c>
      <c r="O52" s="64">
        <v>0.5</v>
      </c>
      <c r="P52" s="92" t="s">
        <v>947</v>
      </c>
      <c r="Q52" s="64" t="s">
        <v>624</v>
      </c>
      <c r="R52" s="63">
        <f t="shared" si="17"/>
        <v>3</v>
      </c>
      <c r="S52" s="63" t="str">
        <f t="shared" si="18"/>
        <v>ZONA DE RIESGO BAJA</v>
      </c>
      <c r="T52" s="125" t="s">
        <v>535</v>
      </c>
      <c r="U52" s="63" t="s">
        <v>948</v>
      </c>
      <c r="V52" s="63" t="s">
        <v>751</v>
      </c>
      <c r="W52" s="63" t="s">
        <v>752</v>
      </c>
      <c r="X52" s="63" t="s">
        <v>161</v>
      </c>
      <c r="Y52" s="112">
        <v>3</v>
      </c>
      <c r="Z52" s="63" t="s">
        <v>289</v>
      </c>
      <c r="AA52" s="90" t="s">
        <v>155</v>
      </c>
      <c r="AB52" s="64" t="s">
        <v>753</v>
      </c>
      <c r="AC52" s="190">
        <v>0</v>
      </c>
      <c r="AD52" s="230" t="s">
        <v>815</v>
      </c>
      <c r="AE52" s="156">
        <v>0</v>
      </c>
      <c r="AF52" s="157"/>
      <c r="AG52" s="156">
        <v>0</v>
      </c>
      <c r="AH52" s="157"/>
      <c r="AI52" s="71" t="s">
        <v>114</v>
      </c>
      <c r="AJ52" s="71" t="s">
        <v>127</v>
      </c>
      <c r="AK52" s="59">
        <f t="shared" si="0"/>
        <v>0</v>
      </c>
      <c r="AL52" s="191" t="s">
        <v>754</v>
      </c>
      <c r="AM52" s="64">
        <v>1</v>
      </c>
      <c r="AN52" s="91" t="s">
        <v>55</v>
      </c>
      <c r="AO52" s="63">
        <v>2018</v>
      </c>
      <c r="AP52" s="63">
        <v>31</v>
      </c>
      <c r="AQ52" s="90" t="s">
        <v>62</v>
      </c>
      <c r="AR52" s="63">
        <v>2018</v>
      </c>
      <c r="AS52" s="158"/>
      <c r="AT52" s="158"/>
      <c r="AU52" s="237"/>
      <c r="BK52" s="85"/>
      <c r="BL52" s="85"/>
      <c r="BM52" s="85"/>
    </row>
    <row r="53" spans="1:65" ht="138" customHeight="1" x14ac:dyDescent="0.2">
      <c r="A53" s="118" t="s">
        <v>318</v>
      </c>
      <c r="B53" s="118" t="s">
        <v>237</v>
      </c>
      <c r="C53" s="118" t="s">
        <v>422</v>
      </c>
      <c r="D53" s="118" t="s">
        <v>239</v>
      </c>
      <c r="E53" s="123" t="s">
        <v>528</v>
      </c>
      <c r="F53" s="90" t="s">
        <v>232</v>
      </c>
      <c r="G53" s="125" t="s">
        <v>536</v>
      </c>
      <c r="H53" s="63" t="s">
        <v>92</v>
      </c>
      <c r="I53" s="71" t="s">
        <v>755</v>
      </c>
      <c r="J53" s="71" t="s">
        <v>756</v>
      </c>
      <c r="K53" s="68" t="s">
        <v>18</v>
      </c>
      <c r="L53" s="69">
        <v>2</v>
      </c>
      <c r="M53" s="70" t="s">
        <v>44</v>
      </c>
      <c r="N53" s="69" t="str">
        <f t="shared" si="16"/>
        <v>3</v>
      </c>
      <c r="O53" s="64">
        <v>0.5</v>
      </c>
      <c r="P53" s="71" t="s">
        <v>757</v>
      </c>
      <c r="Q53" s="64" t="s">
        <v>271</v>
      </c>
      <c r="R53" s="63">
        <v>3</v>
      </c>
      <c r="S53" s="63" t="str">
        <f t="shared" si="18"/>
        <v>ZONA DE RIESGO BAJA</v>
      </c>
      <c r="T53" s="125" t="s">
        <v>537</v>
      </c>
      <c r="U53" s="63" t="s">
        <v>949</v>
      </c>
      <c r="V53" s="63" t="s">
        <v>758</v>
      </c>
      <c r="W53" s="63" t="s">
        <v>533</v>
      </c>
      <c r="X53" s="63" t="s">
        <v>336</v>
      </c>
      <c r="Y53" s="55">
        <v>1</v>
      </c>
      <c r="Z53" s="63" t="s">
        <v>759</v>
      </c>
      <c r="AA53" s="90" t="s">
        <v>155</v>
      </c>
      <c r="AB53" s="64" t="s">
        <v>760</v>
      </c>
      <c r="AC53" s="190">
        <v>0.18</v>
      </c>
      <c r="AD53" s="231" t="s">
        <v>950</v>
      </c>
      <c r="AE53" s="156">
        <v>0</v>
      </c>
      <c r="AF53" s="157"/>
      <c r="AG53" s="156">
        <v>0</v>
      </c>
      <c r="AH53" s="157"/>
      <c r="AI53" s="71" t="s">
        <v>114</v>
      </c>
      <c r="AJ53" s="71" t="s">
        <v>127</v>
      </c>
      <c r="AK53" s="59">
        <f t="shared" si="0"/>
        <v>0.18</v>
      </c>
      <c r="AL53" s="191" t="s">
        <v>761</v>
      </c>
      <c r="AM53" s="64">
        <v>1</v>
      </c>
      <c r="AN53" s="91" t="s">
        <v>52</v>
      </c>
      <c r="AO53" s="63">
        <v>2018</v>
      </c>
      <c r="AP53" s="63">
        <v>31</v>
      </c>
      <c r="AQ53" s="90" t="s">
        <v>62</v>
      </c>
      <c r="AR53" s="63">
        <v>2018</v>
      </c>
      <c r="AS53" s="192" t="s">
        <v>951</v>
      </c>
      <c r="AT53" s="158"/>
      <c r="AU53" s="237"/>
      <c r="BK53" s="85"/>
      <c r="BL53" s="85"/>
      <c r="BM53" s="85"/>
    </row>
    <row r="54" spans="1:65" ht="138" customHeight="1" x14ac:dyDescent="0.2">
      <c r="A54" s="118" t="s">
        <v>318</v>
      </c>
      <c r="B54" s="118" t="s">
        <v>237</v>
      </c>
      <c r="C54" s="118" t="s">
        <v>238</v>
      </c>
      <c r="D54" s="118" t="s">
        <v>239</v>
      </c>
      <c r="E54" s="123" t="s">
        <v>528</v>
      </c>
      <c r="F54" s="90" t="s">
        <v>232</v>
      </c>
      <c r="G54" s="125" t="s">
        <v>762</v>
      </c>
      <c r="H54" s="63" t="s">
        <v>92</v>
      </c>
      <c r="I54" s="71" t="s">
        <v>763</v>
      </c>
      <c r="J54" s="71" t="s">
        <v>538</v>
      </c>
      <c r="K54" s="68" t="s">
        <v>21</v>
      </c>
      <c r="L54" s="69" t="str">
        <f t="shared" si="15"/>
        <v>1</v>
      </c>
      <c r="M54" s="70" t="s">
        <v>44</v>
      </c>
      <c r="N54" s="69" t="str">
        <f t="shared" si="16"/>
        <v>3</v>
      </c>
      <c r="O54" s="64">
        <v>0.5</v>
      </c>
      <c r="P54" s="71" t="s">
        <v>764</v>
      </c>
      <c r="Q54" s="64" t="s">
        <v>271</v>
      </c>
      <c r="R54" s="63">
        <f t="shared" si="17"/>
        <v>1.5</v>
      </c>
      <c r="S54" s="63" t="str">
        <f t="shared" si="18"/>
        <v>ZONA DE RIESGO BAJA</v>
      </c>
      <c r="T54" s="125" t="s">
        <v>539</v>
      </c>
      <c r="U54" s="63" t="s">
        <v>765</v>
      </c>
      <c r="V54" s="63" t="s">
        <v>758</v>
      </c>
      <c r="W54" s="63" t="s">
        <v>533</v>
      </c>
      <c r="X54" s="63" t="s">
        <v>159</v>
      </c>
      <c r="Y54" s="67">
        <v>1</v>
      </c>
      <c r="Z54" s="63" t="s">
        <v>441</v>
      </c>
      <c r="AA54" s="90" t="s">
        <v>155</v>
      </c>
      <c r="AB54" s="64" t="s">
        <v>540</v>
      </c>
      <c r="AC54" s="190">
        <v>0.18</v>
      </c>
      <c r="AD54" s="232" t="s">
        <v>952</v>
      </c>
      <c r="AE54" s="156">
        <v>0</v>
      </c>
      <c r="AF54" s="157"/>
      <c r="AG54" s="156">
        <v>0</v>
      </c>
      <c r="AH54" s="157"/>
      <c r="AI54" s="71" t="s">
        <v>114</v>
      </c>
      <c r="AJ54" s="71" t="s">
        <v>127</v>
      </c>
      <c r="AK54" s="59">
        <f t="shared" si="0"/>
        <v>0.18</v>
      </c>
      <c r="AL54" s="191" t="s">
        <v>766</v>
      </c>
      <c r="AM54" s="64">
        <v>1</v>
      </c>
      <c r="AN54" s="91" t="s">
        <v>52</v>
      </c>
      <c r="AO54" s="63">
        <v>2018</v>
      </c>
      <c r="AP54" s="63">
        <v>31</v>
      </c>
      <c r="AQ54" s="90" t="s">
        <v>62</v>
      </c>
      <c r="AR54" s="63">
        <v>2018</v>
      </c>
      <c r="AS54" s="192" t="s">
        <v>953</v>
      </c>
      <c r="AT54" s="158"/>
      <c r="AU54" s="237"/>
      <c r="BK54" s="85"/>
      <c r="BL54" s="85"/>
      <c r="BM54" s="85"/>
    </row>
    <row r="55" spans="1:65" ht="409.5" x14ac:dyDescent="0.2">
      <c r="A55" s="101" t="s">
        <v>318</v>
      </c>
      <c r="B55" s="101" t="s">
        <v>319</v>
      </c>
      <c r="C55" s="101" t="s">
        <v>320</v>
      </c>
      <c r="D55" s="101" t="s">
        <v>239</v>
      </c>
      <c r="E55" s="100" t="s">
        <v>321</v>
      </c>
      <c r="F55" s="90" t="s">
        <v>228</v>
      </c>
      <c r="G55" s="93" t="s">
        <v>322</v>
      </c>
      <c r="H55" s="90" t="s">
        <v>90</v>
      </c>
      <c r="I55" s="92" t="s">
        <v>323</v>
      </c>
      <c r="J55" s="92" t="s">
        <v>954</v>
      </c>
      <c r="K55" s="98" t="s">
        <v>19</v>
      </c>
      <c r="L55" s="97" t="str">
        <f t="shared" ref="L55:L62" si="19">IF(K55="Casi con certeza","5",IF(K55="Probable","4",IF(K55="Posible","3",IF(K55="Improbable","2",IF(K55="Raro","1","")))))</f>
        <v>3</v>
      </c>
      <c r="M55" s="96" t="s">
        <v>45</v>
      </c>
      <c r="N55" s="97" t="str">
        <f t="shared" ref="N55:N62" si="20">IF(M55="Catastrófico","5",IF(M55="Mayor","4",IF(M55="Moderado","3",IF(M55="Menor","2",IF(M55="Insignificante","1","")))))</f>
        <v>4</v>
      </c>
      <c r="O55" s="91">
        <v>0.5</v>
      </c>
      <c r="P55" s="92" t="s">
        <v>402</v>
      </c>
      <c r="Q55" s="91" t="s">
        <v>271</v>
      </c>
      <c r="R55" s="90">
        <f t="shared" ref="R55:R62" si="21">L55*N55*O55</f>
        <v>6</v>
      </c>
      <c r="S55" s="90" t="str">
        <f t="shared" ref="S55:S62" si="22">IF(R55&gt;11,"ZONA DE RIESGO EXTREMA",IF(R55&lt;4,"ZONA DE RIESGO BAJA",IF(R55=4,"ZONA DE RIESGO MODERADA","ZONA DE RIESGO ALTA")))</f>
        <v>ZONA DE RIESGO ALTA</v>
      </c>
      <c r="T55" s="93" t="s">
        <v>324</v>
      </c>
      <c r="U55" s="90" t="s">
        <v>325</v>
      </c>
      <c r="V55" s="90" t="s">
        <v>326</v>
      </c>
      <c r="W55" s="90" t="s">
        <v>268</v>
      </c>
      <c r="X55" s="55" t="s">
        <v>327</v>
      </c>
      <c r="Y55" s="55">
        <v>1</v>
      </c>
      <c r="Z55" s="90" t="s">
        <v>289</v>
      </c>
      <c r="AA55" s="90" t="s">
        <v>155</v>
      </c>
      <c r="AB55" s="91" t="s">
        <v>328</v>
      </c>
      <c r="AC55" s="135">
        <v>0.33</v>
      </c>
      <c r="AD55" s="220" t="s">
        <v>827</v>
      </c>
      <c r="AE55" s="135">
        <v>0</v>
      </c>
      <c r="AF55" s="136"/>
      <c r="AG55" s="135">
        <v>0</v>
      </c>
      <c r="AH55" s="136"/>
      <c r="AI55" s="92" t="s">
        <v>270</v>
      </c>
      <c r="AJ55" s="92" t="s">
        <v>329</v>
      </c>
      <c r="AK55" s="59">
        <f t="shared" si="0"/>
        <v>0.33</v>
      </c>
      <c r="AL55" s="92" t="s">
        <v>768</v>
      </c>
      <c r="AM55" s="94">
        <v>1</v>
      </c>
      <c r="AN55" s="91" t="s">
        <v>218</v>
      </c>
      <c r="AO55" s="112">
        <v>2018</v>
      </c>
      <c r="AP55" s="112">
        <v>31</v>
      </c>
      <c r="AQ55" s="90" t="s">
        <v>62</v>
      </c>
      <c r="AR55" s="112">
        <v>2018</v>
      </c>
      <c r="AS55" s="137"/>
      <c r="AT55" s="137"/>
      <c r="AU55" s="237"/>
      <c r="BK55" s="85"/>
      <c r="BL55" s="85"/>
      <c r="BM55" s="85"/>
    </row>
    <row r="56" spans="1:65" ht="409.5" x14ac:dyDescent="0.2">
      <c r="A56" s="101" t="s">
        <v>318</v>
      </c>
      <c r="B56" s="101" t="s">
        <v>319</v>
      </c>
      <c r="C56" s="101" t="s">
        <v>320</v>
      </c>
      <c r="D56" s="101" t="s">
        <v>239</v>
      </c>
      <c r="E56" s="100" t="s">
        <v>321</v>
      </c>
      <c r="F56" s="90" t="s">
        <v>228</v>
      </c>
      <c r="G56" s="93" t="s">
        <v>330</v>
      </c>
      <c r="H56" s="90" t="s">
        <v>91</v>
      </c>
      <c r="I56" s="93" t="s">
        <v>331</v>
      </c>
      <c r="J56" s="92" t="s">
        <v>332</v>
      </c>
      <c r="K56" s="98" t="s">
        <v>19</v>
      </c>
      <c r="L56" s="97" t="str">
        <f t="shared" si="19"/>
        <v>3</v>
      </c>
      <c r="M56" s="96" t="s">
        <v>45</v>
      </c>
      <c r="N56" s="97" t="str">
        <f t="shared" si="20"/>
        <v>4</v>
      </c>
      <c r="O56" s="91">
        <v>0.5</v>
      </c>
      <c r="P56" s="92" t="s">
        <v>333</v>
      </c>
      <c r="Q56" s="91" t="s">
        <v>271</v>
      </c>
      <c r="R56" s="90">
        <f t="shared" si="21"/>
        <v>6</v>
      </c>
      <c r="S56" s="90" t="str">
        <f t="shared" si="22"/>
        <v>ZONA DE RIESGO ALTA</v>
      </c>
      <c r="T56" s="93" t="s">
        <v>955</v>
      </c>
      <c r="U56" s="91" t="s">
        <v>334</v>
      </c>
      <c r="V56" s="90" t="s">
        <v>335</v>
      </c>
      <c r="W56" s="90" t="s">
        <v>268</v>
      </c>
      <c r="X56" s="90" t="s">
        <v>336</v>
      </c>
      <c r="Y56" s="55">
        <v>1</v>
      </c>
      <c r="Z56" s="90" t="s">
        <v>289</v>
      </c>
      <c r="AA56" s="90" t="s">
        <v>156</v>
      </c>
      <c r="AB56" s="91" t="s">
        <v>337</v>
      </c>
      <c r="AC56" s="135">
        <v>0.33</v>
      </c>
      <c r="AD56" s="220" t="s">
        <v>828</v>
      </c>
      <c r="AE56" s="135">
        <v>0</v>
      </c>
      <c r="AF56" s="136"/>
      <c r="AG56" s="135">
        <v>0</v>
      </c>
      <c r="AH56" s="136"/>
      <c r="AI56" s="92" t="s">
        <v>270</v>
      </c>
      <c r="AJ56" s="92" t="s">
        <v>329</v>
      </c>
      <c r="AK56" s="59">
        <f t="shared" si="0"/>
        <v>0.33</v>
      </c>
      <c r="AL56" s="92" t="s">
        <v>769</v>
      </c>
      <c r="AM56" s="94">
        <v>1</v>
      </c>
      <c r="AN56" s="91" t="s">
        <v>218</v>
      </c>
      <c r="AO56" s="112">
        <v>2018</v>
      </c>
      <c r="AP56" s="112">
        <v>31</v>
      </c>
      <c r="AQ56" s="90" t="s">
        <v>62</v>
      </c>
      <c r="AR56" s="112">
        <v>2018</v>
      </c>
      <c r="AS56" s="137"/>
      <c r="AT56" s="137"/>
      <c r="AU56" s="237"/>
      <c r="BK56" s="85"/>
      <c r="BL56" s="85"/>
      <c r="BM56" s="85"/>
    </row>
    <row r="57" spans="1:65" ht="242.25" x14ac:dyDescent="0.2">
      <c r="A57" s="101" t="s">
        <v>318</v>
      </c>
      <c r="B57" s="101" t="s">
        <v>319</v>
      </c>
      <c r="C57" s="101" t="s">
        <v>320</v>
      </c>
      <c r="D57" s="101" t="s">
        <v>239</v>
      </c>
      <c r="E57" s="100" t="s">
        <v>321</v>
      </c>
      <c r="F57" s="90" t="s">
        <v>228</v>
      </c>
      <c r="G57" s="93" t="s">
        <v>338</v>
      </c>
      <c r="H57" s="90" t="s">
        <v>93</v>
      </c>
      <c r="I57" s="92" t="s">
        <v>339</v>
      </c>
      <c r="J57" s="92" t="s">
        <v>340</v>
      </c>
      <c r="K57" s="98" t="s">
        <v>19</v>
      </c>
      <c r="L57" s="97" t="str">
        <f t="shared" si="19"/>
        <v>3</v>
      </c>
      <c r="M57" s="96" t="s">
        <v>45</v>
      </c>
      <c r="N57" s="97" t="str">
        <f t="shared" si="20"/>
        <v>4</v>
      </c>
      <c r="O57" s="91">
        <v>0.5</v>
      </c>
      <c r="P57" s="92" t="s">
        <v>341</v>
      </c>
      <c r="Q57" s="91" t="s">
        <v>273</v>
      </c>
      <c r="R57" s="90">
        <f t="shared" si="21"/>
        <v>6</v>
      </c>
      <c r="S57" s="90" t="str">
        <f t="shared" si="22"/>
        <v>ZONA DE RIESGO ALTA</v>
      </c>
      <c r="T57" s="93" t="s">
        <v>956</v>
      </c>
      <c r="U57" s="91" t="s">
        <v>342</v>
      </c>
      <c r="V57" s="90" t="s">
        <v>957</v>
      </c>
      <c r="W57" s="90" t="s">
        <v>268</v>
      </c>
      <c r="X57" s="90" t="s">
        <v>327</v>
      </c>
      <c r="Y57" s="55">
        <v>1</v>
      </c>
      <c r="Z57" s="90" t="s">
        <v>289</v>
      </c>
      <c r="AA57" s="90" t="s">
        <v>156</v>
      </c>
      <c r="AB57" s="91" t="s">
        <v>343</v>
      </c>
      <c r="AC57" s="185">
        <v>0.33</v>
      </c>
      <c r="AD57" s="226" t="s">
        <v>958</v>
      </c>
      <c r="AE57" s="135">
        <v>0</v>
      </c>
      <c r="AF57" s="136"/>
      <c r="AG57" s="135">
        <v>0</v>
      </c>
      <c r="AH57" s="136"/>
      <c r="AI57" s="92" t="s">
        <v>270</v>
      </c>
      <c r="AJ57" s="92" t="s">
        <v>329</v>
      </c>
      <c r="AK57" s="59">
        <f t="shared" si="0"/>
        <v>0.33</v>
      </c>
      <c r="AL57" s="92" t="s">
        <v>770</v>
      </c>
      <c r="AM57" s="94">
        <v>1</v>
      </c>
      <c r="AN57" s="91" t="s">
        <v>218</v>
      </c>
      <c r="AO57" s="112">
        <v>2018</v>
      </c>
      <c r="AP57" s="112">
        <v>31</v>
      </c>
      <c r="AQ57" s="90" t="s">
        <v>62</v>
      </c>
      <c r="AR57" s="112">
        <v>2018</v>
      </c>
      <c r="AS57" s="137"/>
      <c r="AT57" s="137"/>
      <c r="AU57" s="237"/>
      <c r="BK57" s="85"/>
      <c r="BL57" s="85"/>
      <c r="BM57" s="85"/>
    </row>
    <row r="58" spans="1:65" ht="242.25" x14ac:dyDescent="0.2">
      <c r="A58" s="101" t="s">
        <v>318</v>
      </c>
      <c r="B58" s="101" t="s">
        <v>319</v>
      </c>
      <c r="C58" s="101" t="s">
        <v>344</v>
      </c>
      <c r="D58" s="101" t="s">
        <v>345</v>
      </c>
      <c r="E58" s="100" t="s">
        <v>321</v>
      </c>
      <c r="F58" s="90" t="s">
        <v>228</v>
      </c>
      <c r="G58" s="93" t="s">
        <v>346</v>
      </c>
      <c r="H58" s="90" t="s">
        <v>97</v>
      </c>
      <c r="I58" s="92" t="s">
        <v>347</v>
      </c>
      <c r="J58" s="92" t="s">
        <v>959</v>
      </c>
      <c r="K58" s="98" t="s">
        <v>19</v>
      </c>
      <c r="L58" s="97" t="str">
        <f t="shared" si="19"/>
        <v>3</v>
      </c>
      <c r="M58" s="96" t="s">
        <v>45</v>
      </c>
      <c r="N58" s="97" t="str">
        <f t="shared" si="20"/>
        <v>4</v>
      </c>
      <c r="O58" s="91">
        <v>0.5</v>
      </c>
      <c r="P58" s="92" t="s">
        <v>348</v>
      </c>
      <c r="Q58" s="91" t="s">
        <v>271</v>
      </c>
      <c r="R58" s="90">
        <f t="shared" si="21"/>
        <v>6</v>
      </c>
      <c r="S58" s="90" t="str">
        <f t="shared" si="22"/>
        <v>ZONA DE RIESGO ALTA</v>
      </c>
      <c r="T58" s="93" t="s">
        <v>349</v>
      </c>
      <c r="U58" s="90" t="s">
        <v>350</v>
      </c>
      <c r="V58" s="90" t="s">
        <v>960</v>
      </c>
      <c r="W58" s="90" t="s">
        <v>268</v>
      </c>
      <c r="X58" s="90" t="s">
        <v>351</v>
      </c>
      <c r="Y58" s="55">
        <v>1</v>
      </c>
      <c r="Z58" s="90" t="s">
        <v>289</v>
      </c>
      <c r="AA58" s="90" t="s">
        <v>156</v>
      </c>
      <c r="AB58" s="91" t="s">
        <v>352</v>
      </c>
      <c r="AC58" s="185">
        <v>0.33</v>
      </c>
      <c r="AD58" s="226" t="s">
        <v>829</v>
      </c>
      <c r="AE58" s="135">
        <v>0</v>
      </c>
      <c r="AF58" s="136"/>
      <c r="AG58" s="135">
        <v>0</v>
      </c>
      <c r="AH58" s="136"/>
      <c r="AI58" s="92" t="s">
        <v>270</v>
      </c>
      <c r="AJ58" s="92" t="s">
        <v>329</v>
      </c>
      <c r="AK58" s="59">
        <f t="shared" si="0"/>
        <v>0.33</v>
      </c>
      <c r="AL58" s="92" t="s">
        <v>771</v>
      </c>
      <c r="AM58" s="94">
        <v>1</v>
      </c>
      <c r="AN58" s="91" t="s">
        <v>218</v>
      </c>
      <c r="AO58" s="112">
        <v>2018</v>
      </c>
      <c r="AP58" s="112">
        <v>31</v>
      </c>
      <c r="AQ58" s="90" t="s">
        <v>62</v>
      </c>
      <c r="AR58" s="112">
        <v>2018</v>
      </c>
      <c r="AS58" s="137"/>
      <c r="AT58" s="137"/>
      <c r="AU58" s="237"/>
      <c r="BK58" s="85"/>
      <c r="BL58" s="85"/>
      <c r="BM58" s="85"/>
    </row>
    <row r="59" spans="1:65" ht="409.5" x14ac:dyDescent="0.2">
      <c r="A59" s="101" t="s">
        <v>318</v>
      </c>
      <c r="B59" s="101" t="s">
        <v>319</v>
      </c>
      <c r="C59" s="101" t="s">
        <v>353</v>
      </c>
      <c r="D59" s="101" t="s">
        <v>243</v>
      </c>
      <c r="E59" s="100" t="s">
        <v>354</v>
      </c>
      <c r="F59" s="90" t="s">
        <v>233</v>
      </c>
      <c r="G59" s="93" t="s">
        <v>355</v>
      </c>
      <c r="H59" s="90" t="s">
        <v>91</v>
      </c>
      <c r="I59" s="92" t="s">
        <v>961</v>
      </c>
      <c r="J59" s="92" t="s">
        <v>962</v>
      </c>
      <c r="K59" s="98" t="s">
        <v>19</v>
      </c>
      <c r="L59" s="97" t="str">
        <f t="shared" si="19"/>
        <v>3</v>
      </c>
      <c r="M59" s="96" t="s">
        <v>45</v>
      </c>
      <c r="N59" s="97" t="str">
        <f t="shared" si="20"/>
        <v>4</v>
      </c>
      <c r="O59" s="91">
        <v>0.5</v>
      </c>
      <c r="P59" s="92" t="s">
        <v>356</v>
      </c>
      <c r="Q59" s="91" t="s">
        <v>271</v>
      </c>
      <c r="R59" s="90">
        <f t="shared" si="21"/>
        <v>6</v>
      </c>
      <c r="S59" s="90" t="str">
        <f t="shared" si="22"/>
        <v>ZONA DE RIESGO ALTA</v>
      </c>
      <c r="T59" s="93" t="s">
        <v>357</v>
      </c>
      <c r="U59" s="90" t="s">
        <v>358</v>
      </c>
      <c r="V59" s="90" t="s">
        <v>359</v>
      </c>
      <c r="W59" s="90" t="s">
        <v>268</v>
      </c>
      <c r="X59" s="90" t="s">
        <v>351</v>
      </c>
      <c r="Y59" s="55">
        <v>1</v>
      </c>
      <c r="Z59" s="90" t="s">
        <v>289</v>
      </c>
      <c r="AA59" s="90" t="s">
        <v>156</v>
      </c>
      <c r="AB59" s="91" t="s">
        <v>963</v>
      </c>
      <c r="AC59" s="185">
        <v>0.33</v>
      </c>
      <c r="AD59" s="226" t="s">
        <v>964</v>
      </c>
      <c r="AE59" s="135">
        <v>0</v>
      </c>
      <c r="AF59" s="136"/>
      <c r="AG59" s="135">
        <v>0</v>
      </c>
      <c r="AH59" s="136"/>
      <c r="AI59" s="92" t="s">
        <v>270</v>
      </c>
      <c r="AJ59" s="92" t="s">
        <v>360</v>
      </c>
      <c r="AK59" s="59">
        <f t="shared" si="0"/>
        <v>0.33</v>
      </c>
      <c r="AL59" s="92" t="s">
        <v>965</v>
      </c>
      <c r="AM59" s="94">
        <v>1</v>
      </c>
      <c r="AN59" s="91" t="s">
        <v>218</v>
      </c>
      <c r="AO59" s="112">
        <v>2018</v>
      </c>
      <c r="AP59" s="112">
        <v>31</v>
      </c>
      <c r="AQ59" s="90" t="s">
        <v>62</v>
      </c>
      <c r="AR59" s="112">
        <v>2018</v>
      </c>
      <c r="AS59" s="137"/>
      <c r="AT59" s="137"/>
      <c r="AU59" s="237"/>
      <c r="BK59" s="85"/>
      <c r="BL59" s="85"/>
      <c r="BM59" s="85"/>
    </row>
    <row r="60" spans="1:65" ht="280.5" x14ac:dyDescent="0.2">
      <c r="A60" s="101" t="s">
        <v>318</v>
      </c>
      <c r="B60" s="101" t="s">
        <v>319</v>
      </c>
      <c r="C60" s="101" t="s">
        <v>361</v>
      </c>
      <c r="D60" s="101" t="s">
        <v>246</v>
      </c>
      <c r="E60" s="100" t="s">
        <v>354</v>
      </c>
      <c r="F60" s="90" t="s">
        <v>233</v>
      </c>
      <c r="G60" s="93" t="s">
        <v>966</v>
      </c>
      <c r="H60" s="90" t="s">
        <v>93</v>
      </c>
      <c r="I60" s="92" t="s">
        <v>362</v>
      </c>
      <c r="J60" s="92" t="s">
        <v>363</v>
      </c>
      <c r="K60" s="98" t="s">
        <v>19</v>
      </c>
      <c r="L60" s="97" t="str">
        <f t="shared" si="19"/>
        <v>3</v>
      </c>
      <c r="M60" s="96" t="s">
        <v>45</v>
      </c>
      <c r="N60" s="97" t="str">
        <f t="shared" si="20"/>
        <v>4</v>
      </c>
      <c r="O60" s="91">
        <v>0.5</v>
      </c>
      <c r="P60" s="92" t="s">
        <v>967</v>
      </c>
      <c r="Q60" s="91" t="s">
        <v>271</v>
      </c>
      <c r="R60" s="90">
        <f t="shared" si="21"/>
        <v>6</v>
      </c>
      <c r="S60" s="90" t="str">
        <f t="shared" si="22"/>
        <v>ZONA DE RIESGO ALTA</v>
      </c>
      <c r="T60" s="93" t="s">
        <v>364</v>
      </c>
      <c r="U60" s="90" t="s">
        <v>365</v>
      </c>
      <c r="V60" s="90" t="s">
        <v>366</v>
      </c>
      <c r="W60" s="90" t="s">
        <v>268</v>
      </c>
      <c r="X60" s="90" t="s">
        <v>351</v>
      </c>
      <c r="Y60" s="55">
        <v>1</v>
      </c>
      <c r="Z60" s="90" t="s">
        <v>289</v>
      </c>
      <c r="AA60" s="90" t="s">
        <v>155</v>
      </c>
      <c r="AB60" s="91" t="s">
        <v>968</v>
      </c>
      <c r="AC60" s="185">
        <v>0.33</v>
      </c>
      <c r="AD60" s="226" t="s">
        <v>830</v>
      </c>
      <c r="AE60" s="135">
        <v>0</v>
      </c>
      <c r="AF60" s="136"/>
      <c r="AG60" s="135">
        <v>0</v>
      </c>
      <c r="AH60" s="136"/>
      <c r="AI60" s="92" t="s">
        <v>270</v>
      </c>
      <c r="AJ60" s="92" t="s">
        <v>329</v>
      </c>
      <c r="AK60" s="59">
        <f t="shared" si="0"/>
        <v>0.33</v>
      </c>
      <c r="AL60" s="92" t="s">
        <v>772</v>
      </c>
      <c r="AM60" s="94">
        <v>1</v>
      </c>
      <c r="AN60" s="91" t="s">
        <v>218</v>
      </c>
      <c r="AO60" s="112">
        <v>2018</v>
      </c>
      <c r="AP60" s="112">
        <v>31</v>
      </c>
      <c r="AQ60" s="90" t="s">
        <v>62</v>
      </c>
      <c r="AR60" s="112">
        <v>2018</v>
      </c>
      <c r="AS60" s="137"/>
      <c r="AT60" s="137"/>
      <c r="AU60" s="237"/>
      <c r="BK60" s="85"/>
      <c r="BL60" s="85"/>
      <c r="BM60" s="85"/>
    </row>
    <row r="61" spans="1:65" ht="409.5" x14ac:dyDescent="0.2">
      <c r="A61" s="101" t="s">
        <v>318</v>
      </c>
      <c r="B61" s="101" t="s">
        <v>319</v>
      </c>
      <c r="C61" s="101" t="s">
        <v>367</v>
      </c>
      <c r="D61" s="101" t="s">
        <v>368</v>
      </c>
      <c r="E61" s="100" t="s">
        <v>354</v>
      </c>
      <c r="F61" s="90" t="s">
        <v>233</v>
      </c>
      <c r="G61" s="93" t="s">
        <v>563</v>
      </c>
      <c r="H61" s="90" t="s">
        <v>97</v>
      </c>
      <c r="I61" s="92" t="s">
        <v>369</v>
      </c>
      <c r="J61" s="92" t="s">
        <v>969</v>
      </c>
      <c r="K61" s="98" t="s">
        <v>19</v>
      </c>
      <c r="L61" s="97" t="str">
        <f t="shared" si="19"/>
        <v>3</v>
      </c>
      <c r="M61" s="96" t="s">
        <v>45</v>
      </c>
      <c r="N61" s="97" t="str">
        <f t="shared" si="20"/>
        <v>4</v>
      </c>
      <c r="O61" s="91">
        <v>0.5</v>
      </c>
      <c r="P61" s="92" t="s">
        <v>970</v>
      </c>
      <c r="Q61" s="91" t="s">
        <v>271</v>
      </c>
      <c r="R61" s="90">
        <f t="shared" si="21"/>
        <v>6</v>
      </c>
      <c r="S61" s="90" t="str">
        <f t="shared" si="22"/>
        <v>ZONA DE RIESGO ALTA</v>
      </c>
      <c r="T61" s="93" t="s">
        <v>971</v>
      </c>
      <c r="U61" s="90" t="s">
        <v>370</v>
      </c>
      <c r="V61" s="90" t="s">
        <v>371</v>
      </c>
      <c r="W61" s="90" t="s">
        <v>268</v>
      </c>
      <c r="X61" s="90" t="s">
        <v>336</v>
      </c>
      <c r="Y61" s="55">
        <v>1</v>
      </c>
      <c r="Z61" s="90" t="s">
        <v>289</v>
      </c>
      <c r="AA61" s="90" t="s">
        <v>155</v>
      </c>
      <c r="AB61" s="91" t="s">
        <v>972</v>
      </c>
      <c r="AC61" s="185">
        <v>0.33</v>
      </c>
      <c r="AD61" s="226" t="s">
        <v>831</v>
      </c>
      <c r="AE61" s="135">
        <v>0</v>
      </c>
      <c r="AF61" s="136"/>
      <c r="AG61" s="135">
        <v>0</v>
      </c>
      <c r="AH61" s="136"/>
      <c r="AI61" s="92" t="s">
        <v>270</v>
      </c>
      <c r="AJ61" s="92" t="s">
        <v>372</v>
      </c>
      <c r="AK61" s="59">
        <f t="shared" si="0"/>
        <v>0.33</v>
      </c>
      <c r="AL61" s="92" t="s">
        <v>772</v>
      </c>
      <c r="AM61" s="94">
        <v>1</v>
      </c>
      <c r="AN61" s="91" t="s">
        <v>218</v>
      </c>
      <c r="AO61" s="112">
        <v>2018</v>
      </c>
      <c r="AP61" s="112">
        <v>31</v>
      </c>
      <c r="AQ61" s="90" t="s">
        <v>62</v>
      </c>
      <c r="AR61" s="112">
        <v>2018</v>
      </c>
      <c r="AS61" s="137"/>
      <c r="AT61" s="137"/>
      <c r="AU61" s="237"/>
      <c r="BK61" s="85"/>
      <c r="BL61" s="85"/>
      <c r="BM61" s="85"/>
    </row>
    <row r="62" spans="1:65" ht="344.25" x14ac:dyDescent="0.2">
      <c r="A62" s="101" t="s">
        <v>318</v>
      </c>
      <c r="B62" s="101" t="s">
        <v>319</v>
      </c>
      <c r="C62" s="101" t="s">
        <v>373</v>
      </c>
      <c r="D62" s="101" t="s">
        <v>374</v>
      </c>
      <c r="E62" s="100" t="s">
        <v>354</v>
      </c>
      <c r="F62" s="90" t="s">
        <v>233</v>
      </c>
      <c r="G62" s="93" t="s">
        <v>973</v>
      </c>
      <c r="H62" s="90" t="s">
        <v>97</v>
      </c>
      <c r="I62" s="126" t="s">
        <v>375</v>
      </c>
      <c r="J62" s="92" t="s">
        <v>376</v>
      </c>
      <c r="K62" s="98" t="s">
        <v>19</v>
      </c>
      <c r="L62" s="97" t="str">
        <f t="shared" si="19"/>
        <v>3</v>
      </c>
      <c r="M62" s="96" t="s">
        <v>45</v>
      </c>
      <c r="N62" s="97" t="str">
        <f t="shared" si="20"/>
        <v>4</v>
      </c>
      <c r="O62" s="91">
        <v>0.5</v>
      </c>
      <c r="P62" s="92" t="s">
        <v>377</v>
      </c>
      <c r="Q62" s="91" t="s">
        <v>271</v>
      </c>
      <c r="R62" s="90">
        <f t="shared" si="21"/>
        <v>6</v>
      </c>
      <c r="S62" s="90" t="str">
        <f t="shared" si="22"/>
        <v>ZONA DE RIESGO ALTA</v>
      </c>
      <c r="T62" s="93" t="s">
        <v>974</v>
      </c>
      <c r="U62" s="90" t="s">
        <v>378</v>
      </c>
      <c r="V62" s="90" t="s">
        <v>379</v>
      </c>
      <c r="W62" s="90" t="s">
        <v>268</v>
      </c>
      <c r="X62" s="90" t="s">
        <v>327</v>
      </c>
      <c r="Y62" s="55">
        <v>1</v>
      </c>
      <c r="Z62" s="90" t="s">
        <v>289</v>
      </c>
      <c r="AA62" s="90" t="s">
        <v>155</v>
      </c>
      <c r="AB62" s="91" t="s">
        <v>975</v>
      </c>
      <c r="AC62" s="185">
        <v>0.33</v>
      </c>
      <c r="AD62" s="226" t="s">
        <v>976</v>
      </c>
      <c r="AE62" s="135">
        <v>0</v>
      </c>
      <c r="AF62" s="136"/>
      <c r="AG62" s="135">
        <v>0</v>
      </c>
      <c r="AH62" s="136"/>
      <c r="AI62" s="92" t="s">
        <v>270</v>
      </c>
      <c r="AJ62" s="92" t="s">
        <v>372</v>
      </c>
      <c r="AK62" s="59">
        <f t="shared" si="0"/>
        <v>0.33</v>
      </c>
      <c r="AL62" s="92" t="s">
        <v>773</v>
      </c>
      <c r="AM62" s="94">
        <v>1</v>
      </c>
      <c r="AN62" s="91" t="s">
        <v>218</v>
      </c>
      <c r="AO62" s="112">
        <v>2018</v>
      </c>
      <c r="AP62" s="112">
        <v>31</v>
      </c>
      <c r="AQ62" s="90" t="s">
        <v>62</v>
      </c>
      <c r="AR62" s="112">
        <v>2018</v>
      </c>
      <c r="AS62" s="137"/>
      <c r="AT62" s="137"/>
      <c r="AU62" s="237"/>
      <c r="BK62" s="85"/>
      <c r="BL62" s="85"/>
      <c r="BM62" s="85"/>
    </row>
    <row r="63" spans="1:65" ht="114.75" x14ac:dyDescent="0.2">
      <c r="A63" s="101" t="s">
        <v>236</v>
      </c>
      <c r="B63" s="101" t="s">
        <v>237</v>
      </c>
      <c r="C63" s="101" t="s">
        <v>238</v>
      </c>
      <c r="D63" s="101" t="s">
        <v>239</v>
      </c>
      <c r="E63" s="100" t="s">
        <v>541</v>
      </c>
      <c r="F63" s="90" t="s">
        <v>234</v>
      </c>
      <c r="G63" s="93" t="s">
        <v>645</v>
      </c>
      <c r="H63" s="90" t="s">
        <v>97</v>
      </c>
      <c r="I63" s="92" t="s">
        <v>542</v>
      </c>
      <c r="J63" s="92" t="s">
        <v>977</v>
      </c>
      <c r="K63" s="98" t="s">
        <v>18</v>
      </c>
      <c r="L63" s="97" t="s">
        <v>260</v>
      </c>
      <c r="M63" s="96" t="s">
        <v>44</v>
      </c>
      <c r="N63" s="97" t="s">
        <v>256</v>
      </c>
      <c r="O63" s="91">
        <v>0.5</v>
      </c>
      <c r="P63" s="92" t="s">
        <v>543</v>
      </c>
      <c r="Q63" s="91" t="s">
        <v>271</v>
      </c>
      <c r="R63" s="90">
        <v>6</v>
      </c>
      <c r="S63" s="90" t="s">
        <v>264</v>
      </c>
      <c r="T63" s="93" t="s">
        <v>646</v>
      </c>
      <c r="U63" s="90" t="s">
        <v>647</v>
      </c>
      <c r="V63" s="90" t="s">
        <v>544</v>
      </c>
      <c r="W63" s="90" t="s">
        <v>268</v>
      </c>
      <c r="X63" s="90" t="s">
        <v>161</v>
      </c>
      <c r="Y63" s="55">
        <v>1</v>
      </c>
      <c r="Z63" s="90" t="s">
        <v>289</v>
      </c>
      <c r="AA63" s="90" t="s">
        <v>155</v>
      </c>
      <c r="AB63" s="91" t="s">
        <v>648</v>
      </c>
      <c r="AC63" s="65">
        <v>0.33329999999999999</v>
      </c>
      <c r="AD63" s="202" t="s">
        <v>816</v>
      </c>
      <c r="AE63" s="65">
        <v>0</v>
      </c>
      <c r="AF63" s="66"/>
      <c r="AG63" s="65">
        <v>0</v>
      </c>
      <c r="AH63" s="66"/>
      <c r="AI63" s="92" t="s">
        <v>112</v>
      </c>
      <c r="AJ63" s="92" t="s">
        <v>125</v>
      </c>
      <c r="AK63" s="59">
        <f t="shared" si="0"/>
        <v>0.33329999999999999</v>
      </c>
      <c r="AL63" s="92" t="s">
        <v>545</v>
      </c>
      <c r="AM63" s="90">
        <v>1</v>
      </c>
      <c r="AN63" s="91" t="s">
        <v>52</v>
      </c>
      <c r="AO63" s="90">
        <v>2018</v>
      </c>
      <c r="AP63" s="90">
        <v>31</v>
      </c>
      <c r="AQ63" s="90" t="s">
        <v>62</v>
      </c>
      <c r="AR63" s="90">
        <v>2018</v>
      </c>
      <c r="AS63" s="137"/>
      <c r="AT63" s="137"/>
      <c r="AU63" s="237"/>
      <c r="BK63" s="85"/>
      <c r="BL63" s="85"/>
      <c r="BM63" s="85"/>
    </row>
    <row r="64" spans="1:65" ht="178.5" x14ac:dyDescent="0.2">
      <c r="A64" s="101" t="s">
        <v>236</v>
      </c>
      <c r="B64" s="101" t="s">
        <v>237</v>
      </c>
      <c r="C64" s="101" t="s">
        <v>238</v>
      </c>
      <c r="D64" s="101" t="s">
        <v>239</v>
      </c>
      <c r="E64" s="100" t="s">
        <v>546</v>
      </c>
      <c r="F64" s="90" t="s">
        <v>234</v>
      </c>
      <c r="G64" s="93" t="s">
        <v>649</v>
      </c>
      <c r="H64" s="90" t="s">
        <v>97</v>
      </c>
      <c r="I64" s="92" t="s">
        <v>547</v>
      </c>
      <c r="J64" s="92" t="s">
        <v>548</v>
      </c>
      <c r="K64" s="98" t="s">
        <v>18</v>
      </c>
      <c r="L64" s="97" t="s">
        <v>260</v>
      </c>
      <c r="M64" s="96" t="s">
        <v>45</v>
      </c>
      <c r="N64" s="97" t="s">
        <v>260</v>
      </c>
      <c r="O64" s="91">
        <v>0.5</v>
      </c>
      <c r="P64" s="92" t="s">
        <v>978</v>
      </c>
      <c r="Q64" s="91" t="s">
        <v>271</v>
      </c>
      <c r="R64" s="90">
        <v>8</v>
      </c>
      <c r="S64" s="90" t="s">
        <v>264</v>
      </c>
      <c r="T64" s="93" t="s">
        <v>549</v>
      </c>
      <c r="U64" s="90" t="s">
        <v>550</v>
      </c>
      <c r="V64" s="90" t="s">
        <v>650</v>
      </c>
      <c r="W64" s="90" t="s">
        <v>268</v>
      </c>
      <c r="X64" s="90" t="s">
        <v>159</v>
      </c>
      <c r="Y64" s="55">
        <v>0.9</v>
      </c>
      <c r="Z64" s="90" t="s">
        <v>551</v>
      </c>
      <c r="AA64" s="90" t="s">
        <v>155</v>
      </c>
      <c r="AB64" s="91" t="s">
        <v>651</v>
      </c>
      <c r="AC64" s="65">
        <v>0.3</v>
      </c>
      <c r="AD64" s="202" t="s">
        <v>817</v>
      </c>
      <c r="AE64" s="65">
        <v>0</v>
      </c>
      <c r="AF64" s="66"/>
      <c r="AG64" s="65">
        <v>0</v>
      </c>
      <c r="AH64" s="66"/>
      <c r="AI64" s="92" t="s">
        <v>112</v>
      </c>
      <c r="AJ64" s="92" t="s">
        <v>125</v>
      </c>
      <c r="AK64" s="59">
        <f t="shared" si="0"/>
        <v>0.3</v>
      </c>
      <c r="AL64" s="92" t="s">
        <v>652</v>
      </c>
      <c r="AM64" s="90">
        <v>1</v>
      </c>
      <c r="AN64" s="91" t="s">
        <v>52</v>
      </c>
      <c r="AO64" s="90">
        <v>2018</v>
      </c>
      <c r="AP64" s="90">
        <v>31</v>
      </c>
      <c r="AQ64" s="90" t="s">
        <v>62</v>
      </c>
      <c r="AR64" s="90">
        <v>2018</v>
      </c>
      <c r="AS64" s="137"/>
      <c r="AT64" s="137"/>
      <c r="AU64" s="237"/>
      <c r="BK64" s="85"/>
      <c r="BL64" s="85"/>
      <c r="BM64" s="85"/>
    </row>
    <row r="65" spans="1:65" ht="126" customHeight="1" x14ac:dyDescent="0.2">
      <c r="A65" s="101" t="s">
        <v>552</v>
      </c>
      <c r="B65" s="101" t="s">
        <v>237</v>
      </c>
      <c r="C65" s="101" t="s">
        <v>238</v>
      </c>
      <c r="D65" s="101" t="s">
        <v>239</v>
      </c>
      <c r="E65" s="100" t="s">
        <v>546</v>
      </c>
      <c r="F65" s="90" t="s">
        <v>234</v>
      </c>
      <c r="G65" s="93" t="s">
        <v>553</v>
      </c>
      <c r="H65" s="90" t="s">
        <v>91</v>
      </c>
      <c r="I65" s="92" t="s">
        <v>979</v>
      </c>
      <c r="J65" s="92" t="s">
        <v>980</v>
      </c>
      <c r="K65" s="98" t="s">
        <v>18</v>
      </c>
      <c r="L65" s="97" t="s">
        <v>260</v>
      </c>
      <c r="M65" s="96" t="s">
        <v>45</v>
      </c>
      <c r="N65" s="97" t="s">
        <v>260</v>
      </c>
      <c r="O65" s="91">
        <v>0.5</v>
      </c>
      <c r="P65" s="92" t="s">
        <v>653</v>
      </c>
      <c r="Q65" s="91" t="s">
        <v>273</v>
      </c>
      <c r="R65" s="90">
        <v>8</v>
      </c>
      <c r="S65" s="90" t="s">
        <v>264</v>
      </c>
      <c r="T65" s="93" t="s">
        <v>654</v>
      </c>
      <c r="U65" s="90" t="s">
        <v>655</v>
      </c>
      <c r="V65" s="90" t="s">
        <v>656</v>
      </c>
      <c r="W65" s="90" t="s">
        <v>268</v>
      </c>
      <c r="X65" s="90" t="s">
        <v>159</v>
      </c>
      <c r="Y65" s="55">
        <v>0.9</v>
      </c>
      <c r="Z65" s="90" t="s">
        <v>289</v>
      </c>
      <c r="AA65" s="90" t="s">
        <v>156</v>
      </c>
      <c r="AB65" s="91" t="s">
        <v>981</v>
      </c>
      <c r="AC65" s="65">
        <v>0.3</v>
      </c>
      <c r="AD65" s="202" t="s">
        <v>982</v>
      </c>
      <c r="AE65" s="65">
        <v>0</v>
      </c>
      <c r="AF65" s="66"/>
      <c r="AG65" s="65">
        <v>0</v>
      </c>
      <c r="AH65" s="66"/>
      <c r="AI65" s="92" t="s">
        <v>112</v>
      </c>
      <c r="AJ65" s="92" t="s">
        <v>125</v>
      </c>
      <c r="AK65" s="59">
        <f t="shared" si="0"/>
        <v>0.3</v>
      </c>
      <c r="AL65" s="130" t="s">
        <v>554</v>
      </c>
      <c r="AM65" s="90">
        <v>1</v>
      </c>
      <c r="AN65" s="91" t="s">
        <v>52</v>
      </c>
      <c r="AO65" s="90">
        <v>2018</v>
      </c>
      <c r="AP65" s="90">
        <v>31</v>
      </c>
      <c r="AQ65" s="90" t="s">
        <v>62</v>
      </c>
      <c r="AR65" s="90">
        <v>2018</v>
      </c>
      <c r="AS65" s="137"/>
      <c r="AT65" s="137"/>
      <c r="AU65" s="237"/>
      <c r="BK65" s="85"/>
      <c r="BL65" s="85"/>
      <c r="BM65" s="85"/>
    </row>
    <row r="66" spans="1:65" ht="76.5" x14ac:dyDescent="0.2">
      <c r="A66" s="101" t="s">
        <v>318</v>
      </c>
      <c r="B66" s="101" t="s">
        <v>421</v>
      </c>
      <c r="C66" s="101" t="s">
        <v>422</v>
      </c>
      <c r="D66" s="101" t="s">
        <v>423</v>
      </c>
      <c r="E66" s="100" t="s">
        <v>434</v>
      </c>
      <c r="F66" s="90" t="s">
        <v>229</v>
      </c>
      <c r="G66" s="93" t="s">
        <v>424</v>
      </c>
      <c r="H66" s="90" t="s">
        <v>94</v>
      </c>
      <c r="I66" s="92" t="s">
        <v>425</v>
      </c>
      <c r="J66" s="92" t="s">
        <v>426</v>
      </c>
      <c r="K66" s="98" t="s">
        <v>18</v>
      </c>
      <c r="L66" s="97" t="str">
        <f t="shared" ref="L66:L67" si="23">IF(K66="Casi con certeza","5",IF(K66="Probable","4",IF(K66="Posible","3",IF(K66="Improbable","2",IF(K66="Raro","1","")))))</f>
        <v>4</v>
      </c>
      <c r="M66" s="96" t="s">
        <v>46</v>
      </c>
      <c r="N66" s="97" t="str">
        <f t="shared" ref="N66:N67" si="24">IF(M66="Catastrófico","5",IF(M66="Mayor","4",IF(M66="Moderado","3",IF(M66="Menor","2",IF(M66="Insignificante","1","")))))</f>
        <v>5</v>
      </c>
      <c r="O66" s="91">
        <v>1</v>
      </c>
      <c r="P66" s="92" t="s">
        <v>677</v>
      </c>
      <c r="Q66" s="91" t="s">
        <v>271</v>
      </c>
      <c r="R66" s="90">
        <f t="shared" ref="R66:R67" si="25">L66*N66*O66</f>
        <v>20</v>
      </c>
      <c r="S66" s="90" t="str">
        <f t="shared" ref="S66:S67" si="26">IF(R66&gt;11,"ZONA DE RIESGO EXTREMA",IF(R66&lt;4,"ZONA DE RIESGO BAJA",IF(R66=4,"ZONA DE RIESGO MODERADA","ZONA DE RIESGO ALTA")))</f>
        <v>ZONA DE RIESGO EXTREMA</v>
      </c>
      <c r="T66" s="93" t="s">
        <v>427</v>
      </c>
      <c r="U66" s="90" t="s">
        <v>678</v>
      </c>
      <c r="V66" s="90" t="s">
        <v>679</v>
      </c>
      <c r="W66" s="90" t="s">
        <v>428</v>
      </c>
      <c r="X66" s="90" t="s">
        <v>336</v>
      </c>
      <c r="Y66" s="55">
        <v>1</v>
      </c>
      <c r="Z66" s="90" t="s">
        <v>429</v>
      </c>
      <c r="AA66" s="90" t="s">
        <v>156</v>
      </c>
      <c r="AB66" s="91" t="s">
        <v>983</v>
      </c>
      <c r="AC66" s="135">
        <v>0.33</v>
      </c>
      <c r="AD66" s="220" t="s">
        <v>984</v>
      </c>
      <c r="AE66" s="135">
        <v>0</v>
      </c>
      <c r="AF66" s="136"/>
      <c r="AG66" s="135">
        <v>0</v>
      </c>
      <c r="AH66" s="136"/>
      <c r="AI66" s="92" t="s">
        <v>680</v>
      </c>
      <c r="AJ66" s="92" t="s">
        <v>681</v>
      </c>
      <c r="AK66" s="59">
        <f t="shared" si="0"/>
        <v>0.33</v>
      </c>
      <c r="AL66" s="92" t="s">
        <v>430</v>
      </c>
      <c r="AM66" s="91">
        <v>1</v>
      </c>
      <c r="AN66" s="91" t="s">
        <v>52</v>
      </c>
      <c r="AO66" s="90">
        <v>2018</v>
      </c>
      <c r="AP66" s="90">
        <v>15</v>
      </c>
      <c r="AQ66" s="90" t="s">
        <v>62</v>
      </c>
      <c r="AR66" s="90">
        <v>2018</v>
      </c>
      <c r="AS66" s="137"/>
      <c r="AT66" s="137"/>
      <c r="AU66" s="237"/>
      <c r="BK66" s="85"/>
      <c r="BL66" s="85"/>
      <c r="BM66" s="85"/>
    </row>
    <row r="67" spans="1:65" ht="76.5" x14ac:dyDescent="0.2">
      <c r="A67" s="101" t="s">
        <v>318</v>
      </c>
      <c r="B67" s="101" t="s">
        <v>421</v>
      </c>
      <c r="C67" s="101" t="s">
        <v>422</v>
      </c>
      <c r="D67" s="101" t="s">
        <v>423</v>
      </c>
      <c r="E67" s="100" t="s">
        <v>434</v>
      </c>
      <c r="F67" s="90" t="s">
        <v>229</v>
      </c>
      <c r="G67" s="93" t="s">
        <v>431</v>
      </c>
      <c r="H67" s="90" t="s">
        <v>97</v>
      </c>
      <c r="I67" s="92" t="s">
        <v>985</v>
      </c>
      <c r="J67" s="92" t="s">
        <v>682</v>
      </c>
      <c r="K67" s="98" t="s">
        <v>19</v>
      </c>
      <c r="L67" s="97" t="str">
        <f t="shared" si="23"/>
        <v>3</v>
      </c>
      <c r="M67" s="96" t="s">
        <v>45</v>
      </c>
      <c r="N67" s="97" t="str">
        <f t="shared" si="24"/>
        <v>4</v>
      </c>
      <c r="O67" s="91">
        <v>1</v>
      </c>
      <c r="P67" s="92" t="s">
        <v>683</v>
      </c>
      <c r="Q67" s="91" t="s">
        <v>271</v>
      </c>
      <c r="R67" s="90">
        <f t="shared" si="25"/>
        <v>12</v>
      </c>
      <c r="S67" s="90" t="str">
        <f t="shared" si="26"/>
        <v>ZONA DE RIESGO EXTREMA</v>
      </c>
      <c r="T67" s="93" t="s">
        <v>432</v>
      </c>
      <c r="U67" s="90" t="s">
        <v>986</v>
      </c>
      <c r="V67" s="90" t="s">
        <v>433</v>
      </c>
      <c r="W67" s="90" t="s">
        <v>428</v>
      </c>
      <c r="X67" s="90" t="s">
        <v>336</v>
      </c>
      <c r="Y67" s="55">
        <v>0.8</v>
      </c>
      <c r="Z67" s="90" t="s">
        <v>163</v>
      </c>
      <c r="AA67" s="90" t="s">
        <v>155</v>
      </c>
      <c r="AB67" s="91" t="s">
        <v>987</v>
      </c>
      <c r="AC67" s="135">
        <v>0.33</v>
      </c>
      <c r="AD67" s="220" t="s">
        <v>988</v>
      </c>
      <c r="AE67" s="135">
        <v>0</v>
      </c>
      <c r="AF67" s="136"/>
      <c r="AG67" s="135">
        <v>0</v>
      </c>
      <c r="AH67" s="136"/>
      <c r="AI67" s="92" t="s">
        <v>680</v>
      </c>
      <c r="AJ67" s="92" t="s">
        <v>681</v>
      </c>
      <c r="AK67" s="59">
        <f t="shared" si="0"/>
        <v>0.33</v>
      </c>
      <c r="AL67" s="92" t="s">
        <v>989</v>
      </c>
      <c r="AM67" s="91">
        <v>1</v>
      </c>
      <c r="AN67" s="91" t="s">
        <v>52</v>
      </c>
      <c r="AO67" s="90">
        <v>2018</v>
      </c>
      <c r="AP67" s="90">
        <v>31</v>
      </c>
      <c r="AQ67" s="90" t="s">
        <v>62</v>
      </c>
      <c r="AR67" s="90">
        <v>2018</v>
      </c>
      <c r="AS67" s="137"/>
      <c r="AT67" s="137"/>
      <c r="AU67" s="237"/>
      <c r="BK67" s="85"/>
      <c r="BL67" s="85"/>
      <c r="BM67" s="85"/>
    </row>
    <row r="68" spans="1:65" ht="188.25" customHeight="1" x14ac:dyDescent="0.2">
      <c r="A68" s="101" t="s">
        <v>318</v>
      </c>
      <c r="B68" s="101" t="s">
        <v>319</v>
      </c>
      <c r="C68" s="101" t="s">
        <v>320</v>
      </c>
      <c r="D68" s="101" t="s">
        <v>239</v>
      </c>
      <c r="E68" s="100" t="s">
        <v>555</v>
      </c>
      <c r="F68" s="90" t="s">
        <v>230</v>
      </c>
      <c r="G68" s="93" t="s">
        <v>657</v>
      </c>
      <c r="H68" s="90" t="s">
        <v>97</v>
      </c>
      <c r="I68" s="92" t="s">
        <v>990</v>
      </c>
      <c r="J68" s="92" t="s">
        <v>658</v>
      </c>
      <c r="K68" s="98" t="s">
        <v>19</v>
      </c>
      <c r="L68" s="97" t="s">
        <v>256</v>
      </c>
      <c r="M68" s="96" t="s">
        <v>45</v>
      </c>
      <c r="N68" s="97" t="s">
        <v>260</v>
      </c>
      <c r="O68" s="91">
        <v>0.5</v>
      </c>
      <c r="P68" s="92" t="s">
        <v>659</v>
      </c>
      <c r="Q68" s="91" t="s">
        <v>271</v>
      </c>
      <c r="R68" s="90">
        <v>6</v>
      </c>
      <c r="S68" s="90" t="s">
        <v>264</v>
      </c>
      <c r="T68" s="125" t="s">
        <v>556</v>
      </c>
      <c r="U68" s="90" t="s">
        <v>660</v>
      </c>
      <c r="V68" s="63" t="s">
        <v>661</v>
      </c>
      <c r="W68" s="90" t="s">
        <v>428</v>
      </c>
      <c r="X68" s="63" t="s">
        <v>159</v>
      </c>
      <c r="Y68" s="67">
        <v>0.4</v>
      </c>
      <c r="Z68" s="63" t="s">
        <v>289</v>
      </c>
      <c r="AA68" s="90" t="s">
        <v>155</v>
      </c>
      <c r="AB68" s="91" t="s">
        <v>662</v>
      </c>
      <c r="AC68" s="65">
        <v>0.33329999999999999</v>
      </c>
      <c r="AD68" s="229" t="s">
        <v>818</v>
      </c>
      <c r="AE68" s="65"/>
      <c r="AF68" s="66"/>
      <c r="AG68" s="65"/>
      <c r="AH68" s="66"/>
      <c r="AI68" s="92" t="s">
        <v>112</v>
      </c>
      <c r="AJ68" s="92" t="s">
        <v>125</v>
      </c>
      <c r="AK68" s="59">
        <f t="shared" si="0"/>
        <v>0.33329999999999999</v>
      </c>
      <c r="AL68" s="92" t="s">
        <v>557</v>
      </c>
      <c r="AM68" s="90">
        <v>1</v>
      </c>
      <c r="AN68" s="91" t="s">
        <v>52</v>
      </c>
      <c r="AO68" s="90">
        <v>2018</v>
      </c>
      <c r="AP68" s="90">
        <v>31</v>
      </c>
      <c r="AQ68" s="90" t="s">
        <v>62</v>
      </c>
      <c r="AR68" s="90">
        <v>2018</v>
      </c>
      <c r="AS68" s="137"/>
      <c r="AT68" s="137"/>
      <c r="AU68" s="237"/>
      <c r="BK68" s="85"/>
      <c r="BL68" s="85"/>
      <c r="BM68" s="85"/>
    </row>
    <row r="69" spans="1:65" ht="318.75" x14ac:dyDescent="0.2">
      <c r="A69" s="119" t="s">
        <v>318</v>
      </c>
      <c r="B69" s="119" t="s">
        <v>319</v>
      </c>
      <c r="C69" s="119" t="s">
        <v>320</v>
      </c>
      <c r="D69" s="119" t="s">
        <v>239</v>
      </c>
      <c r="E69" s="73" t="s">
        <v>555</v>
      </c>
      <c r="F69" s="90" t="s">
        <v>230</v>
      </c>
      <c r="G69" s="119" t="s">
        <v>558</v>
      </c>
      <c r="H69" s="73" t="s">
        <v>91</v>
      </c>
      <c r="I69" s="92" t="s">
        <v>559</v>
      </c>
      <c r="J69" s="92" t="s">
        <v>560</v>
      </c>
      <c r="K69" s="98" t="s">
        <v>20</v>
      </c>
      <c r="L69" s="97" t="str">
        <f t="shared" ref="L69:L72" si="27">IF(K69="Casi con certeza","5",IF(K69="Probable","4",IF(K69="Posible","3",IF(K69="Improbable","2",IF(K69="Raro","1","")))))</f>
        <v>2</v>
      </c>
      <c r="M69" s="96" t="s">
        <v>45</v>
      </c>
      <c r="N69" s="97" t="str">
        <f t="shared" ref="N69:N72" si="28">IF(M69="Catastrófico","5",IF(M69="Mayor","4",IF(M69="Moderado","3",IF(M69="Menor","2",IF(M69="Insignificante","1","")))))</f>
        <v>4</v>
      </c>
      <c r="O69" s="72">
        <v>0.5</v>
      </c>
      <c r="P69" s="130" t="s">
        <v>561</v>
      </c>
      <c r="Q69" s="72" t="s">
        <v>271</v>
      </c>
      <c r="R69" s="90">
        <v>4</v>
      </c>
      <c r="S69" s="73" t="str">
        <f t="shared" ref="S69:S72" si="29">IF(R69&gt;11,"ZONA DE RIESGO EXTREMA",IF(R69&lt;4,"ZONA DE RIESGO BAJA",IF(R69=4,"ZONA DE RIESGO MODERADA","ZONA DE RIESGO ALTA")))</f>
        <v>ZONA DE RIESGO MODERADA</v>
      </c>
      <c r="T69" s="119" t="s">
        <v>562</v>
      </c>
      <c r="U69" s="90" t="s">
        <v>664</v>
      </c>
      <c r="V69" s="73" t="s">
        <v>663</v>
      </c>
      <c r="W69" s="90" t="s">
        <v>428</v>
      </c>
      <c r="X69" s="63" t="s">
        <v>159</v>
      </c>
      <c r="Y69" s="59">
        <v>0</v>
      </c>
      <c r="Z69" s="73" t="s">
        <v>289</v>
      </c>
      <c r="AA69" s="90" t="s">
        <v>155</v>
      </c>
      <c r="AB69" s="91" t="s">
        <v>665</v>
      </c>
      <c r="AC69" s="65">
        <v>0.33</v>
      </c>
      <c r="AD69" s="225" t="s">
        <v>819</v>
      </c>
      <c r="AE69" s="65"/>
      <c r="AF69" s="159"/>
      <c r="AG69" s="65"/>
      <c r="AH69" s="159"/>
      <c r="AI69" s="92" t="s">
        <v>112</v>
      </c>
      <c r="AJ69" s="92" t="s">
        <v>125</v>
      </c>
      <c r="AK69" s="59">
        <f t="shared" si="0"/>
        <v>0.33</v>
      </c>
      <c r="AL69" s="92" t="s">
        <v>666</v>
      </c>
      <c r="AM69" s="90">
        <v>1</v>
      </c>
      <c r="AN69" s="91" t="s">
        <v>52</v>
      </c>
      <c r="AO69" s="90">
        <v>2018</v>
      </c>
      <c r="AP69" s="90">
        <v>31</v>
      </c>
      <c r="AQ69" s="90" t="s">
        <v>62</v>
      </c>
      <c r="AR69" s="90">
        <v>2018</v>
      </c>
      <c r="AS69" s="137"/>
      <c r="AT69" s="137"/>
      <c r="AU69" s="237"/>
      <c r="BK69" s="85"/>
      <c r="BL69" s="85"/>
      <c r="BM69" s="85"/>
    </row>
    <row r="70" spans="1:65" ht="153" x14ac:dyDescent="0.2">
      <c r="A70" s="101" t="s">
        <v>310</v>
      </c>
      <c r="B70" s="101" t="s">
        <v>311</v>
      </c>
      <c r="C70" s="101" t="s">
        <v>312</v>
      </c>
      <c r="D70" s="101" t="s">
        <v>313</v>
      </c>
      <c r="E70" s="100" t="s">
        <v>314</v>
      </c>
      <c r="F70" s="90" t="s">
        <v>235</v>
      </c>
      <c r="G70" s="62" t="s">
        <v>784</v>
      </c>
      <c r="H70" s="90" t="s">
        <v>97</v>
      </c>
      <c r="I70" s="92" t="s">
        <v>688</v>
      </c>
      <c r="J70" s="92" t="s">
        <v>689</v>
      </c>
      <c r="K70" s="98" t="s">
        <v>19</v>
      </c>
      <c r="L70" s="97" t="str">
        <f t="shared" si="27"/>
        <v>3</v>
      </c>
      <c r="M70" s="96" t="s">
        <v>45</v>
      </c>
      <c r="N70" s="97" t="str">
        <f t="shared" si="28"/>
        <v>4</v>
      </c>
      <c r="O70" s="91">
        <v>0.5</v>
      </c>
      <c r="P70" s="92" t="s">
        <v>991</v>
      </c>
      <c r="Q70" s="91" t="s">
        <v>271</v>
      </c>
      <c r="R70" s="90">
        <f t="shared" ref="R70:R72" si="30">L70*N70*O70</f>
        <v>6</v>
      </c>
      <c r="S70" s="90" t="str">
        <f t="shared" si="29"/>
        <v>ZONA DE RIESGO ALTA</v>
      </c>
      <c r="T70" s="110" t="s">
        <v>782</v>
      </c>
      <c r="U70" s="176" t="s">
        <v>788</v>
      </c>
      <c r="V70" s="177" t="s">
        <v>783</v>
      </c>
      <c r="W70" s="160" t="s">
        <v>268</v>
      </c>
      <c r="X70" s="90" t="s">
        <v>159</v>
      </c>
      <c r="Y70" s="55">
        <v>1</v>
      </c>
      <c r="Z70" s="90" t="s">
        <v>163</v>
      </c>
      <c r="AA70" s="90" t="s">
        <v>156</v>
      </c>
      <c r="AB70" s="91" t="s">
        <v>793</v>
      </c>
      <c r="AC70" s="135">
        <v>0.25</v>
      </c>
      <c r="AD70" s="220" t="s">
        <v>789</v>
      </c>
      <c r="AE70" s="135">
        <v>0</v>
      </c>
      <c r="AF70" s="136"/>
      <c r="AG70" s="135">
        <v>0</v>
      </c>
      <c r="AH70" s="136"/>
      <c r="AI70" s="92" t="s">
        <v>104</v>
      </c>
      <c r="AJ70" s="92" t="s">
        <v>128</v>
      </c>
      <c r="AK70" s="59">
        <f t="shared" si="0"/>
        <v>0.25</v>
      </c>
      <c r="AL70" s="92" t="s">
        <v>992</v>
      </c>
      <c r="AM70" s="91">
        <v>1</v>
      </c>
      <c r="AN70" s="91" t="s">
        <v>55</v>
      </c>
      <c r="AO70" s="90">
        <v>2018</v>
      </c>
      <c r="AP70" s="90">
        <v>30</v>
      </c>
      <c r="AQ70" s="91" t="s">
        <v>61</v>
      </c>
      <c r="AR70" s="90">
        <v>2018</v>
      </c>
      <c r="AS70" s="272" t="s">
        <v>785</v>
      </c>
      <c r="AT70" s="273"/>
      <c r="AU70" s="237"/>
      <c r="BK70" s="85"/>
      <c r="BL70" s="85"/>
      <c r="BM70" s="85"/>
    </row>
    <row r="71" spans="1:65" ht="249" customHeight="1" x14ac:dyDescent="0.2">
      <c r="A71" s="101" t="s">
        <v>310</v>
      </c>
      <c r="B71" s="101" t="s">
        <v>311</v>
      </c>
      <c r="C71" s="101" t="s">
        <v>312</v>
      </c>
      <c r="D71" s="101" t="s">
        <v>313</v>
      </c>
      <c r="E71" s="100" t="s">
        <v>314</v>
      </c>
      <c r="F71" s="90" t="s">
        <v>235</v>
      </c>
      <c r="G71" s="93" t="s">
        <v>315</v>
      </c>
      <c r="H71" s="73" t="s">
        <v>91</v>
      </c>
      <c r="I71" s="92" t="s">
        <v>690</v>
      </c>
      <c r="J71" s="92" t="s">
        <v>691</v>
      </c>
      <c r="K71" s="98" t="s">
        <v>19</v>
      </c>
      <c r="L71" s="97" t="str">
        <f t="shared" si="27"/>
        <v>3</v>
      </c>
      <c r="M71" s="96" t="s">
        <v>44</v>
      </c>
      <c r="N71" s="97" t="str">
        <f t="shared" si="28"/>
        <v>3</v>
      </c>
      <c r="O71" s="91">
        <v>0.5</v>
      </c>
      <c r="P71" s="128" t="s">
        <v>692</v>
      </c>
      <c r="Q71" s="91" t="s">
        <v>271</v>
      </c>
      <c r="R71" s="90">
        <f t="shared" si="30"/>
        <v>4.5</v>
      </c>
      <c r="S71" s="90" t="str">
        <f t="shared" si="29"/>
        <v>ZONA DE RIESGO ALTA</v>
      </c>
      <c r="T71" s="82" t="s">
        <v>316</v>
      </c>
      <c r="U71" s="55" t="s">
        <v>317</v>
      </c>
      <c r="V71" s="59" t="s">
        <v>786</v>
      </c>
      <c r="W71" s="160" t="s">
        <v>268</v>
      </c>
      <c r="X71" s="90" t="s">
        <v>159</v>
      </c>
      <c r="Y71" s="55">
        <v>1</v>
      </c>
      <c r="Z71" s="90" t="s">
        <v>162</v>
      </c>
      <c r="AA71" s="90" t="s">
        <v>156</v>
      </c>
      <c r="AB71" s="91" t="s">
        <v>790</v>
      </c>
      <c r="AC71" s="135">
        <v>0.22</v>
      </c>
      <c r="AD71" s="220" t="s">
        <v>791</v>
      </c>
      <c r="AE71" s="135">
        <v>0</v>
      </c>
      <c r="AF71" s="136"/>
      <c r="AG71" s="135">
        <v>0</v>
      </c>
      <c r="AH71" s="136"/>
      <c r="AI71" s="92" t="s">
        <v>104</v>
      </c>
      <c r="AJ71" s="92" t="s">
        <v>128</v>
      </c>
      <c r="AK71" s="59">
        <f t="shared" si="0"/>
        <v>0.22</v>
      </c>
      <c r="AL71" s="161" t="s">
        <v>693</v>
      </c>
      <c r="AM71" s="91">
        <v>1</v>
      </c>
      <c r="AN71" s="91" t="s">
        <v>52</v>
      </c>
      <c r="AO71" s="90">
        <v>2018</v>
      </c>
      <c r="AP71" s="90">
        <v>31</v>
      </c>
      <c r="AQ71" s="91" t="s">
        <v>218</v>
      </c>
      <c r="AR71" s="90">
        <v>2019</v>
      </c>
      <c r="AS71" s="274" t="s">
        <v>993</v>
      </c>
      <c r="AT71" s="275"/>
      <c r="AU71" s="237"/>
      <c r="BK71" s="85"/>
      <c r="BL71" s="85"/>
      <c r="BM71" s="85"/>
    </row>
    <row r="72" spans="1:65" ht="280.5" x14ac:dyDescent="0.2">
      <c r="A72" s="101" t="s">
        <v>310</v>
      </c>
      <c r="B72" s="101" t="s">
        <v>311</v>
      </c>
      <c r="C72" s="101" t="s">
        <v>312</v>
      </c>
      <c r="D72" s="101" t="s">
        <v>313</v>
      </c>
      <c r="E72" s="100" t="s">
        <v>314</v>
      </c>
      <c r="F72" s="90" t="s">
        <v>235</v>
      </c>
      <c r="G72" s="93" t="s">
        <v>694</v>
      </c>
      <c r="H72" s="73" t="s">
        <v>91</v>
      </c>
      <c r="I72" s="92" t="s">
        <v>695</v>
      </c>
      <c r="J72" s="92" t="s">
        <v>696</v>
      </c>
      <c r="K72" s="98" t="s">
        <v>19</v>
      </c>
      <c r="L72" s="97" t="str">
        <f t="shared" si="27"/>
        <v>3</v>
      </c>
      <c r="M72" s="96" t="s">
        <v>46</v>
      </c>
      <c r="N72" s="97" t="str">
        <f t="shared" si="28"/>
        <v>5</v>
      </c>
      <c r="O72" s="91">
        <v>0.5</v>
      </c>
      <c r="P72" s="82" t="s">
        <v>697</v>
      </c>
      <c r="Q72" s="91" t="s">
        <v>271</v>
      </c>
      <c r="R72" s="90">
        <f t="shared" si="30"/>
        <v>7.5</v>
      </c>
      <c r="S72" s="90" t="str">
        <f t="shared" si="29"/>
        <v>ZONA DE RIESGO ALTA</v>
      </c>
      <c r="T72" s="93" t="s">
        <v>698</v>
      </c>
      <c r="U72" s="55" t="s">
        <v>699</v>
      </c>
      <c r="V72" s="90" t="s">
        <v>700</v>
      </c>
      <c r="W72" s="160" t="s">
        <v>268</v>
      </c>
      <c r="X72" s="90" t="s">
        <v>159</v>
      </c>
      <c r="Y72" s="55">
        <v>1</v>
      </c>
      <c r="Z72" s="90" t="s">
        <v>162</v>
      </c>
      <c r="AA72" s="90" t="s">
        <v>156</v>
      </c>
      <c r="AB72" s="91" t="s">
        <v>701</v>
      </c>
      <c r="AC72" s="135">
        <v>0.5</v>
      </c>
      <c r="AD72" s="220" t="s">
        <v>792</v>
      </c>
      <c r="AE72" s="135">
        <v>0</v>
      </c>
      <c r="AF72" s="136"/>
      <c r="AG72" s="135">
        <v>0</v>
      </c>
      <c r="AH72" s="136"/>
      <c r="AI72" s="92" t="s">
        <v>104</v>
      </c>
      <c r="AJ72" s="92" t="s">
        <v>128</v>
      </c>
      <c r="AK72" s="59">
        <f t="shared" si="0"/>
        <v>0.5</v>
      </c>
      <c r="AL72" s="92" t="s">
        <v>702</v>
      </c>
      <c r="AM72" s="91">
        <v>24</v>
      </c>
      <c r="AN72" s="91" t="s">
        <v>218</v>
      </c>
      <c r="AO72" s="90">
        <v>2018</v>
      </c>
      <c r="AP72" s="90">
        <v>30</v>
      </c>
      <c r="AQ72" s="91" t="s">
        <v>61</v>
      </c>
      <c r="AR72" s="90">
        <v>2018</v>
      </c>
      <c r="AS72" s="272" t="s">
        <v>787</v>
      </c>
      <c r="AT72" s="273"/>
      <c r="AU72" s="237"/>
      <c r="BK72" s="85"/>
      <c r="BL72" s="85"/>
      <c r="BM72" s="85"/>
    </row>
    <row r="73" spans="1:65" ht="15" customHeight="1" x14ac:dyDescent="0.2">
      <c r="A73" s="314" t="s">
        <v>778</v>
      </c>
      <c r="B73" s="314"/>
      <c r="C73" s="314"/>
      <c r="D73" s="314"/>
      <c r="E73" s="314"/>
      <c r="F73" s="314"/>
      <c r="G73" s="314"/>
      <c r="H73" s="314"/>
      <c r="I73" s="314"/>
      <c r="J73" s="295" t="s">
        <v>778</v>
      </c>
      <c r="K73" s="296"/>
      <c r="L73" s="296"/>
      <c r="M73" s="296"/>
      <c r="N73" s="296"/>
      <c r="O73" s="296"/>
      <c r="P73" s="296"/>
      <c r="Q73" s="296"/>
      <c r="R73" s="296"/>
      <c r="S73" s="296"/>
      <c r="T73" s="296"/>
      <c r="U73" s="296"/>
      <c r="V73" s="296"/>
      <c r="W73" s="296"/>
      <c r="X73" s="296"/>
      <c r="Y73" s="296"/>
      <c r="Z73" s="296"/>
      <c r="AA73" s="296"/>
      <c r="AB73" s="296"/>
      <c r="AC73" s="297"/>
      <c r="AD73" s="295" t="s">
        <v>779</v>
      </c>
      <c r="AE73" s="296"/>
      <c r="AF73" s="296"/>
      <c r="AG73" s="296"/>
      <c r="AH73" s="296"/>
      <c r="AI73" s="296"/>
      <c r="AJ73" s="296"/>
      <c r="AK73" s="296"/>
      <c r="AL73" s="296"/>
      <c r="AM73" s="296"/>
      <c r="AN73" s="296"/>
      <c r="AO73" s="296"/>
      <c r="AP73" s="296"/>
      <c r="AQ73" s="296"/>
      <c r="AR73" s="296"/>
      <c r="AS73" s="296"/>
      <c r="AT73" s="297"/>
      <c r="AU73" s="237"/>
      <c r="BK73" s="85"/>
      <c r="BL73" s="85"/>
      <c r="BM73" s="85"/>
    </row>
    <row r="74" spans="1:65" ht="15" customHeight="1" x14ac:dyDescent="0.2">
      <c r="A74" s="314"/>
      <c r="B74" s="314"/>
      <c r="C74" s="314"/>
      <c r="D74" s="314"/>
      <c r="E74" s="314"/>
      <c r="F74" s="314"/>
      <c r="G74" s="314"/>
      <c r="H74" s="314"/>
      <c r="I74" s="314"/>
      <c r="J74" s="298"/>
      <c r="K74" s="299"/>
      <c r="L74" s="299"/>
      <c r="M74" s="299"/>
      <c r="N74" s="299"/>
      <c r="O74" s="299"/>
      <c r="P74" s="299"/>
      <c r="Q74" s="299"/>
      <c r="R74" s="299"/>
      <c r="S74" s="299"/>
      <c r="T74" s="299"/>
      <c r="U74" s="299"/>
      <c r="V74" s="299"/>
      <c r="W74" s="299"/>
      <c r="X74" s="299"/>
      <c r="Y74" s="299"/>
      <c r="Z74" s="299"/>
      <c r="AA74" s="299"/>
      <c r="AB74" s="299"/>
      <c r="AC74" s="300"/>
      <c r="AD74" s="298"/>
      <c r="AE74" s="299"/>
      <c r="AF74" s="299"/>
      <c r="AG74" s="299"/>
      <c r="AH74" s="299"/>
      <c r="AI74" s="299"/>
      <c r="AJ74" s="299"/>
      <c r="AK74" s="299"/>
      <c r="AL74" s="299"/>
      <c r="AM74" s="299"/>
      <c r="AN74" s="299"/>
      <c r="AO74" s="299"/>
      <c r="AP74" s="299"/>
      <c r="AQ74" s="299"/>
      <c r="AR74" s="299"/>
      <c r="AS74" s="299"/>
      <c r="AT74" s="300"/>
      <c r="AU74" s="237"/>
      <c r="BK74" s="85"/>
      <c r="BL74" s="85"/>
      <c r="BM74" s="85"/>
    </row>
    <row r="75" spans="1:65" ht="15" customHeight="1" x14ac:dyDescent="0.2">
      <c r="A75" s="314"/>
      <c r="B75" s="314"/>
      <c r="C75" s="314"/>
      <c r="D75" s="314"/>
      <c r="E75" s="314"/>
      <c r="F75" s="314"/>
      <c r="G75" s="314"/>
      <c r="H75" s="314"/>
      <c r="I75" s="314"/>
      <c r="J75" s="301"/>
      <c r="K75" s="302"/>
      <c r="L75" s="302"/>
      <c r="M75" s="302"/>
      <c r="N75" s="302"/>
      <c r="O75" s="302"/>
      <c r="P75" s="302"/>
      <c r="Q75" s="302"/>
      <c r="R75" s="302"/>
      <c r="S75" s="302"/>
      <c r="T75" s="302"/>
      <c r="U75" s="302"/>
      <c r="V75" s="302"/>
      <c r="W75" s="302"/>
      <c r="X75" s="302"/>
      <c r="Y75" s="302"/>
      <c r="Z75" s="302"/>
      <c r="AA75" s="302"/>
      <c r="AB75" s="302"/>
      <c r="AC75" s="303"/>
      <c r="AD75" s="301"/>
      <c r="AE75" s="302"/>
      <c r="AF75" s="302"/>
      <c r="AG75" s="302"/>
      <c r="AH75" s="302"/>
      <c r="AI75" s="302"/>
      <c r="AJ75" s="302"/>
      <c r="AK75" s="302"/>
      <c r="AL75" s="302"/>
      <c r="AM75" s="302"/>
      <c r="AN75" s="302"/>
      <c r="AO75" s="302"/>
      <c r="AP75" s="302"/>
      <c r="AQ75" s="302"/>
      <c r="AR75" s="302"/>
      <c r="AS75" s="302"/>
      <c r="AT75" s="303"/>
      <c r="AU75" s="237"/>
      <c r="BK75" s="85"/>
      <c r="BL75" s="85"/>
      <c r="BM75" s="85"/>
    </row>
    <row r="76" spans="1:65" ht="15" customHeight="1" x14ac:dyDescent="0.2">
      <c r="A76" s="314" t="s">
        <v>1001</v>
      </c>
      <c r="B76" s="314"/>
      <c r="C76" s="314"/>
      <c r="D76" s="314"/>
      <c r="E76" s="314"/>
      <c r="F76" s="314"/>
      <c r="G76" s="314"/>
      <c r="H76" s="314"/>
      <c r="I76" s="314"/>
      <c r="J76" s="331" t="s">
        <v>1001</v>
      </c>
      <c r="K76" s="332"/>
      <c r="L76" s="332"/>
      <c r="M76" s="332"/>
      <c r="N76" s="332"/>
      <c r="O76" s="332"/>
      <c r="P76" s="332"/>
      <c r="Q76" s="332"/>
      <c r="R76" s="332"/>
      <c r="S76" s="332"/>
      <c r="T76" s="332"/>
      <c r="U76" s="332"/>
      <c r="V76" s="332"/>
      <c r="W76" s="332"/>
      <c r="X76" s="332"/>
      <c r="Y76" s="332"/>
      <c r="Z76" s="332"/>
      <c r="AA76" s="332"/>
      <c r="AB76" s="332"/>
      <c r="AC76" s="333"/>
      <c r="AD76" s="295" t="s">
        <v>1001</v>
      </c>
      <c r="AE76" s="296"/>
      <c r="AF76" s="296"/>
      <c r="AG76" s="296"/>
      <c r="AH76" s="296"/>
      <c r="AI76" s="296"/>
      <c r="AJ76" s="296"/>
      <c r="AK76" s="296"/>
      <c r="AL76" s="296"/>
      <c r="AM76" s="296"/>
      <c r="AN76" s="296"/>
      <c r="AO76" s="296"/>
      <c r="AP76" s="296"/>
      <c r="AQ76" s="296"/>
      <c r="AR76" s="296"/>
      <c r="AS76" s="296"/>
      <c r="AT76" s="297"/>
      <c r="AU76" s="237"/>
      <c r="BK76" s="85"/>
      <c r="BL76" s="85"/>
      <c r="BM76" s="85"/>
    </row>
    <row r="77" spans="1:65" ht="15" customHeight="1" x14ac:dyDescent="0.2">
      <c r="A77" s="314"/>
      <c r="B77" s="314"/>
      <c r="C77" s="314"/>
      <c r="D77" s="314"/>
      <c r="E77" s="314"/>
      <c r="F77" s="314"/>
      <c r="G77" s="314"/>
      <c r="H77" s="314"/>
      <c r="I77" s="314"/>
      <c r="J77" s="334"/>
      <c r="K77" s="335"/>
      <c r="L77" s="335"/>
      <c r="M77" s="335"/>
      <c r="N77" s="335"/>
      <c r="O77" s="335"/>
      <c r="P77" s="335"/>
      <c r="Q77" s="335"/>
      <c r="R77" s="335"/>
      <c r="S77" s="335"/>
      <c r="T77" s="335"/>
      <c r="U77" s="335"/>
      <c r="V77" s="335"/>
      <c r="W77" s="335"/>
      <c r="X77" s="335"/>
      <c r="Y77" s="335"/>
      <c r="Z77" s="335"/>
      <c r="AA77" s="335"/>
      <c r="AB77" s="335"/>
      <c r="AC77" s="336"/>
      <c r="AD77" s="298"/>
      <c r="AE77" s="299"/>
      <c r="AF77" s="299"/>
      <c r="AG77" s="299"/>
      <c r="AH77" s="299"/>
      <c r="AI77" s="299"/>
      <c r="AJ77" s="299"/>
      <c r="AK77" s="299"/>
      <c r="AL77" s="299"/>
      <c r="AM77" s="299"/>
      <c r="AN77" s="299"/>
      <c r="AO77" s="299"/>
      <c r="AP77" s="299"/>
      <c r="AQ77" s="299"/>
      <c r="AR77" s="299"/>
      <c r="AS77" s="299"/>
      <c r="AT77" s="300"/>
      <c r="AU77" s="237"/>
      <c r="BK77" s="85"/>
      <c r="BL77" s="85"/>
      <c r="BM77" s="85"/>
    </row>
    <row r="78" spans="1:65" ht="15" customHeight="1" x14ac:dyDescent="0.2">
      <c r="A78" s="314"/>
      <c r="B78" s="314"/>
      <c r="C78" s="314"/>
      <c r="D78" s="314"/>
      <c r="E78" s="314"/>
      <c r="F78" s="314"/>
      <c r="G78" s="314"/>
      <c r="H78" s="314"/>
      <c r="I78" s="314"/>
      <c r="J78" s="337"/>
      <c r="K78" s="338"/>
      <c r="L78" s="338"/>
      <c r="M78" s="338"/>
      <c r="N78" s="338"/>
      <c r="O78" s="338"/>
      <c r="P78" s="338"/>
      <c r="Q78" s="338"/>
      <c r="R78" s="338"/>
      <c r="S78" s="338"/>
      <c r="T78" s="338"/>
      <c r="U78" s="338"/>
      <c r="V78" s="338"/>
      <c r="W78" s="338"/>
      <c r="X78" s="338"/>
      <c r="Y78" s="338"/>
      <c r="Z78" s="338"/>
      <c r="AA78" s="338"/>
      <c r="AB78" s="338"/>
      <c r="AC78" s="339"/>
      <c r="AD78" s="301"/>
      <c r="AE78" s="302"/>
      <c r="AF78" s="302"/>
      <c r="AG78" s="302"/>
      <c r="AH78" s="302"/>
      <c r="AI78" s="302"/>
      <c r="AJ78" s="302"/>
      <c r="AK78" s="302"/>
      <c r="AL78" s="302"/>
      <c r="AM78" s="302"/>
      <c r="AN78" s="302"/>
      <c r="AO78" s="302"/>
      <c r="AP78" s="302"/>
      <c r="AQ78" s="302"/>
      <c r="AR78" s="302"/>
      <c r="AS78" s="302"/>
      <c r="AT78" s="303"/>
      <c r="AU78" s="237"/>
      <c r="BK78" s="85"/>
      <c r="BL78" s="85"/>
      <c r="BM78" s="85"/>
    </row>
    <row r="79" spans="1:65" ht="388.5" customHeight="1" x14ac:dyDescent="0.2">
      <c r="AR79" s="133"/>
      <c r="BK79" s="85"/>
      <c r="BL79" s="85"/>
      <c r="BM79" s="85"/>
    </row>
    <row r="80" spans="1:65" ht="161.25" customHeight="1" x14ac:dyDescent="0.2">
      <c r="J80" s="74" t="s">
        <v>193</v>
      </c>
      <c r="BK80" s="85"/>
      <c r="BL80" s="85"/>
      <c r="BM80" s="85"/>
    </row>
    <row r="81" spans="1:65" ht="409.5" customHeight="1" x14ac:dyDescent="0.2">
      <c r="A81" s="74"/>
      <c r="B81" s="74"/>
      <c r="C81" s="74"/>
      <c r="D81" s="74"/>
      <c r="E81" s="76"/>
      <c r="F81" s="343" t="s">
        <v>138</v>
      </c>
      <c r="G81" s="343"/>
      <c r="H81" s="343"/>
      <c r="I81" s="343"/>
      <c r="J81" s="343"/>
      <c r="K81" s="343"/>
      <c r="L81" s="343"/>
      <c r="M81" s="343"/>
      <c r="N81" s="343"/>
      <c r="O81" s="343"/>
      <c r="P81" s="343"/>
      <c r="Q81" s="343"/>
      <c r="R81" s="343"/>
      <c r="S81" s="343"/>
      <c r="T81" s="343"/>
      <c r="U81" s="343"/>
      <c r="V81" s="343"/>
      <c r="W81" s="343"/>
      <c r="X81" s="343"/>
      <c r="Y81" s="343"/>
      <c r="Z81" s="343"/>
      <c r="AA81" s="343"/>
      <c r="AB81" s="343"/>
      <c r="AC81" s="95"/>
      <c r="AD81" s="199"/>
      <c r="AE81" s="95"/>
      <c r="AF81" s="95"/>
      <c r="AG81" s="95"/>
      <c r="AH81" s="95"/>
      <c r="BK81" s="85"/>
      <c r="BL81" s="85"/>
      <c r="BM81" s="85"/>
    </row>
    <row r="82" spans="1:65" ht="60" customHeight="1" x14ac:dyDescent="0.2">
      <c r="A82" s="121" t="s">
        <v>218</v>
      </c>
      <c r="B82" s="121">
        <v>2016</v>
      </c>
      <c r="C82" s="121">
        <v>1</v>
      </c>
      <c r="D82" s="74"/>
      <c r="E82" s="76"/>
      <c r="F82" s="325" t="s">
        <v>16</v>
      </c>
      <c r="G82" s="326"/>
      <c r="H82" s="326"/>
      <c r="I82" s="327"/>
      <c r="K82" s="325" t="s">
        <v>30</v>
      </c>
      <c r="L82" s="326"/>
      <c r="M82" s="327"/>
      <c r="O82" s="325" t="s">
        <v>39</v>
      </c>
      <c r="P82" s="326"/>
      <c r="Q82" s="326"/>
      <c r="R82" s="326"/>
      <c r="S82" s="326"/>
      <c r="T82" s="326"/>
      <c r="U82" s="326"/>
      <c r="V82" s="326"/>
      <c r="W82" s="326"/>
      <c r="X82" s="326"/>
      <c r="Y82" s="326"/>
      <c r="Z82" s="326"/>
      <c r="AA82" s="327"/>
      <c r="AC82" s="85" t="s">
        <v>220</v>
      </c>
      <c r="AF82" s="85" t="s">
        <v>271</v>
      </c>
      <c r="AI82" s="312" t="s">
        <v>35</v>
      </c>
      <c r="AJ82" s="313"/>
      <c r="AK82" s="104"/>
      <c r="BK82" s="85"/>
      <c r="BL82" s="85"/>
      <c r="BM82" s="85"/>
    </row>
    <row r="83" spans="1:65" ht="60" customHeight="1" x14ac:dyDescent="0.2">
      <c r="A83" s="121" t="s">
        <v>52</v>
      </c>
      <c r="B83" s="121">
        <v>2017</v>
      </c>
      <c r="C83" s="121">
        <v>2</v>
      </c>
      <c r="D83" s="74"/>
      <c r="E83" s="76"/>
      <c r="F83" s="89" t="s">
        <v>27</v>
      </c>
      <c r="G83" s="325" t="s">
        <v>29</v>
      </c>
      <c r="H83" s="326"/>
      <c r="I83" s="327"/>
      <c r="K83" s="89" t="s">
        <v>27</v>
      </c>
      <c r="L83" s="89" t="s">
        <v>28</v>
      </c>
      <c r="M83" s="89" t="s">
        <v>29</v>
      </c>
      <c r="O83" s="89" t="s">
        <v>27</v>
      </c>
      <c r="P83" s="75" t="s">
        <v>28</v>
      </c>
      <c r="Q83" s="102"/>
      <c r="R83" s="102"/>
      <c r="S83" s="325" t="s">
        <v>29</v>
      </c>
      <c r="T83" s="326"/>
      <c r="U83" s="326"/>
      <c r="V83" s="326"/>
      <c r="W83" s="326"/>
      <c r="X83" s="326"/>
      <c r="Y83" s="326"/>
      <c r="Z83" s="326"/>
      <c r="AA83" s="327"/>
      <c r="AC83" s="85" t="s">
        <v>221</v>
      </c>
      <c r="AF83" s="85" t="s">
        <v>273</v>
      </c>
      <c r="AI83" s="75" t="s">
        <v>34</v>
      </c>
      <c r="AJ83" s="75" t="s">
        <v>28</v>
      </c>
      <c r="AK83" s="105"/>
      <c r="BK83" s="85"/>
      <c r="BL83" s="85"/>
      <c r="BM83" s="85"/>
    </row>
    <row r="84" spans="1:65" ht="96" customHeight="1" x14ac:dyDescent="0.2">
      <c r="A84" s="121" t="s">
        <v>53</v>
      </c>
      <c r="B84" s="121">
        <v>2018</v>
      </c>
      <c r="C84" s="121">
        <v>3</v>
      </c>
      <c r="D84" s="74"/>
      <c r="E84" s="76"/>
      <c r="F84" s="90" t="s">
        <v>90</v>
      </c>
      <c r="G84" s="328" t="s">
        <v>71</v>
      </c>
      <c r="H84" s="329"/>
      <c r="I84" s="330"/>
      <c r="K84" s="100" t="s">
        <v>137</v>
      </c>
      <c r="L84" s="100">
        <v>5</v>
      </c>
      <c r="M84" s="100" t="s">
        <v>22</v>
      </c>
      <c r="O84" s="100" t="s">
        <v>78</v>
      </c>
      <c r="P84" s="101">
        <v>1</v>
      </c>
      <c r="Q84" s="103"/>
      <c r="R84" s="103"/>
      <c r="S84" s="322" t="s">
        <v>40</v>
      </c>
      <c r="T84" s="323"/>
      <c r="U84" s="323"/>
      <c r="V84" s="323"/>
      <c r="W84" s="323"/>
      <c r="X84" s="323"/>
      <c r="Y84" s="323"/>
      <c r="Z84" s="323"/>
      <c r="AA84" s="324"/>
      <c r="AC84" s="85" t="s">
        <v>222</v>
      </c>
      <c r="AI84" s="93" t="s">
        <v>33</v>
      </c>
      <c r="AJ84" s="108">
        <v>0.5</v>
      </c>
      <c r="AK84" s="99"/>
      <c r="BK84" s="85"/>
      <c r="BL84" s="85"/>
      <c r="BM84" s="85"/>
    </row>
    <row r="85" spans="1:65" ht="102" customHeight="1" x14ac:dyDescent="0.2">
      <c r="A85" s="121" t="s">
        <v>54</v>
      </c>
      <c r="B85" s="121">
        <v>2019</v>
      </c>
      <c r="C85" s="121">
        <v>4</v>
      </c>
      <c r="D85" s="74"/>
      <c r="E85" s="76"/>
      <c r="F85" s="84" t="s">
        <v>91</v>
      </c>
      <c r="G85" s="328" t="s">
        <v>72</v>
      </c>
      <c r="H85" s="329"/>
      <c r="I85" s="330"/>
      <c r="K85" s="100" t="s">
        <v>86</v>
      </c>
      <c r="L85" s="100">
        <v>4</v>
      </c>
      <c r="M85" s="100" t="s">
        <v>23</v>
      </c>
      <c r="O85" s="100" t="s">
        <v>79</v>
      </c>
      <c r="P85" s="101">
        <v>2</v>
      </c>
      <c r="Q85" s="103"/>
      <c r="R85" s="103"/>
      <c r="S85" s="322" t="s">
        <v>85</v>
      </c>
      <c r="T85" s="323"/>
      <c r="U85" s="323"/>
      <c r="V85" s="323"/>
      <c r="W85" s="323"/>
      <c r="X85" s="323"/>
      <c r="Y85" s="323"/>
      <c r="Z85" s="323"/>
      <c r="AA85" s="324"/>
      <c r="AC85" s="85" t="s">
        <v>223</v>
      </c>
      <c r="AI85" s="93" t="s">
        <v>177</v>
      </c>
      <c r="AJ85" s="108">
        <v>1</v>
      </c>
      <c r="AK85" s="99"/>
      <c r="BK85" s="85"/>
      <c r="BL85" s="85"/>
      <c r="BM85" s="85"/>
    </row>
    <row r="86" spans="1:65" ht="95.25" customHeight="1" x14ac:dyDescent="0.2">
      <c r="A86" s="121" t="s">
        <v>55</v>
      </c>
      <c r="B86" s="121">
        <v>2020</v>
      </c>
      <c r="C86" s="121">
        <v>5</v>
      </c>
      <c r="D86" s="74"/>
      <c r="E86" s="76"/>
      <c r="F86" s="90" t="s">
        <v>92</v>
      </c>
      <c r="G86" s="328" t="s">
        <v>73</v>
      </c>
      <c r="H86" s="329"/>
      <c r="I86" s="330"/>
      <c r="K86" s="100" t="s">
        <v>87</v>
      </c>
      <c r="L86" s="100">
        <v>3</v>
      </c>
      <c r="M86" s="100" t="s">
        <v>24</v>
      </c>
      <c r="O86" s="100" t="s">
        <v>80</v>
      </c>
      <c r="P86" s="101">
        <v>3</v>
      </c>
      <c r="Q86" s="103"/>
      <c r="R86" s="103"/>
      <c r="S86" s="322" t="s">
        <v>84</v>
      </c>
      <c r="T86" s="323"/>
      <c r="U86" s="323"/>
      <c r="V86" s="323"/>
      <c r="W86" s="323"/>
      <c r="X86" s="323"/>
      <c r="Y86" s="323"/>
      <c r="Z86" s="323"/>
      <c r="AA86" s="324"/>
      <c r="AC86" s="85" t="s">
        <v>224</v>
      </c>
      <c r="BK86" s="85"/>
      <c r="BL86" s="85"/>
      <c r="BM86" s="85"/>
    </row>
    <row r="87" spans="1:65" ht="90.75" customHeight="1" x14ac:dyDescent="0.2">
      <c r="A87" s="121" t="s">
        <v>56</v>
      </c>
      <c r="B87" s="74"/>
      <c r="C87" s="121">
        <v>6</v>
      </c>
      <c r="D87" s="74"/>
      <c r="E87" s="76"/>
      <c r="F87" s="90" t="s">
        <v>93</v>
      </c>
      <c r="G87" s="328" t="s">
        <v>74</v>
      </c>
      <c r="H87" s="329"/>
      <c r="I87" s="330"/>
      <c r="K87" s="100" t="s">
        <v>88</v>
      </c>
      <c r="L87" s="100">
        <v>2</v>
      </c>
      <c r="M87" s="100" t="s">
        <v>25</v>
      </c>
      <c r="O87" s="100" t="s">
        <v>81</v>
      </c>
      <c r="P87" s="101">
        <v>4</v>
      </c>
      <c r="Q87" s="103"/>
      <c r="R87" s="103"/>
      <c r="S87" s="322" t="s">
        <v>83</v>
      </c>
      <c r="T87" s="323"/>
      <c r="U87" s="323"/>
      <c r="V87" s="323"/>
      <c r="W87" s="323"/>
      <c r="X87" s="323"/>
      <c r="Y87" s="323"/>
      <c r="Z87" s="323"/>
      <c r="AA87" s="324"/>
      <c r="AC87" s="85" t="s">
        <v>225</v>
      </c>
      <c r="BK87" s="85"/>
      <c r="BL87" s="85"/>
      <c r="BM87" s="85"/>
    </row>
    <row r="88" spans="1:65" ht="67.5" customHeight="1" x14ac:dyDescent="0.2">
      <c r="A88" s="121" t="s">
        <v>57</v>
      </c>
      <c r="B88" s="74"/>
      <c r="C88" s="121">
        <v>7</v>
      </c>
      <c r="D88" s="74"/>
      <c r="E88" s="76"/>
      <c r="F88" s="90" t="s">
        <v>94</v>
      </c>
      <c r="G88" s="328" t="s">
        <v>75</v>
      </c>
      <c r="H88" s="329"/>
      <c r="I88" s="330"/>
      <c r="K88" s="100" t="s">
        <v>89</v>
      </c>
      <c r="L88" s="100">
        <v>1</v>
      </c>
      <c r="M88" s="100" t="s">
        <v>26</v>
      </c>
      <c r="P88" s="74"/>
      <c r="Q88" s="76"/>
      <c r="AA88" s="87"/>
      <c r="AB88" s="87"/>
      <c r="AC88" s="85" t="s">
        <v>226</v>
      </c>
      <c r="AD88" s="199"/>
      <c r="AE88" s="87"/>
      <c r="AF88" s="87"/>
      <c r="AG88" s="87"/>
      <c r="AH88" s="87"/>
      <c r="BK88" s="85"/>
      <c r="BL88" s="85"/>
      <c r="BM88" s="85"/>
    </row>
    <row r="89" spans="1:65" ht="60" customHeight="1" x14ac:dyDescent="0.2">
      <c r="A89" s="121" t="s">
        <v>58</v>
      </c>
      <c r="B89" s="74"/>
      <c r="C89" s="121">
        <v>8</v>
      </c>
      <c r="D89" s="74"/>
      <c r="E89" s="76"/>
      <c r="F89" s="100" t="s">
        <v>95</v>
      </c>
      <c r="G89" s="340" t="s">
        <v>38</v>
      </c>
      <c r="H89" s="341"/>
      <c r="I89" s="342"/>
      <c r="K89" s="76"/>
      <c r="L89" s="87"/>
      <c r="P89" s="74"/>
      <c r="Q89" s="76"/>
      <c r="AA89" s="87"/>
      <c r="AB89" s="87"/>
      <c r="AC89" s="85" t="s">
        <v>227</v>
      </c>
      <c r="AD89" s="199"/>
      <c r="AE89" s="87"/>
      <c r="AF89" s="87"/>
      <c r="AG89" s="87"/>
      <c r="AH89" s="87"/>
      <c r="BK89" s="85"/>
      <c r="BL89" s="85"/>
      <c r="BM89" s="85"/>
    </row>
    <row r="90" spans="1:65" ht="74.25" customHeight="1" x14ac:dyDescent="0.2">
      <c r="A90" s="121" t="s">
        <v>59</v>
      </c>
      <c r="B90" s="74"/>
      <c r="C90" s="121">
        <v>9</v>
      </c>
      <c r="D90" s="74"/>
      <c r="E90" s="76"/>
      <c r="F90" s="100" t="s">
        <v>96</v>
      </c>
      <c r="G90" s="340" t="s">
        <v>76</v>
      </c>
      <c r="H90" s="341"/>
      <c r="I90" s="342"/>
      <c r="K90" s="76"/>
      <c r="L90" s="87"/>
      <c r="P90" s="74"/>
      <c r="Q90" s="76"/>
      <c r="AA90" s="87"/>
      <c r="AB90" s="87"/>
      <c r="AC90" s="85" t="s">
        <v>231</v>
      </c>
      <c r="AD90" s="199"/>
      <c r="AE90" s="87"/>
      <c r="AF90" s="87"/>
      <c r="AG90" s="87"/>
      <c r="AH90" s="87"/>
      <c r="BK90" s="85"/>
      <c r="BL90" s="85"/>
      <c r="BM90" s="85"/>
    </row>
    <row r="91" spans="1:65" ht="69.75" customHeight="1" x14ac:dyDescent="0.2">
      <c r="A91" s="121" t="s">
        <v>60</v>
      </c>
      <c r="B91" s="74"/>
      <c r="C91" s="121">
        <v>10</v>
      </c>
      <c r="D91" s="74"/>
      <c r="E91" s="76"/>
      <c r="F91" s="100" t="s">
        <v>97</v>
      </c>
      <c r="G91" s="340" t="s">
        <v>77</v>
      </c>
      <c r="H91" s="341"/>
      <c r="I91" s="342"/>
      <c r="K91" s="76"/>
      <c r="L91" s="87"/>
      <c r="M91" s="127"/>
      <c r="P91" s="74"/>
      <c r="Q91" s="76"/>
      <c r="AA91" s="87"/>
      <c r="AB91" s="87"/>
      <c r="AC91" s="85" t="s">
        <v>232</v>
      </c>
      <c r="AD91" s="199"/>
      <c r="AE91" s="87"/>
      <c r="AF91" s="87"/>
      <c r="AG91" s="87"/>
      <c r="AH91" s="87"/>
      <c r="BK91" s="85"/>
      <c r="BL91" s="85"/>
      <c r="BM91" s="85"/>
    </row>
    <row r="92" spans="1:65" ht="60" customHeight="1" x14ac:dyDescent="0.2">
      <c r="A92" s="122" t="s">
        <v>61</v>
      </c>
      <c r="C92" s="121">
        <v>11</v>
      </c>
      <c r="AC92" s="85" t="s">
        <v>228</v>
      </c>
      <c r="BK92" s="85"/>
      <c r="BL92" s="85"/>
      <c r="BM92" s="85"/>
    </row>
    <row r="93" spans="1:65" ht="60" customHeight="1" x14ac:dyDescent="0.2">
      <c r="A93" s="122" t="s">
        <v>219</v>
      </c>
      <c r="C93" s="121">
        <v>12</v>
      </c>
      <c r="AC93" s="85" t="s">
        <v>233</v>
      </c>
      <c r="BK93" s="85"/>
      <c r="BL93" s="85"/>
      <c r="BM93" s="85"/>
    </row>
    <row r="94" spans="1:65" ht="60" customHeight="1" x14ac:dyDescent="0.2">
      <c r="C94" s="121">
        <v>13</v>
      </c>
      <c r="AC94" s="85" t="s">
        <v>234</v>
      </c>
      <c r="BK94" s="85"/>
      <c r="BL94" s="85"/>
      <c r="BM94" s="85"/>
    </row>
    <row r="95" spans="1:65" ht="60" customHeight="1" x14ac:dyDescent="0.2">
      <c r="C95" s="121">
        <v>14</v>
      </c>
      <c r="AC95" s="85" t="s">
        <v>229</v>
      </c>
      <c r="BK95" s="85"/>
      <c r="BL95" s="85"/>
      <c r="BM95" s="85"/>
    </row>
    <row r="96" spans="1:65" ht="60" customHeight="1" x14ac:dyDescent="0.2">
      <c r="C96" s="121">
        <v>15</v>
      </c>
      <c r="AC96" s="85" t="s">
        <v>230</v>
      </c>
      <c r="BK96" s="85"/>
      <c r="BL96" s="85"/>
      <c r="BM96" s="85"/>
    </row>
    <row r="97" spans="3:65" ht="60" customHeight="1" x14ac:dyDescent="0.2">
      <c r="C97" s="121">
        <v>16</v>
      </c>
      <c r="AC97" s="85" t="s">
        <v>235</v>
      </c>
      <c r="BK97" s="85"/>
      <c r="BL97" s="85"/>
      <c r="BM97" s="85"/>
    </row>
    <row r="98" spans="3:65" ht="60" customHeight="1" x14ac:dyDescent="0.2">
      <c r="C98" s="121">
        <v>17</v>
      </c>
      <c r="BK98" s="85"/>
      <c r="BL98" s="85"/>
      <c r="BM98" s="85"/>
    </row>
    <row r="99" spans="3:65" ht="60" customHeight="1" x14ac:dyDescent="0.2">
      <c r="C99" s="121">
        <v>18</v>
      </c>
      <c r="BK99" s="85"/>
      <c r="BL99" s="85"/>
      <c r="BM99" s="85"/>
    </row>
    <row r="100" spans="3:65" ht="60" customHeight="1" x14ac:dyDescent="0.2">
      <c r="C100" s="121">
        <v>19</v>
      </c>
      <c r="BK100" s="85"/>
      <c r="BL100" s="85"/>
      <c r="BM100" s="85"/>
    </row>
    <row r="101" spans="3:65" ht="60" customHeight="1" x14ac:dyDescent="0.2">
      <c r="C101" s="121">
        <v>20</v>
      </c>
      <c r="BK101" s="85"/>
      <c r="BL101" s="85"/>
      <c r="BM101" s="85"/>
    </row>
    <row r="102" spans="3:65" ht="60" customHeight="1" x14ac:dyDescent="0.2">
      <c r="C102" s="121">
        <v>21</v>
      </c>
      <c r="BK102" s="85"/>
      <c r="BL102" s="85"/>
      <c r="BM102" s="85"/>
    </row>
    <row r="103" spans="3:65" ht="60" customHeight="1" x14ac:dyDescent="0.2">
      <c r="C103" s="121">
        <v>22</v>
      </c>
      <c r="BK103" s="85"/>
      <c r="BL103" s="85"/>
      <c r="BM103" s="85"/>
    </row>
    <row r="104" spans="3:65" ht="60" customHeight="1" x14ac:dyDescent="0.2">
      <c r="C104" s="121">
        <v>23</v>
      </c>
    </row>
    <row r="105" spans="3:65" ht="60" customHeight="1" x14ac:dyDescent="0.2">
      <c r="C105" s="121">
        <v>24</v>
      </c>
    </row>
    <row r="106" spans="3:65" ht="60" customHeight="1" x14ac:dyDescent="0.2">
      <c r="C106" s="121">
        <v>25</v>
      </c>
    </row>
    <row r="107" spans="3:65" ht="60" customHeight="1" x14ac:dyDescent="0.2">
      <c r="C107" s="121">
        <v>26</v>
      </c>
    </row>
    <row r="108" spans="3:65" ht="60" customHeight="1" x14ac:dyDescent="0.2">
      <c r="C108" s="121">
        <v>27</v>
      </c>
    </row>
    <row r="109" spans="3:65" ht="60" customHeight="1" x14ac:dyDescent="0.2">
      <c r="C109" s="121">
        <v>28</v>
      </c>
    </row>
    <row r="110" spans="3:65" ht="60" customHeight="1" x14ac:dyDescent="0.2">
      <c r="C110" s="121">
        <v>29</v>
      </c>
    </row>
    <row r="111" spans="3:65" ht="60" customHeight="1" x14ac:dyDescent="0.2">
      <c r="C111" s="121">
        <v>30</v>
      </c>
    </row>
    <row r="112" spans="3:65" ht="60" customHeight="1" x14ac:dyDescent="0.2">
      <c r="C112" s="121">
        <v>31</v>
      </c>
    </row>
    <row r="113" ht="60" customHeight="1" x14ac:dyDescent="0.2"/>
    <row r="114" ht="60" customHeight="1" x14ac:dyDescent="0.2"/>
    <row r="115" ht="60" customHeight="1" x14ac:dyDescent="0.2"/>
    <row r="116" ht="60" customHeight="1" x14ac:dyDescent="0.2"/>
    <row r="117" ht="60" customHeight="1" x14ac:dyDescent="0.2"/>
    <row r="118" ht="60" customHeight="1" x14ac:dyDescent="0.2"/>
    <row r="119" ht="60" customHeight="1" x14ac:dyDescent="0.2"/>
    <row r="120" ht="60" customHeight="1" x14ac:dyDescent="0.2"/>
    <row r="121" ht="60" customHeight="1" x14ac:dyDescent="0.2"/>
    <row r="122" ht="60" customHeight="1" x14ac:dyDescent="0.2"/>
    <row r="123" ht="60" customHeight="1" x14ac:dyDescent="0.2"/>
    <row r="124" ht="60" customHeight="1" x14ac:dyDescent="0.2"/>
    <row r="125" ht="60" customHeight="1" x14ac:dyDescent="0.2"/>
    <row r="126" ht="60" customHeight="1" x14ac:dyDescent="0.2"/>
    <row r="127" ht="60" customHeight="1" x14ac:dyDescent="0.2"/>
    <row r="128" ht="60" customHeight="1" x14ac:dyDescent="0.2"/>
    <row r="129" ht="60" customHeight="1" x14ac:dyDescent="0.2"/>
    <row r="130" ht="60" customHeight="1" x14ac:dyDescent="0.2"/>
    <row r="131" ht="60" customHeight="1" x14ac:dyDescent="0.2"/>
    <row r="132" ht="60" customHeight="1" x14ac:dyDescent="0.2"/>
    <row r="133" ht="60" customHeight="1" x14ac:dyDescent="0.2"/>
    <row r="134" ht="60" customHeight="1" x14ac:dyDescent="0.2"/>
    <row r="135" ht="60" customHeight="1" x14ac:dyDescent="0.2"/>
    <row r="136" ht="60" customHeight="1" x14ac:dyDescent="0.2"/>
    <row r="137" ht="60" customHeight="1" x14ac:dyDescent="0.2"/>
    <row r="138" ht="60" customHeight="1" x14ac:dyDescent="0.2"/>
    <row r="139" ht="60" customHeight="1" x14ac:dyDescent="0.2"/>
    <row r="140" ht="60" customHeight="1" x14ac:dyDescent="0.2"/>
    <row r="141" ht="60" customHeight="1" x14ac:dyDescent="0.2"/>
    <row r="142" ht="60" customHeight="1" x14ac:dyDescent="0.2"/>
  </sheetData>
  <sheetProtection selectLockedCells="1"/>
  <dataConsolidate/>
  <mergeCells count="77">
    <mergeCell ref="R23:R24"/>
    <mergeCell ref="S23:S24"/>
    <mergeCell ref="T23:T24"/>
    <mergeCell ref="U23:U24"/>
    <mergeCell ref="M23:M24"/>
    <mergeCell ref="N23:N24"/>
    <mergeCell ref="O23:O24"/>
    <mergeCell ref="P23:P24"/>
    <mergeCell ref="Q23:Q24"/>
    <mergeCell ref="G91:I91"/>
    <mergeCell ref="F81:AB81"/>
    <mergeCell ref="F82:I82"/>
    <mergeCell ref="K82:M82"/>
    <mergeCell ref="O82:AA82"/>
    <mergeCell ref="G89:I89"/>
    <mergeCell ref="G90:I90"/>
    <mergeCell ref="G85:I85"/>
    <mergeCell ref="G86:I86"/>
    <mergeCell ref="G87:I87"/>
    <mergeCell ref="G88:I88"/>
    <mergeCell ref="S85:AA85"/>
    <mergeCell ref="S86:AA86"/>
    <mergeCell ref="A76:I78"/>
    <mergeCell ref="S87:AA87"/>
    <mergeCell ref="S83:AA83"/>
    <mergeCell ref="S84:AA84"/>
    <mergeCell ref="G83:I83"/>
    <mergeCell ref="G84:I84"/>
    <mergeCell ref="J76:AC78"/>
    <mergeCell ref="AI82:AJ82"/>
    <mergeCell ref="A73:I75"/>
    <mergeCell ref="AD76:AT78"/>
    <mergeCell ref="AM8:AO8"/>
    <mergeCell ref="AP8:AR8"/>
    <mergeCell ref="AI8:AJ8"/>
    <mergeCell ref="L17:L18"/>
    <mergeCell ref="B17:B18"/>
    <mergeCell ref="C17:C18"/>
    <mergeCell ref="D17:D18"/>
    <mergeCell ref="E17:E18"/>
    <mergeCell ref="F17:F18"/>
    <mergeCell ref="G17:G18"/>
    <mergeCell ref="H17:H18"/>
    <mergeCell ref="I17:I18"/>
    <mergeCell ref="AS70:AT70"/>
    <mergeCell ref="AD73:AT75"/>
    <mergeCell ref="J73:AC75"/>
    <mergeCell ref="AC8:AH8"/>
    <mergeCell ref="L5:L6"/>
    <mergeCell ref="M5:M6"/>
    <mergeCell ref="O5:O6"/>
    <mergeCell ref="P5:P6"/>
    <mergeCell ref="AS8:AT8"/>
    <mergeCell ref="J17:J18"/>
    <mergeCell ref="K17:K18"/>
    <mergeCell ref="M17:M18"/>
    <mergeCell ref="N17:N18"/>
    <mergeCell ref="O17:O18"/>
    <mergeCell ref="P17:P18"/>
    <mergeCell ref="R17:R18"/>
    <mergeCell ref="S17:S18"/>
    <mergeCell ref="AS72:AT72"/>
    <mergeCell ref="AS71:AT71"/>
    <mergeCell ref="AS1:AT1"/>
    <mergeCell ref="AS3:AT3"/>
    <mergeCell ref="C1:AR3"/>
    <mergeCell ref="A5:G6"/>
    <mergeCell ref="I5:I6"/>
    <mergeCell ref="A1:B3"/>
    <mergeCell ref="A17:A18"/>
    <mergeCell ref="H5:H6"/>
    <mergeCell ref="G23:G24"/>
    <mergeCell ref="H23:H24"/>
    <mergeCell ref="I23:I24"/>
    <mergeCell ref="J23:J24"/>
    <mergeCell ref="K23:K24"/>
    <mergeCell ref="L23:L24"/>
  </mergeCells>
  <conditionalFormatting sqref="R9 R11:R14 R48:R50 R55:R62">
    <cfRule type="cellIs" dxfId="103" priority="1243" stopIfTrue="1" operator="between">
      <formula>4.5</formula>
      <formula>11</formula>
    </cfRule>
    <cfRule type="cellIs" dxfId="102" priority="1244" stopIfTrue="1" operator="lessThan">
      <formula>4</formula>
    </cfRule>
    <cfRule type="cellIs" dxfId="101" priority="1245" stopIfTrue="1" operator="greaterThan">
      <formula>11</formula>
    </cfRule>
    <cfRule type="cellIs" dxfId="100" priority="1246" stopIfTrue="1" operator="equal">
      <formula>4</formula>
    </cfRule>
  </conditionalFormatting>
  <conditionalFormatting sqref="AE11">
    <cfRule type="iconSet" priority="1229">
      <iconSet>
        <cfvo type="percent" val="0"/>
        <cfvo type="formula" val="$N$12-($N$12*0.3)"/>
        <cfvo type="formula" val="$N$12-($N$12*0.2)"/>
      </iconSet>
    </cfRule>
  </conditionalFormatting>
  <conditionalFormatting sqref="AG11">
    <cfRule type="iconSet" priority="1228">
      <iconSet>
        <cfvo type="percent" val="0"/>
        <cfvo type="formula" val="$O$12-($O$12*0.3)"/>
        <cfvo type="formula" val="$O$12-($O$12*0.2)"/>
      </iconSet>
    </cfRule>
  </conditionalFormatting>
  <conditionalFormatting sqref="AE12">
    <cfRule type="iconSet" priority="1225">
      <iconSet>
        <cfvo type="percent" val="0"/>
        <cfvo type="formula" val="$N$13-($N$13*0.3)"/>
        <cfvo type="formula" val="$N$13-($N$13*0.2)"/>
      </iconSet>
    </cfRule>
  </conditionalFormatting>
  <conditionalFormatting sqref="AG12">
    <cfRule type="iconSet" priority="1224">
      <iconSet>
        <cfvo type="percent" val="0"/>
        <cfvo type="formula" val="$O$13-($O$13*0.3)"/>
        <cfvo type="formula" val="$O$13-($O$13*0.2)"/>
      </iconSet>
    </cfRule>
  </conditionalFormatting>
  <conditionalFormatting sqref="AE13">
    <cfRule type="iconSet" priority="1221">
      <iconSet>
        <cfvo type="percent" val="0"/>
        <cfvo type="formula" val="$N$14-($N$14*0.3)"/>
        <cfvo type="formula" val="$N$14-($N$14*0.2)"/>
      </iconSet>
    </cfRule>
  </conditionalFormatting>
  <conditionalFormatting sqref="AG13">
    <cfRule type="iconSet" priority="1220">
      <iconSet>
        <cfvo type="percent" val="0"/>
        <cfvo type="formula" val="$O$14-($O$14*0.3)"/>
        <cfvo type="formula" val="$O$14-($O$14*0.2)"/>
      </iconSet>
    </cfRule>
  </conditionalFormatting>
  <conditionalFormatting sqref="AE14">
    <cfRule type="iconSet" priority="1217">
      <iconSet>
        <cfvo type="percent" val="0"/>
        <cfvo type="formula" val="$N$15-($N$15*0.3)"/>
        <cfvo type="formula" val="$N$15-($N$15*0.2)"/>
      </iconSet>
    </cfRule>
  </conditionalFormatting>
  <conditionalFormatting sqref="AG14">
    <cfRule type="iconSet" priority="1216">
      <iconSet>
        <cfvo type="percent" val="0"/>
        <cfvo type="formula" val="$O$15-($O$15*0.3)"/>
        <cfvo type="formula" val="$O$15-($O$15*0.2)"/>
      </iconSet>
    </cfRule>
  </conditionalFormatting>
  <conditionalFormatting sqref="AG9">
    <cfRule type="iconSet" priority="1196">
      <iconSet>
        <cfvo type="percent" val="0"/>
        <cfvo type="num" val="0.62"/>
        <cfvo type="num" val="0.75"/>
      </iconSet>
    </cfRule>
  </conditionalFormatting>
  <conditionalFormatting sqref="AG11">
    <cfRule type="iconSet" priority="1194">
      <iconSet>
        <cfvo type="percent" val="0"/>
        <cfvo type="num" val="0.62"/>
        <cfvo type="num" val="0.75"/>
      </iconSet>
    </cfRule>
  </conditionalFormatting>
  <conditionalFormatting sqref="AG12">
    <cfRule type="iconSet" priority="1193">
      <iconSet>
        <cfvo type="percent" val="0"/>
        <cfvo type="num" val="0.62"/>
        <cfvo type="num" val="0.75"/>
      </iconSet>
    </cfRule>
  </conditionalFormatting>
  <conditionalFormatting sqref="AG13">
    <cfRule type="iconSet" priority="1192">
      <iconSet>
        <cfvo type="percent" val="0"/>
        <cfvo type="num" val="0.62"/>
        <cfvo type="num" val="0.75"/>
      </iconSet>
    </cfRule>
  </conditionalFormatting>
  <conditionalFormatting sqref="AG14">
    <cfRule type="iconSet" priority="1191">
      <iconSet>
        <cfvo type="percent" val="0"/>
        <cfvo type="num" val="0.62"/>
        <cfvo type="num" val="0.75"/>
      </iconSet>
    </cfRule>
  </conditionalFormatting>
  <conditionalFormatting sqref="AE9">
    <cfRule type="iconSet" priority="1256">
      <iconSet>
        <cfvo type="percent" val="0"/>
        <cfvo type="formula" val="#REF!-(#REF!*0.3)"/>
        <cfvo type="formula" val="#REF!-(#REF!*0.2)"/>
      </iconSet>
    </cfRule>
  </conditionalFormatting>
  <conditionalFormatting sqref="AG9">
    <cfRule type="iconSet" priority="1257">
      <iconSet>
        <cfvo type="percent" val="0"/>
        <cfvo type="formula" val="#REF!-(#REF!*0.3)"/>
        <cfvo type="formula" val="#REF!-(#REF!*0.2)"/>
      </iconSet>
    </cfRule>
  </conditionalFormatting>
  <conditionalFormatting sqref="R10">
    <cfRule type="cellIs" dxfId="99" priority="1180" stopIfTrue="1" operator="between">
      <formula>4.5</formula>
      <formula>11</formula>
    </cfRule>
    <cfRule type="cellIs" dxfId="98" priority="1181" stopIfTrue="1" operator="lessThan">
      <formula>4</formula>
    </cfRule>
    <cfRule type="cellIs" dxfId="97" priority="1182" stopIfTrue="1" operator="greaterThan">
      <formula>11</formula>
    </cfRule>
    <cfRule type="cellIs" dxfId="96" priority="1183" stopIfTrue="1" operator="equal">
      <formula>4</formula>
    </cfRule>
  </conditionalFormatting>
  <conditionalFormatting sqref="AG10">
    <cfRule type="iconSet" priority="1177">
      <iconSet>
        <cfvo type="percent" val="0"/>
        <cfvo type="num" val="0.62"/>
        <cfvo type="num" val="0.75"/>
      </iconSet>
    </cfRule>
  </conditionalFormatting>
  <conditionalFormatting sqref="AE10">
    <cfRule type="iconSet" priority="1185">
      <iconSet>
        <cfvo type="percent" val="0"/>
        <cfvo type="formula" val="#REF!-(#REF!*0.3)"/>
        <cfvo type="formula" val="#REF!-(#REF!*0.2)"/>
      </iconSet>
    </cfRule>
  </conditionalFormatting>
  <conditionalFormatting sqref="AG10">
    <cfRule type="iconSet" priority="1186">
      <iconSet>
        <cfvo type="percent" val="0"/>
        <cfvo type="formula" val="#REF!-(#REF!*0.3)"/>
        <cfvo type="formula" val="#REF!-(#REF!*0.2)"/>
      </iconSet>
    </cfRule>
  </conditionalFormatting>
  <conditionalFormatting sqref="AE10">
    <cfRule type="iconSet" priority="1188">
      <iconSet>
        <cfvo type="percent" val="0"/>
        <cfvo type="num" val="0.37"/>
        <cfvo type="num" val="0.5"/>
      </iconSet>
    </cfRule>
  </conditionalFormatting>
  <conditionalFormatting sqref="AG10">
    <cfRule type="iconSet" priority="1189">
      <iconSet>
        <cfvo type="percent" val="0"/>
        <cfvo type="num" val="0.62"/>
        <cfvo type="num" val="0.75"/>
      </iconSet>
    </cfRule>
  </conditionalFormatting>
  <conditionalFormatting sqref="R17">
    <cfRule type="cellIs" dxfId="95" priority="1172" stopIfTrue="1" operator="between">
      <formula>4.5</formula>
      <formula>11</formula>
    </cfRule>
    <cfRule type="cellIs" dxfId="94" priority="1173" stopIfTrue="1" operator="lessThan">
      <formula>4</formula>
    </cfRule>
    <cfRule type="cellIs" dxfId="93" priority="1174" stopIfTrue="1" operator="greaterThan">
      <formula>11</formula>
    </cfRule>
    <cfRule type="cellIs" dxfId="92" priority="1175" stopIfTrue="1" operator="equal">
      <formula>4</formula>
    </cfRule>
  </conditionalFormatting>
  <conditionalFormatting sqref="AE17:AE18">
    <cfRule type="iconSet" priority="1168">
      <iconSet>
        <cfvo type="percent" val="0"/>
        <cfvo type="formula" val="#REF!-(#REF!*0.3)"/>
        <cfvo type="formula" val="#REF!-(#REF!*0.2)"/>
      </iconSet>
    </cfRule>
  </conditionalFormatting>
  <conditionalFormatting sqref="AE17:AE18">
    <cfRule type="iconSet" priority="1167">
      <iconSet>
        <cfvo type="percent" val="0"/>
        <cfvo type="num" val="0.12"/>
        <cfvo type="num" val="0.25"/>
      </iconSet>
    </cfRule>
  </conditionalFormatting>
  <conditionalFormatting sqref="AE17:AE18">
    <cfRule type="iconSet" priority="1169">
      <iconSet>
        <cfvo type="percent" val="0"/>
        <cfvo type="formula" val="#REF!-(#REF!*0.3)"/>
        <cfvo type="formula" val="#REF!-(#REF!*0.2)"/>
      </iconSet>
    </cfRule>
  </conditionalFormatting>
  <conditionalFormatting sqref="AG17:AG18">
    <cfRule type="iconSet" priority="1165">
      <iconSet>
        <cfvo type="percent" val="0"/>
        <cfvo type="formula" val="#REF!-(#REF!*0.3)"/>
        <cfvo type="formula" val="#REF!-(#REF!*0.2)"/>
      </iconSet>
    </cfRule>
  </conditionalFormatting>
  <conditionalFormatting sqref="AG17:AG18">
    <cfRule type="iconSet" priority="1164">
      <iconSet>
        <cfvo type="percent" val="0"/>
        <cfvo type="num" val="0.12"/>
        <cfvo type="num" val="0.25"/>
      </iconSet>
    </cfRule>
  </conditionalFormatting>
  <conditionalFormatting sqref="AG17:AG18">
    <cfRule type="iconSet" priority="1166">
      <iconSet>
        <cfvo type="percent" val="0"/>
        <cfvo type="formula" val="#REF!-(#REF!*0.3)"/>
        <cfvo type="formula" val="#REF!-(#REF!*0.2)"/>
      </iconSet>
    </cfRule>
  </conditionalFormatting>
  <conditionalFormatting sqref="R19">
    <cfRule type="cellIs" dxfId="91" priority="1157" stopIfTrue="1" operator="between">
      <formula>4.5</formula>
      <formula>11</formula>
    </cfRule>
    <cfRule type="cellIs" dxfId="90" priority="1158" stopIfTrue="1" operator="lessThan">
      <formula>4</formula>
    </cfRule>
    <cfRule type="cellIs" dxfId="89" priority="1159" stopIfTrue="1" operator="greaterThan">
      <formula>11</formula>
    </cfRule>
    <cfRule type="cellIs" dxfId="88" priority="1160" stopIfTrue="1" operator="equal">
      <formula>4</formula>
    </cfRule>
  </conditionalFormatting>
  <conditionalFormatting sqref="R20">
    <cfRule type="cellIs" dxfId="87" priority="1153" stopIfTrue="1" operator="between">
      <formula>4.5</formula>
      <formula>11</formula>
    </cfRule>
    <cfRule type="cellIs" dxfId="86" priority="1154" stopIfTrue="1" operator="lessThan">
      <formula>4</formula>
    </cfRule>
    <cfRule type="cellIs" dxfId="85" priority="1155" stopIfTrue="1" operator="greaterThan">
      <formula>11</formula>
    </cfRule>
    <cfRule type="cellIs" dxfId="84" priority="1156" stopIfTrue="1" operator="equal">
      <formula>4</formula>
    </cfRule>
  </conditionalFormatting>
  <conditionalFormatting sqref="AE19:AE20">
    <cfRule type="iconSet" priority="1151">
      <iconSet>
        <cfvo type="percent" val="0"/>
        <cfvo type="formula" val="#REF!-(#REF!*0.3)"/>
        <cfvo type="formula" val="#REF!-(#REF!*0.2)"/>
      </iconSet>
    </cfRule>
  </conditionalFormatting>
  <conditionalFormatting sqref="AE19:AE20">
    <cfRule type="iconSet" priority="1150">
      <iconSet>
        <cfvo type="percent" val="0"/>
        <cfvo type="num" val="0.12"/>
        <cfvo type="num" val="0.25"/>
      </iconSet>
    </cfRule>
  </conditionalFormatting>
  <conditionalFormatting sqref="AE19:AE20">
    <cfRule type="iconSet" priority="1152">
      <iconSet>
        <cfvo type="percent" val="0"/>
        <cfvo type="formula" val="#REF!-(#REF!*0.3)"/>
        <cfvo type="formula" val="#REF!-(#REF!*0.2)"/>
      </iconSet>
    </cfRule>
  </conditionalFormatting>
  <conditionalFormatting sqref="AG19:AG20">
    <cfRule type="iconSet" priority="1148">
      <iconSet>
        <cfvo type="percent" val="0"/>
        <cfvo type="formula" val="#REF!-(#REF!*0.3)"/>
        <cfvo type="formula" val="#REF!-(#REF!*0.2)"/>
      </iconSet>
    </cfRule>
  </conditionalFormatting>
  <conditionalFormatting sqref="AG19:AG20">
    <cfRule type="iconSet" priority="1147">
      <iconSet>
        <cfvo type="percent" val="0"/>
        <cfvo type="num" val="0.12"/>
        <cfvo type="num" val="0.25"/>
      </iconSet>
    </cfRule>
  </conditionalFormatting>
  <conditionalFormatting sqref="AG19:AG20">
    <cfRule type="iconSet" priority="1149">
      <iconSet>
        <cfvo type="percent" val="0"/>
        <cfvo type="formula" val="#REF!-(#REF!*0.3)"/>
        <cfvo type="formula" val="#REF!-(#REF!*0.2)"/>
      </iconSet>
    </cfRule>
  </conditionalFormatting>
  <conditionalFormatting sqref="AE55">
    <cfRule type="iconSet" priority="1108">
      <iconSet>
        <cfvo type="percent" val="0"/>
        <cfvo type="formula" val="$N$10-($N$10*0.3)"/>
        <cfvo type="formula" val="$N$10-($N$10*0.2)"/>
      </iconSet>
    </cfRule>
  </conditionalFormatting>
  <conditionalFormatting sqref="AG55">
    <cfRule type="iconSet" priority="1107">
      <iconSet>
        <cfvo type="percent" val="0"/>
        <cfvo type="formula" val="$O$10-($O$10*0.3)"/>
        <cfvo type="formula" val="$O$10-($O$10*0.2)"/>
      </iconSet>
    </cfRule>
  </conditionalFormatting>
  <conditionalFormatting sqref="AE56">
    <cfRule type="iconSet" priority="1105">
      <iconSet>
        <cfvo type="percent" val="0"/>
        <cfvo type="formula" val="$N$11-($N$11*0.3)"/>
        <cfvo type="formula" val="$N$11-($N$11*0.2)"/>
      </iconSet>
    </cfRule>
  </conditionalFormatting>
  <conditionalFormatting sqref="AG56">
    <cfRule type="iconSet" priority="1104">
      <iconSet>
        <cfvo type="percent" val="0"/>
        <cfvo type="formula" val="$O$11-($O$11*0.3)"/>
        <cfvo type="formula" val="$O$11-($O$11*0.2)"/>
      </iconSet>
    </cfRule>
  </conditionalFormatting>
  <conditionalFormatting sqref="AE57">
    <cfRule type="iconSet" priority="1102">
      <iconSet>
        <cfvo type="percent" val="0"/>
        <cfvo type="formula" val="$N$12-($N$12*0.3)"/>
        <cfvo type="formula" val="$N$12-($N$12*0.2)"/>
      </iconSet>
    </cfRule>
  </conditionalFormatting>
  <conditionalFormatting sqref="AG57">
    <cfRule type="iconSet" priority="1101">
      <iconSet>
        <cfvo type="percent" val="0"/>
        <cfvo type="formula" val="$O$12-($O$12*0.3)"/>
        <cfvo type="formula" val="$O$12-($O$12*0.2)"/>
      </iconSet>
    </cfRule>
  </conditionalFormatting>
  <conditionalFormatting sqref="AE58">
    <cfRule type="iconSet" priority="1099">
      <iconSet>
        <cfvo type="percent" val="0"/>
        <cfvo type="formula" val="$N$13-($N$13*0.3)"/>
        <cfvo type="formula" val="$N$13-($N$13*0.2)"/>
      </iconSet>
    </cfRule>
  </conditionalFormatting>
  <conditionalFormatting sqref="AG58">
    <cfRule type="iconSet" priority="1098">
      <iconSet>
        <cfvo type="percent" val="0"/>
        <cfvo type="formula" val="$O$13-($O$13*0.3)"/>
        <cfvo type="formula" val="$O$13-($O$13*0.2)"/>
      </iconSet>
    </cfRule>
  </conditionalFormatting>
  <conditionalFormatting sqref="AE59">
    <cfRule type="iconSet" priority="1096">
      <iconSet>
        <cfvo type="percent" val="0"/>
        <cfvo type="formula" val="$N$14-($N$14*0.3)"/>
        <cfvo type="formula" val="$N$14-($N$14*0.2)"/>
      </iconSet>
    </cfRule>
  </conditionalFormatting>
  <conditionalFormatting sqref="AG59">
    <cfRule type="iconSet" priority="1095">
      <iconSet>
        <cfvo type="percent" val="0"/>
        <cfvo type="formula" val="$O$14-($O$14*0.3)"/>
        <cfvo type="formula" val="$O$14-($O$14*0.2)"/>
      </iconSet>
    </cfRule>
  </conditionalFormatting>
  <conditionalFormatting sqref="AE60">
    <cfRule type="iconSet" priority="1093">
      <iconSet>
        <cfvo type="percent" val="0"/>
        <cfvo type="formula" val="$N$15-($N$15*0.3)"/>
        <cfvo type="formula" val="$N$15-($N$15*0.2)"/>
      </iconSet>
    </cfRule>
  </conditionalFormatting>
  <conditionalFormatting sqref="AG60">
    <cfRule type="iconSet" priority="1092">
      <iconSet>
        <cfvo type="percent" val="0"/>
        <cfvo type="formula" val="$O$15-($O$15*0.3)"/>
        <cfvo type="formula" val="$O$15-($O$15*0.2)"/>
      </iconSet>
    </cfRule>
  </conditionalFormatting>
  <conditionalFormatting sqref="AG55">
    <cfRule type="iconSet" priority="1081">
      <iconSet>
        <cfvo type="percent" val="0"/>
        <cfvo type="num" val="0.62"/>
        <cfvo type="num" val="0.75"/>
      </iconSet>
    </cfRule>
  </conditionalFormatting>
  <conditionalFormatting sqref="AG56">
    <cfRule type="iconSet" priority="1080">
      <iconSet>
        <cfvo type="percent" val="0"/>
        <cfvo type="num" val="0.62"/>
        <cfvo type="num" val="0.75"/>
      </iconSet>
    </cfRule>
  </conditionalFormatting>
  <conditionalFormatting sqref="AG57">
    <cfRule type="iconSet" priority="1079">
      <iconSet>
        <cfvo type="percent" val="0"/>
        <cfvo type="num" val="0.62"/>
        <cfvo type="num" val="0.75"/>
      </iconSet>
    </cfRule>
  </conditionalFormatting>
  <conditionalFormatting sqref="AG58">
    <cfRule type="iconSet" priority="1078">
      <iconSet>
        <cfvo type="percent" val="0"/>
        <cfvo type="num" val="0.62"/>
        <cfvo type="num" val="0.75"/>
      </iconSet>
    </cfRule>
  </conditionalFormatting>
  <conditionalFormatting sqref="AG59">
    <cfRule type="iconSet" priority="1077">
      <iconSet>
        <cfvo type="percent" val="0"/>
        <cfvo type="num" val="0.62"/>
        <cfvo type="num" val="0.75"/>
      </iconSet>
    </cfRule>
  </conditionalFormatting>
  <conditionalFormatting sqref="AG60">
    <cfRule type="iconSet" priority="1076">
      <iconSet>
        <cfvo type="percent" val="0"/>
        <cfvo type="num" val="0.62"/>
        <cfvo type="num" val="0.75"/>
      </iconSet>
    </cfRule>
  </conditionalFormatting>
  <conditionalFormatting sqref="AE61:AE62 AE48:AE50">
    <cfRule type="iconSet" priority="1114">
      <iconSet>
        <cfvo type="percent" val="0"/>
        <cfvo type="formula" val="#REF!-(#REF!*0.3)"/>
        <cfvo type="formula" val="#REF!-(#REF!*0.2)"/>
      </iconSet>
    </cfRule>
  </conditionalFormatting>
  <conditionalFormatting sqref="AG61:AG62 AG48:AG50">
    <cfRule type="iconSet" priority="1115">
      <iconSet>
        <cfvo type="percent" val="0"/>
        <cfvo type="formula" val="#REF!-(#REF!*0.3)"/>
        <cfvo type="formula" val="#REF!-(#REF!*0.2)"/>
      </iconSet>
    </cfRule>
  </conditionalFormatting>
  <conditionalFormatting sqref="AG61:AG62 AG48:AG50">
    <cfRule type="iconSet" priority="1118">
      <iconSet>
        <cfvo type="percent" val="0"/>
        <cfvo type="num" val="0.62"/>
        <cfvo type="num" val="0.75"/>
      </iconSet>
    </cfRule>
  </conditionalFormatting>
  <conditionalFormatting sqref="AE55:AE62 AE48:AE50">
    <cfRule type="iconSet" priority="1120">
      <iconSet>
        <cfvo type="percent" val="0"/>
        <cfvo type="num" val="0.37"/>
        <cfvo type="num" val="0.5"/>
      </iconSet>
    </cfRule>
  </conditionalFormatting>
  <conditionalFormatting sqref="AG55:AG62 AG48:AG50">
    <cfRule type="iconSet" priority="1121">
      <iconSet>
        <cfvo type="percent" val="0"/>
        <cfvo type="num" val="0.62"/>
        <cfvo type="num" val="0.75"/>
      </iconSet>
    </cfRule>
  </conditionalFormatting>
  <conditionalFormatting sqref="R30:R33">
    <cfRule type="cellIs" dxfId="83" priority="1066" stopIfTrue="1" operator="between">
      <formula>4.5</formula>
      <formula>11</formula>
    </cfRule>
    <cfRule type="cellIs" dxfId="82" priority="1067" stopIfTrue="1" operator="lessThan">
      <formula>4</formula>
    </cfRule>
    <cfRule type="cellIs" dxfId="81" priority="1068" stopIfTrue="1" operator="greaterThan">
      <formula>11</formula>
    </cfRule>
    <cfRule type="cellIs" dxfId="80" priority="1069" stopIfTrue="1" operator="equal">
      <formula>4</formula>
    </cfRule>
  </conditionalFormatting>
  <conditionalFormatting sqref="AE30">
    <cfRule type="iconSet" priority="1064">
      <iconSet>
        <cfvo type="percent" val="0"/>
        <cfvo type="formula" val="$N$10-($N$10*0.3)"/>
        <cfvo type="formula" val="$N$10-($N$10*0.2)"/>
      </iconSet>
    </cfRule>
  </conditionalFormatting>
  <conditionalFormatting sqref="AG30">
    <cfRule type="iconSet" priority="1063">
      <iconSet>
        <cfvo type="percent" val="0"/>
        <cfvo type="formula" val="$O$10-($O$10*0.3)"/>
        <cfvo type="formula" val="$O$10-($O$10*0.2)"/>
      </iconSet>
    </cfRule>
  </conditionalFormatting>
  <conditionalFormatting sqref="AE31">
    <cfRule type="iconSet" priority="1061">
      <iconSet>
        <cfvo type="percent" val="0"/>
        <cfvo type="formula" val="$N$11-($N$11*0.3)"/>
        <cfvo type="formula" val="$N$11-($N$11*0.2)"/>
      </iconSet>
    </cfRule>
  </conditionalFormatting>
  <conditionalFormatting sqref="AG31">
    <cfRule type="iconSet" priority="1060">
      <iconSet>
        <cfvo type="percent" val="0"/>
        <cfvo type="formula" val="$O$11-($O$11*0.3)"/>
        <cfvo type="formula" val="$O$11-($O$11*0.2)"/>
      </iconSet>
    </cfRule>
  </conditionalFormatting>
  <conditionalFormatting sqref="AE32">
    <cfRule type="iconSet" priority="1058">
      <iconSet>
        <cfvo type="percent" val="0"/>
        <cfvo type="formula" val="$N$12-($N$12*0.3)"/>
        <cfvo type="formula" val="$N$12-($N$12*0.2)"/>
      </iconSet>
    </cfRule>
  </conditionalFormatting>
  <conditionalFormatting sqref="AG32">
    <cfRule type="iconSet" priority="1057">
      <iconSet>
        <cfvo type="percent" val="0"/>
        <cfvo type="formula" val="$O$12-($O$12*0.3)"/>
        <cfvo type="formula" val="$O$12-($O$12*0.2)"/>
      </iconSet>
    </cfRule>
  </conditionalFormatting>
  <conditionalFormatting sqref="AG30">
    <cfRule type="iconSet" priority="1048">
      <iconSet>
        <cfvo type="percent" val="0"/>
        <cfvo type="num" val="0.62"/>
        <cfvo type="num" val="0.75"/>
      </iconSet>
    </cfRule>
  </conditionalFormatting>
  <conditionalFormatting sqref="AG31">
    <cfRule type="iconSet" priority="1047">
      <iconSet>
        <cfvo type="percent" val="0"/>
        <cfvo type="num" val="0.62"/>
        <cfvo type="num" val="0.75"/>
      </iconSet>
    </cfRule>
  </conditionalFormatting>
  <conditionalFormatting sqref="AG32">
    <cfRule type="iconSet" priority="1046">
      <iconSet>
        <cfvo type="percent" val="0"/>
        <cfvo type="num" val="0.62"/>
        <cfvo type="num" val="0.75"/>
      </iconSet>
    </cfRule>
  </conditionalFormatting>
  <conditionalFormatting sqref="AG33">
    <cfRule type="iconSet" priority="1045">
      <iconSet>
        <cfvo type="percent" val="0"/>
        <cfvo type="num" val="0.62"/>
        <cfvo type="num" val="0.75"/>
      </iconSet>
    </cfRule>
  </conditionalFormatting>
  <conditionalFormatting sqref="AE33">
    <cfRule type="iconSet" priority="1071">
      <iconSet>
        <cfvo type="percent" val="0"/>
        <cfvo type="formula" val="#REF!-(#REF!*0.3)"/>
        <cfvo type="formula" val="#REF!-(#REF!*0.2)"/>
      </iconSet>
    </cfRule>
  </conditionalFormatting>
  <conditionalFormatting sqref="AG33">
    <cfRule type="iconSet" priority="1072">
      <iconSet>
        <cfvo type="percent" val="0"/>
        <cfvo type="formula" val="#REF!-(#REF!*0.3)"/>
        <cfvo type="formula" val="#REF!-(#REF!*0.2)"/>
      </iconSet>
    </cfRule>
  </conditionalFormatting>
  <conditionalFormatting sqref="AE30:AE33">
    <cfRule type="iconSet" priority="1074">
      <iconSet>
        <cfvo type="percent" val="0"/>
        <cfvo type="num" val="0.37"/>
        <cfvo type="num" val="0.5"/>
      </iconSet>
    </cfRule>
  </conditionalFormatting>
  <conditionalFormatting sqref="AG30:AG33">
    <cfRule type="iconSet" priority="1075">
      <iconSet>
        <cfvo type="percent" val="0"/>
        <cfvo type="num" val="0.62"/>
        <cfvo type="num" val="0.75"/>
      </iconSet>
    </cfRule>
  </conditionalFormatting>
  <conditionalFormatting sqref="R15">
    <cfRule type="cellIs" dxfId="79" priority="1016" stopIfTrue="1" operator="between">
      <formula>4.5</formula>
      <formula>11</formula>
    </cfRule>
    <cfRule type="cellIs" dxfId="78" priority="1017" stopIfTrue="1" operator="lessThan">
      <formula>4</formula>
    </cfRule>
    <cfRule type="cellIs" dxfId="77" priority="1018" stopIfTrue="1" operator="greaterThan">
      <formula>11</formula>
    </cfRule>
    <cfRule type="cellIs" dxfId="76" priority="1019" stopIfTrue="1" operator="equal">
      <formula>4</formula>
    </cfRule>
  </conditionalFormatting>
  <conditionalFormatting sqref="AE9 AE11:AE14">
    <cfRule type="iconSet" priority="1265">
      <iconSet>
        <cfvo type="percent" val="0"/>
        <cfvo type="num" val="0.37"/>
        <cfvo type="num" val="0.5"/>
      </iconSet>
    </cfRule>
  </conditionalFormatting>
  <conditionalFormatting sqref="AG9 AG11:AG14">
    <cfRule type="iconSet" priority="1267">
      <iconSet>
        <cfvo type="percent" val="0"/>
        <cfvo type="num" val="0.62"/>
        <cfvo type="num" val="0.75"/>
      </iconSet>
    </cfRule>
  </conditionalFormatting>
  <conditionalFormatting sqref="R45:R47">
    <cfRule type="cellIs" dxfId="75" priority="706" stopIfTrue="1" operator="between">
      <formula>4.5</formula>
      <formula>11</formula>
    </cfRule>
    <cfRule type="cellIs" dxfId="74" priority="707" stopIfTrue="1" operator="lessThan">
      <formula>4</formula>
    </cfRule>
    <cfRule type="cellIs" dxfId="73" priority="708" stopIfTrue="1" operator="greaterThan">
      <formula>11</formula>
    </cfRule>
    <cfRule type="cellIs" dxfId="72" priority="709" stopIfTrue="1" operator="equal">
      <formula>4</formula>
    </cfRule>
  </conditionalFormatting>
  <conditionalFormatting sqref="R16">
    <cfRule type="cellIs" dxfId="71" priority="749" stopIfTrue="1" operator="between">
      <formula>4.5</formula>
      <formula>11</formula>
    </cfRule>
  </conditionalFormatting>
  <conditionalFormatting sqref="R16">
    <cfRule type="cellIs" dxfId="70" priority="750" stopIfTrue="1" operator="lessThan">
      <formula>4</formula>
    </cfRule>
  </conditionalFormatting>
  <conditionalFormatting sqref="R16">
    <cfRule type="cellIs" dxfId="69" priority="751" stopIfTrue="1" operator="greaterThan">
      <formula>11</formula>
    </cfRule>
  </conditionalFormatting>
  <conditionalFormatting sqref="R16">
    <cfRule type="cellIs" dxfId="68" priority="752" stopIfTrue="1" operator="equal">
      <formula>4</formula>
    </cfRule>
  </conditionalFormatting>
  <conditionalFormatting sqref="AE45:AE47">
    <cfRule type="iconSet" priority="694">
      <iconSet>
        <cfvo type="percent" val="0"/>
        <cfvo type="formula" val="$M$10-($M$10*0.3)"/>
        <cfvo type="formula" val="$M$10-($M$10*0.2)"/>
      </iconSet>
    </cfRule>
  </conditionalFormatting>
  <conditionalFormatting sqref="AE45:AE47">
    <cfRule type="iconSet" priority="693">
      <iconSet>
        <cfvo type="percent" val="0"/>
        <cfvo type="formula" val="#REF!-(#REF!*0.3)"/>
        <cfvo type="formula" val="#REF!-(#REF!*0.2)"/>
      </iconSet>
    </cfRule>
  </conditionalFormatting>
  <conditionalFormatting sqref="AE45:AE47">
    <cfRule type="iconSet" priority="692">
      <iconSet>
        <cfvo type="percent" val="0"/>
        <cfvo type="num" val="0.12"/>
        <cfvo type="num" val="0.25"/>
      </iconSet>
    </cfRule>
  </conditionalFormatting>
  <conditionalFormatting sqref="AE45:AE47">
    <cfRule type="iconSet" priority="695">
      <iconSet>
        <cfvo type="percent" val="0"/>
        <cfvo type="num" val="0.12"/>
        <cfvo type="num" val="0.25"/>
      </iconSet>
    </cfRule>
  </conditionalFormatting>
  <conditionalFormatting sqref="AG45:AG47">
    <cfRule type="iconSet" priority="703">
      <iconSet>
        <cfvo type="percent" val="0"/>
        <cfvo type="formula" val="$M$12-($M$12*0.3)"/>
        <cfvo type="formula" val="$M$12-($M$12*0.2)"/>
      </iconSet>
    </cfRule>
  </conditionalFormatting>
  <conditionalFormatting sqref="AG45:AG47">
    <cfRule type="iconSet" priority="704">
      <iconSet>
        <cfvo type="percent" val="0"/>
        <cfvo type="formula" val="#REF!-(#REF!*0.3)"/>
        <cfvo type="formula" val="#REF!-(#REF!*0.2)"/>
      </iconSet>
    </cfRule>
  </conditionalFormatting>
  <conditionalFormatting sqref="AG45:AG47">
    <cfRule type="iconSet" priority="705">
      <iconSet>
        <cfvo type="percent" val="0"/>
        <cfvo type="num" val="0.12"/>
        <cfvo type="num" val="0.25"/>
      </iconSet>
    </cfRule>
  </conditionalFormatting>
  <conditionalFormatting sqref="R63:R65">
    <cfRule type="cellIs" dxfId="67" priority="632" stopIfTrue="1" operator="between">
      <formula>4.5</formula>
      <formula>11</formula>
    </cfRule>
    <cfRule type="cellIs" dxfId="66" priority="633" stopIfTrue="1" operator="lessThan">
      <formula>4</formula>
    </cfRule>
    <cfRule type="cellIs" dxfId="65" priority="634" stopIfTrue="1" operator="greaterThan">
      <formula>11</formula>
    </cfRule>
    <cfRule type="cellIs" dxfId="64" priority="635" stopIfTrue="1" operator="equal">
      <formula>4</formula>
    </cfRule>
  </conditionalFormatting>
  <conditionalFormatting sqref="AG63">
    <cfRule type="iconSet" priority="629">
      <iconSet>
        <cfvo type="percent" val="0"/>
        <cfvo type="formula" val="$M$12-($M$12*0.3)"/>
        <cfvo type="formula" val="$M$12-($M$12*0.2)"/>
      </iconSet>
    </cfRule>
  </conditionalFormatting>
  <conditionalFormatting sqref="AG63">
    <cfRule type="iconSet" priority="630">
      <iconSet>
        <cfvo type="percent" val="0"/>
        <cfvo type="formula" val="#REF!-(#REF!*0.3)"/>
        <cfvo type="formula" val="#REF!-(#REF!*0.2)"/>
      </iconSet>
    </cfRule>
  </conditionalFormatting>
  <conditionalFormatting sqref="AG63">
    <cfRule type="iconSet" priority="631">
      <iconSet>
        <cfvo type="percent" val="0"/>
        <cfvo type="num" val="0.12"/>
        <cfvo type="num" val="0.25"/>
      </iconSet>
    </cfRule>
  </conditionalFormatting>
  <conditionalFormatting sqref="AG64">
    <cfRule type="iconSet" priority="622">
      <iconSet>
        <cfvo type="percent" val="0"/>
        <cfvo type="formula" val="$O$12-($O$12*0.3)"/>
        <cfvo type="formula" val="$O$12-($O$12*0.2)"/>
      </iconSet>
    </cfRule>
  </conditionalFormatting>
  <conditionalFormatting sqref="AG64">
    <cfRule type="iconSet" priority="617">
      <iconSet>
        <cfvo type="percent" val="0"/>
        <cfvo type="num" val="0.62"/>
        <cfvo type="num" val="0.75"/>
      </iconSet>
    </cfRule>
  </conditionalFormatting>
  <conditionalFormatting sqref="AG64">
    <cfRule type="iconSet" priority="626">
      <iconSet>
        <cfvo type="percent" val="0"/>
        <cfvo type="num" val="0.62"/>
        <cfvo type="num" val="0.75"/>
      </iconSet>
    </cfRule>
  </conditionalFormatting>
  <conditionalFormatting sqref="AE64">
    <cfRule type="iconSet" priority="611">
      <iconSet>
        <cfvo type="percent" val="0"/>
        <cfvo type="formula" val="$M$12-($M$12*0.3)"/>
        <cfvo type="formula" val="$M$12-($M$12*0.2)"/>
      </iconSet>
    </cfRule>
  </conditionalFormatting>
  <conditionalFormatting sqref="AE64">
    <cfRule type="iconSet" priority="610">
      <iconSet>
        <cfvo type="percent" val="0"/>
        <cfvo type="formula" val="#REF!-(#REF!*0.3)"/>
        <cfvo type="formula" val="#REF!-(#REF!*0.2)"/>
      </iconSet>
    </cfRule>
  </conditionalFormatting>
  <conditionalFormatting sqref="AE64">
    <cfRule type="iconSet" priority="609">
      <iconSet>
        <cfvo type="percent" val="0"/>
        <cfvo type="num" val="0.12"/>
        <cfvo type="num" val="0.25"/>
      </iconSet>
    </cfRule>
  </conditionalFormatting>
  <conditionalFormatting sqref="AE64">
    <cfRule type="iconSet" priority="612">
      <iconSet>
        <cfvo type="percent" val="0"/>
        <cfvo type="num" val="0.12"/>
        <cfvo type="num" val="0.25"/>
      </iconSet>
    </cfRule>
  </conditionalFormatting>
  <conditionalFormatting sqref="AE65">
    <cfRule type="iconSet" priority="607">
      <iconSet>
        <cfvo type="percent" val="0"/>
        <cfvo type="formula" val="$M$12-($M$12*0.3)"/>
        <cfvo type="formula" val="$M$12-($M$12*0.2)"/>
      </iconSet>
    </cfRule>
  </conditionalFormatting>
  <conditionalFormatting sqref="AE65">
    <cfRule type="iconSet" priority="606">
      <iconSet>
        <cfvo type="percent" val="0"/>
        <cfvo type="formula" val="#REF!-(#REF!*0.3)"/>
        <cfvo type="formula" val="#REF!-(#REF!*0.2)"/>
      </iconSet>
    </cfRule>
  </conditionalFormatting>
  <conditionalFormatting sqref="AE65">
    <cfRule type="iconSet" priority="605">
      <iconSet>
        <cfvo type="percent" val="0"/>
        <cfvo type="num" val="0.12"/>
        <cfvo type="num" val="0.25"/>
      </iconSet>
    </cfRule>
  </conditionalFormatting>
  <conditionalFormatting sqref="AE65">
    <cfRule type="iconSet" priority="608">
      <iconSet>
        <cfvo type="percent" val="0"/>
        <cfvo type="num" val="0.12"/>
        <cfvo type="num" val="0.25"/>
      </iconSet>
    </cfRule>
  </conditionalFormatting>
  <conditionalFormatting sqref="AE63">
    <cfRule type="iconSet" priority="603">
      <iconSet>
        <cfvo type="percent" val="0"/>
        <cfvo type="formula" val="$M$12-($M$12*0.3)"/>
        <cfvo type="formula" val="$M$12-($M$12*0.2)"/>
      </iconSet>
    </cfRule>
  </conditionalFormatting>
  <conditionalFormatting sqref="AE63">
    <cfRule type="iconSet" priority="602">
      <iconSet>
        <cfvo type="percent" val="0"/>
        <cfvo type="formula" val="#REF!-(#REF!*0.3)"/>
        <cfvo type="formula" val="#REF!-(#REF!*0.2)"/>
      </iconSet>
    </cfRule>
  </conditionalFormatting>
  <conditionalFormatting sqref="AE63">
    <cfRule type="iconSet" priority="601">
      <iconSet>
        <cfvo type="percent" val="0"/>
        <cfvo type="num" val="0.12"/>
        <cfvo type="num" val="0.25"/>
      </iconSet>
    </cfRule>
  </conditionalFormatting>
  <conditionalFormatting sqref="AE63">
    <cfRule type="iconSet" priority="604">
      <iconSet>
        <cfvo type="percent" val="0"/>
        <cfvo type="num" val="0.12"/>
        <cfvo type="num" val="0.25"/>
      </iconSet>
    </cfRule>
  </conditionalFormatting>
  <conditionalFormatting sqref="AG65">
    <cfRule type="iconSet" priority="627">
      <iconSet>
        <cfvo type="percent" val="0"/>
        <cfvo type="formula" val="$O$14-($O$14*0.3)"/>
        <cfvo type="formula" val="$O$14-($O$14*0.2)"/>
      </iconSet>
    </cfRule>
  </conditionalFormatting>
  <conditionalFormatting sqref="AG65">
    <cfRule type="iconSet" priority="628">
      <iconSet>
        <cfvo type="percent" val="0"/>
        <cfvo type="num" val="0.62"/>
        <cfvo type="num" val="0.75"/>
      </iconSet>
    </cfRule>
  </conditionalFormatting>
  <conditionalFormatting sqref="R68">
    <cfRule type="cellIs" dxfId="63" priority="597" stopIfTrue="1" operator="between">
      <formula>4.5</formula>
      <formula>11</formula>
    </cfRule>
    <cfRule type="cellIs" dxfId="62" priority="598" stopIfTrue="1" operator="lessThan">
      <formula>4</formula>
    </cfRule>
    <cfRule type="cellIs" dxfId="61" priority="599" stopIfTrue="1" operator="greaterThan">
      <formula>11</formula>
    </cfRule>
    <cfRule type="cellIs" dxfId="60" priority="600" stopIfTrue="1" operator="equal">
      <formula>4</formula>
    </cfRule>
  </conditionalFormatting>
  <conditionalFormatting sqref="AG68">
    <cfRule type="iconSet" priority="594">
      <iconSet>
        <cfvo type="percent" val="0"/>
        <cfvo type="formula" val="$M$12-($M$12*0.3)"/>
        <cfvo type="formula" val="$M$12-($M$12*0.2)"/>
      </iconSet>
    </cfRule>
  </conditionalFormatting>
  <conditionalFormatting sqref="AG68">
    <cfRule type="iconSet" priority="595">
      <iconSet>
        <cfvo type="percent" val="0"/>
        <cfvo type="formula" val="#REF!-(#REF!*0.3)"/>
        <cfvo type="formula" val="#REF!-(#REF!*0.2)"/>
      </iconSet>
    </cfRule>
  </conditionalFormatting>
  <conditionalFormatting sqref="AG68">
    <cfRule type="iconSet" priority="596">
      <iconSet>
        <cfvo type="percent" val="0"/>
        <cfvo type="num" val="0.12"/>
        <cfvo type="num" val="0.25"/>
      </iconSet>
    </cfRule>
  </conditionalFormatting>
  <conditionalFormatting sqref="AE68">
    <cfRule type="iconSet" priority="592">
      <iconSet>
        <cfvo type="percent" val="0"/>
        <cfvo type="formula" val="$N$11-($N$11*0.3)"/>
        <cfvo type="formula" val="$N$11-($N$11*0.2)"/>
      </iconSet>
    </cfRule>
  </conditionalFormatting>
  <conditionalFormatting sqref="AE68">
    <cfRule type="iconSet" priority="593">
      <iconSet>
        <cfvo type="percent" val="0"/>
        <cfvo type="num" val="0.37"/>
        <cfvo type="num" val="0.5"/>
      </iconSet>
    </cfRule>
  </conditionalFormatting>
  <conditionalFormatting sqref="AE69">
    <cfRule type="iconSet" priority="582">
      <iconSet>
        <cfvo type="percent" val="0"/>
        <cfvo type="formula" val="$N$11-($N$11*0.3)"/>
        <cfvo type="formula" val="$N$11-($N$11*0.2)"/>
      </iconSet>
    </cfRule>
  </conditionalFormatting>
  <conditionalFormatting sqref="AE69">
    <cfRule type="iconSet" priority="583">
      <iconSet>
        <cfvo type="percent" val="0"/>
        <cfvo type="num" val="0.37"/>
        <cfvo type="num" val="0.5"/>
      </iconSet>
    </cfRule>
  </conditionalFormatting>
  <conditionalFormatting sqref="AG69">
    <cfRule type="iconSet" priority="579">
      <iconSet>
        <cfvo type="percent" val="0"/>
        <cfvo type="formula" val="$M$12-($M$12*0.3)"/>
        <cfvo type="formula" val="$M$12-($M$12*0.2)"/>
      </iconSet>
    </cfRule>
  </conditionalFormatting>
  <conditionalFormatting sqref="AG69">
    <cfRule type="iconSet" priority="580">
      <iconSet>
        <cfvo type="percent" val="0"/>
        <cfvo type="formula" val="#REF!-(#REF!*0.3)"/>
        <cfvo type="formula" val="#REF!-(#REF!*0.2)"/>
      </iconSet>
    </cfRule>
  </conditionalFormatting>
  <conditionalFormatting sqref="AG69">
    <cfRule type="iconSet" priority="581">
      <iconSet>
        <cfvo type="percent" val="0"/>
        <cfvo type="num" val="0.12"/>
        <cfvo type="num" val="0.25"/>
      </iconSet>
    </cfRule>
  </conditionalFormatting>
  <conditionalFormatting sqref="R69">
    <cfRule type="cellIs" dxfId="59" priority="575" stopIfTrue="1" operator="between">
      <formula>4.5</formula>
      <formula>11</formula>
    </cfRule>
    <cfRule type="cellIs" dxfId="58" priority="576" stopIfTrue="1" operator="lessThan">
      <formula>4</formula>
    </cfRule>
    <cfRule type="cellIs" dxfId="57" priority="577" stopIfTrue="1" operator="greaterThan">
      <formula>11</formula>
    </cfRule>
    <cfRule type="cellIs" dxfId="56" priority="578" stopIfTrue="1" operator="equal">
      <formula>4</formula>
    </cfRule>
  </conditionalFormatting>
  <conditionalFormatting sqref="R66">
    <cfRule type="cellIs" dxfId="55" priority="571" stopIfTrue="1" operator="between">
      <formula>4.5</formula>
      <formula>11</formula>
    </cfRule>
    <cfRule type="cellIs" dxfId="54" priority="572" stopIfTrue="1" operator="lessThan">
      <formula>4</formula>
    </cfRule>
    <cfRule type="cellIs" dxfId="53" priority="573" stopIfTrue="1" operator="greaterThan">
      <formula>11</formula>
    </cfRule>
    <cfRule type="cellIs" dxfId="52" priority="574" stopIfTrue="1" operator="equal">
      <formula>4</formula>
    </cfRule>
  </conditionalFormatting>
  <conditionalFormatting sqref="AE66">
    <cfRule type="iconSet" priority="566">
      <iconSet>
        <cfvo type="percent" val="0"/>
        <cfvo type="formula" val="$N$10-($N$10*0.3)"/>
        <cfvo type="formula" val="$N$10-($N$10*0.2)"/>
      </iconSet>
    </cfRule>
  </conditionalFormatting>
  <conditionalFormatting sqref="AG66">
    <cfRule type="iconSet" priority="565">
      <iconSet>
        <cfvo type="percent" val="0"/>
        <cfvo type="formula" val="$O$10-($O$10*0.3)"/>
        <cfvo type="formula" val="$O$10-($O$10*0.2)"/>
      </iconSet>
    </cfRule>
  </conditionalFormatting>
  <conditionalFormatting sqref="AG66">
    <cfRule type="iconSet" priority="562">
      <iconSet>
        <cfvo type="percent" val="0"/>
        <cfvo type="num" val="0.62"/>
        <cfvo type="num" val="0.75"/>
      </iconSet>
    </cfRule>
  </conditionalFormatting>
  <conditionalFormatting sqref="AE66">
    <cfRule type="iconSet" priority="569">
      <iconSet>
        <cfvo type="percent" val="0"/>
        <cfvo type="num" val="0.37"/>
        <cfvo type="num" val="0.5"/>
      </iconSet>
    </cfRule>
  </conditionalFormatting>
  <conditionalFormatting sqref="AG66">
    <cfRule type="iconSet" priority="570">
      <iconSet>
        <cfvo type="percent" val="0"/>
        <cfvo type="num" val="0.62"/>
        <cfvo type="num" val="0.75"/>
      </iconSet>
    </cfRule>
  </conditionalFormatting>
  <conditionalFormatting sqref="R67">
    <cfRule type="cellIs" dxfId="51" priority="558" stopIfTrue="1" operator="between">
      <formula>4.5</formula>
      <formula>11</formula>
    </cfRule>
    <cfRule type="cellIs" dxfId="50" priority="559" stopIfTrue="1" operator="lessThan">
      <formula>4</formula>
    </cfRule>
    <cfRule type="cellIs" dxfId="49" priority="560" stopIfTrue="1" operator="greaterThan">
      <formula>11</formula>
    </cfRule>
    <cfRule type="cellIs" dxfId="48" priority="561" stopIfTrue="1" operator="equal">
      <formula>4</formula>
    </cfRule>
  </conditionalFormatting>
  <conditionalFormatting sqref="AE67">
    <cfRule type="iconSet" priority="553">
      <iconSet>
        <cfvo type="percent" val="0"/>
        <cfvo type="formula" val="$N$12-($N$12*0.3)"/>
        <cfvo type="formula" val="$N$12-($N$12*0.2)"/>
      </iconSet>
    </cfRule>
  </conditionalFormatting>
  <conditionalFormatting sqref="AG67">
    <cfRule type="iconSet" priority="552">
      <iconSet>
        <cfvo type="percent" val="0"/>
        <cfvo type="formula" val="$O$12-($O$12*0.3)"/>
        <cfvo type="formula" val="$O$12-($O$12*0.2)"/>
      </iconSet>
    </cfRule>
  </conditionalFormatting>
  <conditionalFormatting sqref="AG67">
    <cfRule type="iconSet" priority="549">
      <iconSet>
        <cfvo type="percent" val="0"/>
        <cfvo type="num" val="0.62"/>
        <cfvo type="num" val="0.75"/>
      </iconSet>
    </cfRule>
  </conditionalFormatting>
  <conditionalFormatting sqref="AE67">
    <cfRule type="iconSet" priority="556">
      <iconSet>
        <cfvo type="percent" val="0"/>
        <cfvo type="num" val="0.37"/>
        <cfvo type="num" val="0.5"/>
      </iconSet>
    </cfRule>
  </conditionalFormatting>
  <conditionalFormatting sqref="AG67">
    <cfRule type="iconSet" priority="557">
      <iconSet>
        <cfvo type="percent" val="0"/>
        <cfvo type="num" val="0.62"/>
        <cfvo type="num" val="0.75"/>
      </iconSet>
    </cfRule>
  </conditionalFormatting>
  <conditionalFormatting sqref="R70:R72">
    <cfRule type="cellIs" dxfId="47" priority="539" stopIfTrue="1" operator="between">
      <formula>4.5</formula>
      <formula>11</formula>
    </cfRule>
    <cfRule type="cellIs" dxfId="46" priority="540" stopIfTrue="1" operator="lessThan">
      <formula>4</formula>
    </cfRule>
    <cfRule type="cellIs" dxfId="45" priority="541" stopIfTrue="1" operator="greaterThan">
      <formula>11</formula>
    </cfRule>
    <cfRule type="cellIs" dxfId="44" priority="542" stopIfTrue="1" operator="equal">
      <formula>4</formula>
    </cfRule>
  </conditionalFormatting>
  <conditionalFormatting sqref="AC70">
    <cfRule type="iconSet" priority="538">
      <iconSet>
        <cfvo type="percent" val="0"/>
        <cfvo type="formula" val="$L$10-($L$10*0.3)"/>
        <cfvo type="formula" val="$L$10-($L$10*0.2)"/>
      </iconSet>
    </cfRule>
  </conditionalFormatting>
  <conditionalFormatting sqref="AE70">
    <cfRule type="iconSet" priority="537">
      <iconSet>
        <cfvo type="percent" val="0"/>
        <cfvo type="formula" val="$M$10-($M$10*0.3)"/>
        <cfvo type="formula" val="$M$10-($M$10*0.2)"/>
      </iconSet>
    </cfRule>
  </conditionalFormatting>
  <conditionalFormatting sqref="AG70">
    <cfRule type="iconSet" priority="536">
      <iconSet>
        <cfvo type="percent" val="0"/>
        <cfvo type="formula" val="$N$10-($N$10*0.3)"/>
        <cfvo type="formula" val="$N$10-($N$10*0.2)"/>
      </iconSet>
    </cfRule>
  </conditionalFormatting>
  <conditionalFormatting sqref="AC71">
    <cfRule type="iconSet" priority="535">
      <iconSet>
        <cfvo type="percent" val="0"/>
        <cfvo type="formula" val="$L$11-($L$11*0.3)"/>
        <cfvo type="formula" val="$L$11-($L$11*0.2)"/>
      </iconSet>
    </cfRule>
  </conditionalFormatting>
  <conditionalFormatting sqref="AE71">
    <cfRule type="iconSet" priority="534">
      <iconSet>
        <cfvo type="percent" val="0"/>
        <cfvo type="formula" val="$M$11-($M$11*0.3)"/>
        <cfvo type="formula" val="$M$11-($M$11*0.2)"/>
      </iconSet>
    </cfRule>
  </conditionalFormatting>
  <conditionalFormatting sqref="AG71">
    <cfRule type="iconSet" priority="533">
      <iconSet>
        <cfvo type="percent" val="0"/>
        <cfvo type="formula" val="$N$11-($N$11*0.3)"/>
        <cfvo type="formula" val="$N$11-($N$11*0.2)"/>
      </iconSet>
    </cfRule>
  </conditionalFormatting>
  <conditionalFormatting sqref="AC70">
    <cfRule type="iconSet" priority="532">
      <iconSet>
        <cfvo type="percent" val="0"/>
        <cfvo type="formula" val="#REF!-(#REF!*0.3)"/>
        <cfvo type="formula" val="#REF!-(#REF!*0.2)"/>
      </iconSet>
    </cfRule>
  </conditionalFormatting>
  <conditionalFormatting sqref="AC70">
    <cfRule type="iconSet" priority="531">
      <iconSet>
        <cfvo type="percent" val="0"/>
        <cfvo type="num" val="0.12"/>
        <cfvo type="num" val="0.25"/>
      </iconSet>
    </cfRule>
  </conditionalFormatting>
  <conditionalFormatting sqref="AC71">
    <cfRule type="iconSet" priority="530">
      <iconSet>
        <cfvo type="percent" val="0"/>
        <cfvo type="formula" val="#REF!-(#REF!*0.3)"/>
        <cfvo type="formula" val="#REF!-(#REF!*0.2)"/>
      </iconSet>
    </cfRule>
  </conditionalFormatting>
  <conditionalFormatting sqref="AC71">
    <cfRule type="iconSet" priority="529">
      <iconSet>
        <cfvo type="percent" val="0"/>
        <cfvo type="num" val="0.12"/>
        <cfvo type="num" val="0.25"/>
      </iconSet>
    </cfRule>
  </conditionalFormatting>
  <conditionalFormatting sqref="AC72">
    <cfRule type="iconSet" priority="528">
      <iconSet>
        <cfvo type="percent" val="0"/>
        <cfvo type="formula" val="#REF!-(#REF!*0.3)"/>
        <cfvo type="formula" val="#REF!-(#REF!*0.2)"/>
      </iconSet>
    </cfRule>
  </conditionalFormatting>
  <conditionalFormatting sqref="AC72">
    <cfRule type="iconSet" priority="527">
      <iconSet>
        <cfvo type="percent" val="0"/>
        <cfvo type="num" val="0.12"/>
        <cfvo type="num" val="0.25"/>
      </iconSet>
    </cfRule>
  </conditionalFormatting>
  <conditionalFormatting sqref="AG70">
    <cfRule type="iconSet" priority="526">
      <iconSet>
        <cfvo type="percent" val="0"/>
        <cfvo type="num" val="0.62"/>
        <cfvo type="num" val="0.75"/>
      </iconSet>
    </cfRule>
  </conditionalFormatting>
  <conditionalFormatting sqref="AG71">
    <cfRule type="iconSet" priority="525">
      <iconSet>
        <cfvo type="percent" val="0"/>
        <cfvo type="num" val="0.62"/>
        <cfvo type="num" val="0.75"/>
      </iconSet>
    </cfRule>
  </conditionalFormatting>
  <conditionalFormatting sqref="AG72">
    <cfRule type="iconSet" priority="524">
      <iconSet>
        <cfvo type="percent" val="0"/>
        <cfvo type="num" val="0.62"/>
        <cfvo type="num" val="0.75"/>
      </iconSet>
    </cfRule>
  </conditionalFormatting>
  <conditionalFormatting sqref="AC72">
    <cfRule type="iconSet" priority="543">
      <iconSet>
        <cfvo type="percent" val="0"/>
        <cfvo type="formula" val="#REF!-(#REF!*0.3)"/>
        <cfvo type="formula" val="#REF!-(#REF!*0.2)"/>
      </iconSet>
    </cfRule>
  </conditionalFormatting>
  <conditionalFormatting sqref="AE72">
    <cfRule type="iconSet" priority="544">
      <iconSet>
        <cfvo type="percent" val="0"/>
        <cfvo type="formula" val="#REF!-(#REF!*0.3)"/>
        <cfvo type="formula" val="#REF!-(#REF!*0.2)"/>
      </iconSet>
    </cfRule>
  </conditionalFormatting>
  <conditionalFormatting sqref="AG72">
    <cfRule type="iconSet" priority="545">
      <iconSet>
        <cfvo type="percent" val="0"/>
        <cfvo type="formula" val="#REF!-(#REF!*0.3)"/>
        <cfvo type="formula" val="#REF!-(#REF!*0.2)"/>
      </iconSet>
    </cfRule>
  </conditionalFormatting>
  <conditionalFormatting sqref="AC70:AC72">
    <cfRule type="iconSet" priority="546">
      <iconSet>
        <cfvo type="percent" val="0"/>
        <cfvo type="num" val="0.12"/>
        <cfvo type="num" val="0.25"/>
      </iconSet>
    </cfRule>
  </conditionalFormatting>
  <conditionalFormatting sqref="AE70:AE72">
    <cfRule type="iconSet" priority="547">
      <iconSet>
        <cfvo type="percent" val="0"/>
        <cfvo type="num" val="0.37"/>
        <cfvo type="num" val="0.5"/>
      </iconSet>
    </cfRule>
  </conditionalFormatting>
  <conditionalFormatting sqref="AG70:AG72">
    <cfRule type="iconSet" priority="548">
      <iconSet>
        <cfvo type="percent" val="0"/>
        <cfvo type="num" val="0.62"/>
        <cfvo type="num" val="0.75"/>
      </iconSet>
    </cfRule>
  </conditionalFormatting>
  <conditionalFormatting sqref="R34 R36:R38">
    <cfRule type="cellIs" dxfId="43" priority="514" stopIfTrue="1" operator="between">
      <formula>4.5</formula>
      <formula>11</formula>
    </cfRule>
    <cfRule type="cellIs" dxfId="42" priority="515" stopIfTrue="1" operator="lessThan">
      <formula>4</formula>
    </cfRule>
    <cfRule type="cellIs" dxfId="41" priority="516" stopIfTrue="1" operator="greaterThan">
      <formula>11</formula>
    </cfRule>
    <cfRule type="cellIs" dxfId="40" priority="517" stopIfTrue="1" operator="equal">
      <formula>4</formula>
    </cfRule>
  </conditionalFormatting>
  <conditionalFormatting sqref="AE34">
    <cfRule type="iconSet" priority="512">
      <iconSet>
        <cfvo type="percent" val="0"/>
        <cfvo type="formula" val="$N$11-($N$11*0.3)"/>
        <cfvo type="formula" val="$N$11-($N$11*0.2)"/>
      </iconSet>
    </cfRule>
  </conditionalFormatting>
  <conditionalFormatting sqref="AG34">
    <cfRule type="iconSet" priority="511">
      <iconSet>
        <cfvo type="percent" val="0"/>
        <cfvo type="formula" val="$O$11-($O$11*0.3)"/>
        <cfvo type="formula" val="$O$11-($O$11*0.2)"/>
      </iconSet>
    </cfRule>
  </conditionalFormatting>
  <conditionalFormatting sqref="AE36">
    <cfRule type="iconSet" priority="509">
      <iconSet>
        <cfvo type="percent" val="0"/>
        <cfvo type="formula" val="$N$12-($N$12*0.3)"/>
        <cfvo type="formula" val="$N$12-($N$12*0.2)"/>
      </iconSet>
    </cfRule>
  </conditionalFormatting>
  <conditionalFormatting sqref="AG36">
    <cfRule type="iconSet" priority="508">
      <iconSet>
        <cfvo type="percent" val="0"/>
        <cfvo type="formula" val="$O$12-($O$12*0.3)"/>
        <cfvo type="formula" val="$O$12-($O$12*0.2)"/>
      </iconSet>
    </cfRule>
  </conditionalFormatting>
  <conditionalFormatting sqref="AE37">
    <cfRule type="iconSet" priority="506">
      <iconSet>
        <cfvo type="percent" val="0"/>
        <cfvo type="formula" val="$N$13-($N$13*0.3)"/>
        <cfvo type="formula" val="$N$13-($N$13*0.2)"/>
      </iconSet>
    </cfRule>
  </conditionalFormatting>
  <conditionalFormatting sqref="AG37">
    <cfRule type="iconSet" priority="505">
      <iconSet>
        <cfvo type="percent" val="0"/>
        <cfvo type="formula" val="$O$13-($O$13*0.3)"/>
        <cfvo type="formula" val="$O$13-($O$13*0.2)"/>
      </iconSet>
    </cfRule>
  </conditionalFormatting>
  <conditionalFormatting sqref="AG34">
    <cfRule type="iconSet" priority="496">
      <iconSet>
        <cfvo type="percent" val="0"/>
        <cfvo type="num" val="0.62"/>
        <cfvo type="num" val="0.75"/>
      </iconSet>
    </cfRule>
  </conditionalFormatting>
  <conditionalFormatting sqref="AG36">
    <cfRule type="iconSet" priority="495">
      <iconSet>
        <cfvo type="percent" val="0"/>
        <cfvo type="num" val="0.62"/>
        <cfvo type="num" val="0.75"/>
      </iconSet>
    </cfRule>
  </conditionalFormatting>
  <conditionalFormatting sqref="AG37">
    <cfRule type="iconSet" priority="494">
      <iconSet>
        <cfvo type="percent" val="0"/>
        <cfvo type="num" val="0.62"/>
        <cfvo type="num" val="0.75"/>
      </iconSet>
    </cfRule>
  </conditionalFormatting>
  <conditionalFormatting sqref="AG38">
    <cfRule type="iconSet" priority="493">
      <iconSet>
        <cfvo type="percent" val="0"/>
        <cfvo type="num" val="0.62"/>
        <cfvo type="num" val="0.75"/>
      </iconSet>
    </cfRule>
  </conditionalFormatting>
  <conditionalFormatting sqref="AE38">
    <cfRule type="iconSet" priority="519">
      <iconSet>
        <cfvo type="percent" val="0"/>
        <cfvo type="formula" val="#REF!-(#REF!*0.3)"/>
        <cfvo type="formula" val="#REF!-(#REF!*0.2)"/>
      </iconSet>
    </cfRule>
  </conditionalFormatting>
  <conditionalFormatting sqref="AG38">
    <cfRule type="iconSet" priority="520">
      <iconSet>
        <cfvo type="percent" val="0"/>
        <cfvo type="formula" val="#REF!-(#REF!*0.3)"/>
        <cfvo type="formula" val="#REF!-(#REF!*0.2)"/>
      </iconSet>
    </cfRule>
  </conditionalFormatting>
  <conditionalFormatting sqref="AE34 AE36:AE38">
    <cfRule type="iconSet" priority="522">
      <iconSet>
        <cfvo type="percent" val="0"/>
        <cfvo type="num" val="0.37"/>
        <cfvo type="num" val="0.5"/>
      </iconSet>
    </cfRule>
  </conditionalFormatting>
  <conditionalFormatting sqref="AG34 AG36:AG38">
    <cfRule type="iconSet" priority="523">
      <iconSet>
        <cfvo type="percent" val="0"/>
        <cfvo type="num" val="0.62"/>
        <cfvo type="num" val="0.75"/>
      </iconSet>
    </cfRule>
  </conditionalFormatting>
  <conditionalFormatting sqref="AE35">
    <cfRule type="iconSet" priority="488">
      <iconSet>
        <cfvo type="percent" val="0"/>
        <cfvo type="formula" val="$N$11-($N$11*0.3)"/>
        <cfvo type="formula" val="$N$11-($N$11*0.2)"/>
      </iconSet>
    </cfRule>
  </conditionalFormatting>
  <conditionalFormatting sqref="AG35">
    <cfRule type="iconSet" priority="487">
      <iconSet>
        <cfvo type="percent" val="0"/>
        <cfvo type="formula" val="$O$11-($O$11*0.3)"/>
        <cfvo type="formula" val="$O$11-($O$11*0.2)"/>
      </iconSet>
    </cfRule>
  </conditionalFormatting>
  <conditionalFormatting sqref="AG35">
    <cfRule type="iconSet" priority="484">
      <iconSet>
        <cfvo type="percent" val="0"/>
        <cfvo type="num" val="0.62"/>
        <cfvo type="num" val="0.75"/>
      </iconSet>
    </cfRule>
  </conditionalFormatting>
  <conditionalFormatting sqref="AE35">
    <cfRule type="iconSet" priority="491">
      <iconSet>
        <cfvo type="percent" val="0"/>
        <cfvo type="num" val="0.37"/>
        <cfvo type="num" val="0.5"/>
      </iconSet>
    </cfRule>
  </conditionalFormatting>
  <conditionalFormatting sqref="AG35">
    <cfRule type="iconSet" priority="492">
      <iconSet>
        <cfvo type="percent" val="0"/>
        <cfvo type="num" val="0.62"/>
        <cfvo type="num" val="0.75"/>
      </iconSet>
    </cfRule>
  </conditionalFormatting>
  <conditionalFormatting sqref="R35">
    <cfRule type="cellIs" dxfId="39" priority="480" stopIfTrue="1" operator="between">
      <formula>4.5</formula>
      <formula>11</formula>
    </cfRule>
    <cfRule type="cellIs" dxfId="38" priority="481" stopIfTrue="1" operator="lessThan">
      <formula>4</formula>
    </cfRule>
    <cfRule type="cellIs" dxfId="37" priority="482" stopIfTrue="1" operator="greaterThan">
      <formula>11</formula>
    </cfRule>
    <cfRule type="cellIs" dxfId="36" priority="483" stopIfTrue="1" operator="equal">
      <formula>4</formula>
    </cfRule>
  </conditionalFormatting>
  <conditionalFormatting sqref="R39:R44">
    <cfRule type="cellIs" dxfId="35" priority="387" stopIfTrue="1" operator="between">
      <formula>4.5</formula>
      <formula>11</formula>
    </cfRule>
    <cfRule type="cellIs" dxfId="34" priority="388" stopIfTrue="1" operator="lessThan">
      <formula>4</formula>
    </cfRule>
    <cfRule type="cellIs" dxfId="33" priority="389" stopIfTrue="1" operator="greaterThan">
      <formula>11</formula>
    </cfRule>
    <cfRule type="cellIs" dxfId="32" priority="390" stopIfTrue="1" operator="equal">
      <formula>4</formula>
    </cfRule>
  </conditionalFormatting>
  <conditionalFormatting sqref="AE42:AE44">
    <cfRule type="iconSet" priority="371">
      <iconSet>
        <cfvo type="percent" val="0"/>
        <cfvo type="formula" val="$N$12-($N$12*0.3)"/>
        <cfvo type="formula" val="$N$12-($N$12*0.2)"/>
      </iconSet>
    </cfRule>
  </conditionalFormatting>
  <conditionalFormatting sqref="AE42:AE44">
    <cfRule type="iconSet" priority="372">
      <iconSet>
        <cfvo type="percent" val="0"/>
        <cfvo type="num" val="0.37"/>
        <cfvo type="num" val="0.5"/>
      </iconSet>
    </cfRule>
  </conditionalFormatting>
  <conditionalFormatting sqref="AE39">
    <cfRule type="iconSet" priority="369">
      <iconSet>
        <cfvo type="percent" val="0"/>
        <cfvo type="formula" val="$M$10-($M$10*0.3)"/>
        <cfvo type="formula" val="$M$10-($M$10*0.2)"/>
      </iconSet>
    </cfRule>
  </conditionalFormatting>
  <conditionalFormatting sqref="AE39">
    <cfRule type="iconSet" priority="368">
      <iconSet>
        <cfvo type="percent" val="0"/>
        <cfvo type="formula" val="#REF!-(#REF!*0.3)"/>
        <cfvo type="formula" val="#REF!-(#REF!*0.2)"/>
      </iconSet>
    </cfRule>
  </conditionalFormatting>
  <conditionalFormatting sqref="AE39">
    <cfRule type="iconSet" priority="367">
      <iconSet>
        <cfvo type="percent" val="0"/>
        <cfvo type="num" val="0.12"/>
        <cfvo type="num" val="0.25"/>
      </iconSet>
    </cfRule>
  </conditionalFormatting>
  <conditionalFormatting sqref="AE39">
    <cfRule type="iconSet" priority="370">
      <iconSet>
        <cfvo type="percent" val="0"/>
        <cfvo type="num" val="0.12"/>
        <cfvo type="num" val="0.25"/>
      </iconSet>
    </cfRule>
  </conditionalFormatting>
  <conditionalFormatting sqref="AE40">
    <cfRule type="iconSet" priority="365">
      <iconSet>
        <cfvo type="percent" val="0"/>
        <cfvo type="formula" val="$N$11-($N$11*0.3)"/>
        <cfvo type="formula" val="$N$11-($N$11*0.2)"/>
      </iconSet>
    </cfRule>
  </conditionalFormatting>
  <conditionalFormatting sqref="AE40">
    <cfRule type="iconSet" priority="366">
      <iconSet>
        <cfvo type="percent" val="0"/>
        <cfvo type="num" val="0.37"/>
        <cfvo type="num" val="0.5"/>
      </iconSet>
    </cfRule>
  </conditionalFormatting>
  <conditionalFormatting sqref="AE41">
    <cfRule type="iconSet" priority="360">
      <iconSet>
        <cfvo type="percent" val="0"/>
        <cfvo type="formula" val="$M$10-($M$10*0.3)"/>
        <cfvo type="formula" val="$M$10-($M$10*0.2)"/>
      </iconSet>
    </cfRule>
  </conditionalFormatting>
  <conditionalFormatting sqref="AE41">
    <cfRule type="iconSet" priority="359">
      <iconSet>
        <cfvo type="percent" val="0"/>
        <cfvo type="formula" val="#REF!-(#REF!*0.3)"/>
        <cfvo type="formula" val="#REF!-(#REF!*0.2)"/>
      </iconSet>
    </cfRule>
  </conditionalFormatting>
  <conditionalFormatting sqref="AE41">
    <cfRule type="iconSet" priority="358">
      <iconSet>
        <cfvo type="percent" val="0"/>
        <cfvo type="num" val="0.12"/>
        <cfvo type="num" val="0.25"/>
      </iconSet>
    </cfRule>
  </conditionalFormatting>
  <conditionalFormatting sqref="AE41">
    <cfRule type="iconSet" priority="361">
      <iconSet>
        <cfvo type="percent" val="0"/>
        <cfvo type="num" val="0.12"/>
        <cfvo type="num" val="0.25"/>
      </iconSet>
    </cfRule>
  </conditionalFormatting>
  <conditionalFormatting sqref="AG39 AG41:AG44">
    <cfRule type="iconSet" priority="356">
      <iconSet>
        <cfvo type="percent" val="0"/>
        <cfvo type="formula" val="$M$12-($M$12*0.3)"/>
        <cfvo type="formula" val="$M$12-($M$12*0.2)"/>
      </iconSet>
    </cfRule>
  </conditionalFormatting>
  <conditionalFormatting sqref="AG39 AG41:AG44">
    <cfRule type="iconSet" priority="355">
      <iconSet>
        <cfvo type="percent" val="0"/>
        <cfvo type="formula" val="#REF!-(#REF!*0.3)"/>
        <cfvo type="formula" val="#REF!-(#REF!*0.2)"/>
      </iconSet>
    </cfRule>
  </conditionalFormatting>
  <conditionalFormatting sqref="AG39 AG41:AG44">
    <cfRule type="iconSet" priority="354">
      <iconSet>
        <cfvo type="percent" val="0"/>
        <cfvo type="num" val="0.12"/>
        <cfvo type="num" val="0.25"/>
      </iconSet>
    </cfRule>
  </conditionalFormatting>
  <conditionalFormatting sqref="AG39">
    <cfRule type="iconSet" priority="357">
      <iconSet>
        <cfvo type="percent" val="0"/>
        <cfvo type="num" val="0.12"/>
        <cfvo type="num" val="0.25"/>
      </iconSet>
    </cfRule>
  </conditionalFormatting>
  <conditionalFormatting sqref="AG40">
    <cfRule type="iconSet" priority="352">
      <iconSet>
        <cfvo type="percent" val="0"/>
        <cfvo type="formula" val="$N$11-($N$11*0.3)"/>
        <cfvo type="formula" val="$N$11-($N$11*0.2)"/>
      </iconSet>
    </cfRule>
  </conditionalFormatting>
  <conditionalFormatting sqref="AG40">
    <cfRule type="iconSet" priority="353">
      <iconSet>
        <cfvo type="percent" val="0"/>
        <cfvo type="num" val="0.37"/>
        <cfvo type="num" val="0.5"/>
      </iconSet>
    </cfRule>
  </conditionalFormatting>
  <conditionalFormatting sqref="R51:R54">
    <cfRule type="cellIs" dxfId="31" priority="348" stopIfTrue="1" operator="between">
      <formula>4.5</formula>
      <formula>11</formula>
    </cfRule>
    <cfRule type="cellIs" dxfId="30" priority="349" stopIfTrue="1" operator="lessThan">
      <formula>4</formula>
    </cfRule>
    <cfRule type="cellIs" dxfId="29" priority="350" stopIfTrue="1" operator="greaterThan">
      <formula>11</formula>
    </cfRule>
    <cfRule type="cellIs" dxfId="28" priority="351" stopIfTrue="1" operator="equal">
      <formula>4</formula>
    </cfRule>
  </conditionalFormatting>
  <conditionalFormatting sqref="AE51">
    <cfRule type="iconSet" priority="343">
      <iconSet>
        <cfvo type="percent" val="0"/>
        <cfvo type="formula" val="$N$10-($N$10*0.3)"/>
        <cfvo type="formula" val="$N$10-($N$10*0.2)"/>
      </iconSet>
    </cfRule>
  </conditionalFormatting>
  <conditionalFormatting sqref="AG51">
    <cfRule type="iconSet" priority="342">
      <iconSet>
        <cfvo type="percent" val="0"/>
        <cfvo type="formula" val="$O$10-($O$10*0.3)"/>
        <cfvo type="formula" val="$O$10-($O$10*0.2)"/>
      </iconSet>
    </cfRule>
  </conditionalFormatting>
  <conditionalFormatting sqref="AE52">
    <cfRule type="iconSet" priority="340">
      <iconSet>
        <cfvo type="percent" val="0"/>
        <cfvo type="formula" val="$N$11-($N$11*0.3)"/>
        <cfvo type="formula" val="$N$11-($N$11*0.2)"/>
      </iconSet>
    </cfRule>
  </conditionalFormatting>
  <conditionalFormatting sqref="AG52">
    <cfRule type="iconSet" priority="339">
      <iconSet>
        <cfvo type="percent" val="0"/>
        <cfvo type="formula" val="$O$11-($O$11*0.3)"/>
        <cfvo type="formula" val="$O$11-($O$11*0.2)"/>
      </iconSet>
    </cfRule>
  </conditionalFormatting>
  <conditionalFormatting sqref="AE53">
    <cfRule type="iconSet" priority="337">
      <iconSet>
        <cfvo type="percent" val="0"/>
        <cfvo type="formula" val="$N$12-($N$12*0.3)"/>
        <cfvo type="formula" val="$N$12-($N$12*0.2)"/>
      </iconSet>
    </cfRule>
  </conditionalFormatting>
  <conditionalFormatting sqref="AG53">
    <cfRule type="iconSet" priority="336">
      <iconSet>
        <cfvo type="percent" val="0"/>
        <cfvo type="formula" val="$O$12-($O$12*0.3)"/>
        <cfvo type="formula" val="$O$12-($O$12*0.2)"/>
      </iconSet>
    </cfRule>
  </conditionalFormatting>
  <conditionalFormatting sqref="AE54">
    <cfRule type="iconSet" priority="334">
      <iconSet>
        <cfvo type="percent" val="0"/>
        <cfvo type="formula" val="$N$13-($N$13*0.3)"/>
        <cfvo type="formula" val="$N$13-($N$13*0.2)"/>
      </iconSet>
    </cfRule>
  </conditionalFormatting>
  <conditionalFormatting sqref="AG54">
    <cfRule type="iconSet" priority="333">
      <iconSet>
        <cfvo type="percent" val="0"/>
        <cfvo type="formula" val="$O$13-($O$13*0.3)"/>
        <cfvo type="formula" val="$O$13-($O$13*0.2)"/>
      </iconSet>
    </cfRule>
  </conditionalFormatting>
  <conditionalFormatting sqref="AG51">
    <cfRule type="iconSet" priority="324">
      <iconSet>
        <cfvo type="percent" val="0"/>
        <cfvo type="num" val="0.62"/>
        <cfvo type="num" val="0.75"/>
      </iconSet>
    </cfRule>
  </conditionalFormatting>
  <conditionalFormatting sqref="AG52">
    <cfRule type="iconSet" priority="323">
      <iconSet>
        <cfvo type="percent" val="0"/>
        <cfvo type="num" val="0.62"/>
        <cfvo type="num" val="0.75"/>
      </iconSet>
    </cfRule>
  </conditionalFormatting>
  <conditionalFormatting sqref="AG53">
    <cfRule type="iconSet" priority="322">
      <iconSet>
        <cfvo type="percent" val="0"/>
        <cfvo type="num" val="0.62"/>
        <cfvo type="num" val="0.75"/>
      </iconSet>
    </cfRule>
  </conditionalFormatting>
  <conditionalFormatting sqref="AG54">
    <cfRule type="iconSet" priority="321">
      <iconSet>
        <cfvo type="percent" val="0"/>
        <cfvo type="num" val="0.62"/>
        <cfvo type="num" val="0.75"/>
      </iconSet>
    </cfRule>
  </conditionalFormatting>
  <conditionalFormatting sqref="AE51:AE54">
    <cfRule type="iconSet" priority="346">
      <iconSet>
        <cfvo type="percent" val="0"/>
        <cfvo type="num" val="0.37"/>
        <cfvo type="num" val="0.5"/>
      </iconSet>
    </cfRule>
  </conditionalFormatting>
  <conditionalFormatting sqref="AG51:AG54">
    <cfRule type="iconSet" priority="347">
      <iconSet>
        <cfvo type="percent" val="0"/>
        <cfvo type="num" val="0.62"/>
        <cfvo type="num" val="0.75"/>
      </iconSet>
    </cfRule>
  </conditionalFormatting>
  <conditionalFormatting sqref="AE15:AE16">
    <cfRule type="iconSet" priority="316">
      <iconSet>
        <cfvo type="percent" val="0"/>
        <cfvo type="formula" val="$N$15-($N$15*0.3)"/>
        <cfvo type="formula" val="$N$15-($N$15*0.2)"/>
      </iconSet>
    </cfRule>
  </conditionalFormatting>
  <conditionalFormatting sqref="AG15:AG16">
    <cfRule type="iconSet" priority="315">
      <iconSet>
        <cfvo type="percent" val="0"/>
        <cfvo type="formula" val="$O$15-($O$15*0.3)"/>
        <cfvo type="formula" val="$O$15-($O$15*0.2)"/>
      </iconSet>
    </cfRule>
  </conditionalFormatting>
  <conditionalFormatting sqref="AG15:AG16">
    <cfRule type="iconSet" priority="312">
      <iconSet>
        <cfvo type="percent" val="0"/>
        <cfvo type="num" val="0.62"/>
        <cfvo type="num" val="0.75"/>
      </iconSet>
    </cfRule>
  </conditionalFormatting>
  <conditionalFormatting sqref="AE15:AE16">
    <cfRule type="iconSet" priority="319">
      <iconSet>
        <cfvo type="percent" val="0"/>
        <cfvo type="num" val="0.37"/>
        <cfvo type="num" val="0.5"/>
      </iconSet>
    </cfRule>
  </conditionalFormatting>
  <conditionalFormatting sqref="AG15:AG16">
    <cfRule type="iconSet" priority="320">
      <iconSet>
        <cfvo type="percent" val="0"/>
        <cfvo type="num" val="0.62"/>
        <cfvo type="num" val="0.75"/>
      </iconSet>
    </cfRule>
  </conditionalFormatting>
  <conditionalFormatting sqref="AC17:AC20">
    <cfRule type="iconSet" priority="310">
      <iconSet>
        <cfvo type="percent" val="0"/>
        <cfvo type="formula" val="#REF!-(#REF!*0.3)"/>
        <cfvo type="formula" val="#REF!-(#REF!*0.2)"/>
      </iconSet>
    </cfRule>
  </conditionalFormatting>
  <conditionalFormatting sqref="AC17:AC20">
    <cfRule type="iconSet" priority="309">
      <iconSet>
        <cfvo type="percent" val="0"/>
        <cfvo type="num" val="0.12"/>
        <cfvo type="num" val="0.25"/>
      </iconSet>
    </cfRule>
  </conditionalFormatting>
  <conditionalFormatting sqref="AC17:AC20">
    <cfRule type="iconSet" priority="311">
      <iconSet>
        <cfvo type="percent" val="0"/>
        <cfvo type="formula" val="#REF!-(#REF!*0.3)"/>
        <cfvo type="formula" val="#REF!-(#REF!*0.2)"/>
      </iconSet>
    </cfRule>
  </conditionalFormatting>
  <conditionalFormatting sqref="R27:R29">
    <cfRule type="cellIs" dxfId="27" priority="199" stopIfTrue="1" operator="between">
      <formula>4.5</formula>
      <formula>11</formula>
    </cfRule>
    <cfRule type="cellIs" dxfId="26" priority="200" stopIfTrue="1" operator="lessThan">
      <formula>4</formula>
    </cfRule>
    <cfRule type="cellIs" dxfId="25" priority="201" stopIfTrue="1" operator="greaterThan">
      <formula>11</formula>
    </cfRule>
    <cfRule type="cellIs" dxfId="24" priority="202" stopIfTrue="1" operator="equal">
      <formula>4</formula>
    </cfRule>
  </conditionalFormatting>
  <conditionalFormatting sqref="R21">
    <cfRule type="cellIs" dxfId="23" priority="262" stopIfTrue="1" operator="between">
      <formula>4.5</formula>
      <formula>11</formula>
    </cfRule>
    <cfRule type="cellIs" dxfId="22" priority="263" stopIfTrue="1" operator="lessThan">
      <formula>4</formula>
    </cfRule>
    <cfRule type="cellIs" dxfId="21" priority="264" stopIfTrue="1" operator="greaterThan">
      <formula>11</formula>
    </cfRule>
    <cfRule type="cellIs" dxfId="20" priority="265" stopIfTrue="1" operator="equal">
      <formula>4</formula>
    </cfRule>
  </conditionalFormatting>
  <conditionalFormatting sqref="AC21:AC22">
    <cfRule type="iconSet" priority="258">
      <iconSet>
        <cfvo type="percent" val="0"/>
        <cfvo type="formula" val="$O$11-($O$11*0.3)"/>
        <cfvo type="formula" val="$O$11-($O$11*0.2)"/>
      </iconSet>
    </cfRule>
  </conditionalFormatting>
  <conditionalFormatting sqref="AE21:AE22">
    <cfRule type="iconSet" priority="257">
      <iconSet>
        <cfvo type="percent" val="0"/>
        <cfvo type="formula" val="$P$11-($P$11*0.3)"/>
        <cfvo type="formula" val="$P$11-($P$11*0.2)"/>
      </iconSet>
    </cfRule>
  </conditionalFormatting>
  <conditionalFormatting sqref="AG21:AG22">
    <cfRule type="iconSet" priority="256">
      <iconSet>
        <cfvo type="percent" val="0"/>
        <cfvo type="formula" val="$Q$11-($Q$11*0.3)"/>
        <cfvo type="formula" val="$Q$11-($Q$11*0.2)"/>
      </iconSet>
    </cfRule>
  </conditionalFormatting>
  <conditionalFormatting sqref="AC23:AC24">
    <cfRule type="iconSet" priority="255">
      <iconSet>
        <cfvo type="percent" val="0"/>
        <cfvo type="formula" val="$O$12-($O$12*0.3)"/>
        <cfvo type="formula" val="$O$12-($O$12*0.2)"/>
      </iconSet>
    </cfRule>
  </conditionalFormatting>
  <conditionalFormatting sqref="AE23:AE24">
    <cfRule type="iconSet" priority="254">
      <iconSet>
        <cfvo type="percent" val="0"/>
        <cfvo type="formula" val="$P$12-($P$12*0.3)"/>
        <cfvo type="formula" val="$P$12-($P$12*0.2)"/>
      </iconSet>
    </cfRule>
  </conditionalFormatting>
  <conditionalFormatting sqref="AG23:AG24">
    <cfRule type="iconSet" priority="253">
      <iconSet>
        <cfvo type="percent" val="0"/>
        <cfvo type="formula" val="$Q$12-($Q$12*0.3)"/>
        <cfvo type="formula" val="$Q$12-($Q$12*0.2)"/>
      </iconSet>
    </cfRule>
  </conditionalFormatting>
  <conditionalFormatting sqref="AC25">
    <cfRule type="iconSet" priority="252">
      <iconSet>
        <cfvo type="percent" val="0"/>
        <cfvo type="formula" val="$O$14-($O$14*0.3)"/>
        <cfvo type="formula" val="$O$14-($O$14*0.2)"/>
      </iconSet>
    </cfRule>
  </conditionalFormatting>
  <conditionalFormatting sqref="AE25">
    <cfRule type="iconSet" priority="251">
      <iconSet>
        <cfvo type="percent" val="0"/>
        <cfvo type="formula" val="$P$14-($P$14*0.3)"/>
        <cfvo type="formula" val="$P$14-($P$14*0.2)"/>
      </iconSet>
    </cfRule>
  </conditionalFormatting>
  <conditionalFormatting sqref="AG25">
    <cfRule type="iconSet" priority="250">
      <iconSet>
        <cfvo type="percent" val="0"/>
        <cfvo type="formula" val="$Q$14-($Q$14*0.3)"/>
        <cfvo type="formula" val="$Q$14-($Q$14*0.2)"/>
      </iconSet>
    </cfRule>
  </conditionalFormatting>
  <conditionalFormatting sqref="AC26">
    <cfRule type="iconSet" priority="249">
      <iconSet>
        <cfvo type="percent" val="0"/>
        <cfvo type="formula" val="$O$15-($O$15*0.3)"/>
        <cfvo type="formula" val="$O$15-($O$15*0.2)"/>
      </iconSet>
    </cfRule>
  </conditionalFormatting>
  <conditionalFormatting sqref="AE26">
    <cfRule type="iconSet" priority="248">
      <iconSet>
        <cfvo type="percent" val="0"/>
        <cfvo type="formula" val="$P$15-($P$15*0.3)"/>
        <cfvo type="formula" val="$P$15-($P$15*0.2)"/>
      </iconSet>
    </cfRule>
  </conditionalFormatting>
  <conditionalFormatting sqref="AG26">
    <cfRule type="iconSet" priority="247">
      <iconSet>
        <cfvo type="percent" val="0"/>
        <cfvo type="formula" val="$Q$15-($Q$15*0.3)"/>
        <cfvo type="formula" val="$Q$15-($Q$15*0.2)"/>
      </iconSet>
    </cfRule>
  </conditionalFormatting>
  <conditionalFormatting sqref="AC27">
    <cfRule type="iconSet" priority="246">
      <iconSet>
        <cfvo type="percent" val="0"/>
        <cfvo type="formula" val="$O$16-($O$16*0.3)"/>
        <cfvo type="formula" val="$O$16-($O$16*0.2)"/>
      </iconSet>
    </cfRule>
  </conditionalFormatting>
  <conditionalFormatting sqref="AE27">
    <cfRule type="iconSet" priority="245">
      <iconSet>
        <cfvo type="percent" val="0"/>
        <cfvo type="formula" val="$P$16-($P$16*0.3)"/>
        <cfvo type="formula" val="$P$16-($P$16*0.2)"/>
      </iconSet>
    </cfRule>
  </conditionalFormatting>
  <conditionalFormatting sqref="AG27">
    <cfRule type="iconSet" priority="244">
      <iconSet>
        <cfvo type="percent" val="0"/>
        <cfvo type="formula" val="$Q$16-($Q$16*0.3)"/>
        <cfvo type="formula" val="$Q$16-($Q$16*0.2)"/>
      </iconSet>
    </cfRule>
  </conditionalFormatting>
  <conditionalFormatting sqref="AC28:AC29">
    <cfRule type="iconSet" priority="243">
      <iconSet>
        <cfvo type="percent" val="0"/>
        <cfvo type="formula" val="$O$18-($O$18*0.3)"/>
        <cfvo type="formula" val="$O$18-($O$18*0.2)"/>
      </iconSet>
    </cfRule>
  </conditionalFormatting>
  <conditionalFormatting sqref="AE28:AE29">
    <cfRule type="iconSet" priority="242">
      <iconSet>
        <cfvo type="percent" val="0"/>
        <cfvo type="formula" val="$P$18-($P$18*0.3)"/>
        <cfvo type="formula" val="$P$18-($P$18*0.2)"/>
      </iconSet>
    </cfRule>
  </conditionalFormatting>
  <conditionalFormatting sqref="AG28:AG29">
    <cfRule type="iconSet" priority="241">
      <iconSet>
        <cfvo type="percent" val="0"/>
        <cfvo type="formula" val="$Q$18-($Q$18*0.3)"/>
        <cfvo type="formula" val="$Q$18-($Q$18*0.2)"/>
      </iconSet>
    </cfRule>
  </conditionalFormatting>
  <conditionalFormatting sqref="AC21:AC22">
    <cfRule type="iconSet" priority="240">
      <iconSet>
        <cfvo type="percent" val="0"/>
        <cfvo type="formula" val="#REF!-(#REF!*0.3)"/>
        <cfvo type="formula" val="#REF!-(#REF!*0.2)"/>
      </iconSet>
    </cfRule>
  </conditionalFormatting>
  <conditionalFormatting sqref="AC21:AC22">
    <cfRule type="iconSet" priority="239">
      <iconSet>
        <cfvo type="percent" val="0"/>
        <cfvo type="num" val="0.12"/>
        <cfvo type="num" val="0.25"/>
      </iconSet>
    </cfRule>
  </conditionalFormatting>
  <conditionalFormatting sqref="AC23:AC24">
    <cfRule type="iconSet" priority="238">
      <iconSet>
        <cfvo type="percent" val="0"/>
        <cfvo type="formula" val="#REF!-(#REF!*0.3)"/>
        <cfvo type="formula" val="#REF!-(#REF!*0.2)"/>
      </iconSet>
    </cfRule>
  </conditionalFormatting>
  <conditionalFormatting sqref="AC23:AC24">
    <cfRule type="iconSet" priority="237">
      <iconSet>
        <cfvo type="percent" val="0"/>
        <cfvo type="num" val="0.12"/>
        <cfvo type="num" val="0.25"/>
      </iconSet>
    </cfRule>
  </conditionalFormatting>
  <conditionalFormatting sqref="AC25">
    <cfRule type="iconSet" priority="236">
      <iconSet>
        <cfvo type="percent" val="0"/>
        <cfvo type="formula" val="#REF!-(#REF!*0.3)"/>
        <cfvo type="formula" val="#REF!-(#REF!*0.2)"/>
      </iconSet>
    </cfRule>
  </conditionalFormatting>
  <conditionalFormatting sqref="AC25">
    <cfRule type="iconSet" priority="235">
      <iconSet>
        <cfvo type="percent" val="0"/>
        <cfvo type="num" val="0.12"/>
        <cfvo type="num" val="0.25"/>
      </iconSet>
    </cfRule>
  </conditionalFormatting>
  <conditionalFormatting sqref="AC26">
    <cfRule type="iconSet" priority="234">
      <iconSet>
        <cfvo type="percent" val="0"/>
        <cfvo type="formula" val="#REF!-(#REF!*0.3)"/>
        <cfvo type="formula" val="#REF!-(#REF!*0.2)"/>
      </iconSet>
    </cfRule>
  </conditionalFormatting>
  <conditionalFormatting sqref="AC26">
    <cfRule type="iconSet" priority="233">
      <iconSet>
        <cfvo type="percent" val="0"/>
        <cfvo type="num" val="0.12"/>
        <cfvo type="num" val="0.25"/>
      </iconSet>
    </cfRule>
  </conditionalFormatting>
  <conditionalFormatting sqref="AC27">
    <cfRule type="iconSet" priority="232">
      <iconSet>
        <cfvo type="percent" val="0"/>
        <cfvo type="formula" val="#REF!-(#REF!*0.3)"/>
        <cfvo type="formula" val="#REF!-(#REF!*0.2)"/>
      </iconSet>
    </cfRule>
  </conditionalFormatting>
  <conditionalFormatting sqref="AC27">
    <cfRule type="iconSet" priority="231">
      <iconSet>
        <cfvo type="percent" val="0"/>
        <cfvo type="num" val="0.12"/>
        <cfvo type="num" val="0.25"/>
      </iconSet>
    </cfRule>
  </conditionalFormatting>
  <conditionalFormatting sqref="AC28:AC29">
    <cfRule type="iconSet" priority="230">
      <iconSet>
        <cfvo type="percent" val="0"/>
        <cfvo type="formula" val="#REF!-(#REF!*0.3)"/>
        <cfvo type="formula" val="#REF!-(#REF!*0.2)"/>
      </iconSet>
    </cfRule>
  </conditionalFormatting>
  <conditionalFormatting sqref="AC28:AC29">
    <cfRule type="iconSet" priority="229">
      <iconSet>
        <cfvo type="percent" val="0"/>
        <cfvo type="num" val="0.12"/>
        <cfvo type="num" val="0.25"/>
      </iconSet>
    </cfRule>
  </conditionalFormatting>
  <conditionalFormatting sqref="AG21:AG22">
    <cfRule type="iconSet" priority="228">
      <iconSet>
        <cfvo type="percent" val="0"/>
        <cfvo type="num" val="0.62"/>
        <cfvo type="num" val="0.75"/>
      </iconSet>
    </cfRule>
  </conditionalFormatting>
  <conditionalFormatting sqref="AG23:AG24">
    <cfRule type="iconSet" priority="227">
      <iconSet>
        <cfvo type="percent" val="0"/>
        <cfvo type="num" val="0.62"/>
        <cfvo type="num" val="0.75"/>
      </iconSet>
    </cfRule>
  </conditionalFormatting>
  <conditionalFormatting sqref="AG25">
    <cfRule type="iconSet" priority="226">
      <iconSet>
        <cfvo type="percent" val="0"/>
        <cfvo type="num" val="0.62"/>
        <cfvo type="num" val="0.75"/>
      </iconSet>
    </cfRule>
  </conditionalFormatting>
  <conditionalFormatting sqref="AG26">
    <cfRule type="iconSet" priority="225">
      <iconSet>
        <cfvo type="percent" val="0"/>
        <cfvo type="num" val="0.62"/>
        <cfvo type="num" val="0.75"/>
      </iconSet>
    </cfRule>
  </conditionalFormatting>
  <conditionalFormatting sqref="AG27">
    <cfRule type="iconSet" priority="224">
      <iconSet>
        <cfvo type="percent" val="0"/>
        <cfvo type="num" val="0.62"/>
        <cfvo type="num" val="0.75"/>
      </iconSet>
    </cfRule>
  </conditionalFormatting>
  <conditionalFormatting sqref="AG28:AG29">
    <cfRule type="iconSet" priority="223">
      <iconSet>
        <cfvo type="percent" val="0"/>
        <cfvo type="num" val="0.62"/>
        <cfvo type="num" val="0.75"/>
      </iconSet>
    </cfRule>
  </conditionalFormatting>
  <conditionalFormatting sqref="AC21:AC29">
    <cfRule type="iconSet" priority="259">
      <iconSet>
        <cfvo type="percent" val="0"/>
        <cfvo type="num" val="0.12"/>
        <cfvo type="num" val="0.25"/>
      </iconSet>
    </cfRule>
  </conditionalFormatting>
  <conditionalFormatting sqref="AE21:AE29">
    <cfRule type="iconSet" priority="260">
      <iconSet>
        <cfvo type="percent" val="0"/>
        <cfvo type="num" val="0.37"/>
        <cfvo type="num" val="0.5"/>
      </iconSet>
    </cfRule>
  </conditionalFormatting>
  <conditionalFormatting sqref="AG21:AG29">
    <cfRule type="iconSet" priority="261">
      <iconSet>
        <cfvo type="percent" val="0"/>
        <cfvo type="num" val="0.62"/>
        <cfvo type="num" val="0.75"/>
      </iconSet>
    </cfRule>
  </conditionalFormatting>
  <conditionalFormatting sqref="R25">
    <cfRule type="cellIs" dxfId="19" priority="211" stopIfTrue="1" operator="between">
      <formula>4.5</formula>
      <formula>11</formula>
    </cfRule>
    <cfRule type="cellIs" dxfId="18" priority="212" stopIfTrue="1" operator="lessThan">
      <formula>4</formula>
    </cfRule>
    <cfRule type="cellIs" dxfId="17" priority="213" stopIfTrue="1" operator="greaterThan">
      <formula>11</formula>
    </cfRule>
    <cfRule type="cellIs" dxfId="16" priority="214" stopIfTrue="1" operator="equal">
      <formula>4</formula>
    </cfRule>
  </conditionalFormatting>
  <conditionalFormatting sqref="R22">
    <cfRule type="cellIs" dxfId="15" priority="219" stopIfTrue="1" operator="between">
      <formula>4.5</formula>
      <formula>11</formula>
    </cfRule>
    <cfRule type="cellIs" dxfId="14" priority="220" stopIfTrue="1" operator="lessThan">
      <formula>4</formula>
    </cfRule>
    <cfRule type="cellIs" dxfId="13" priority="221" stopIfTrue="1" operator="greaterThan">
      <formula>11</formula>
    </cfRule>
    <cfRule type="cellIs" dxfId="12" priority="222" stopIfTrue="1" operator="equal">
      <formula>4</formula>
    </cfRule>
  </conditionalFormatting>
  <conditionalFormatting sqref="R23">
    <cfRule type="cellIs" dxfId="11" priority="215" stopIfTrue="1" operator="between">
      <formula>4.5</formula>
      <formula>11</formula>
    </cfRule>
    <cfRule type="cellIs" dxfId="10" priority="216" stopIfTrue="1" operator="lessThan">
      <formula>4</formula>
    </cfRule>
    <cfRule type="cellIs" dxfId="9" priority="217" stopIfTrue="1" operator="greaterThan">
      <formula>11</formula>
    </cfRule>
    <cfRule type="cellIs" dxfId="8" priority="218" stopIfTrue="1" operator="equal">
      <formula>4</formula>
    </cfRule>
  </conditionalFormatting>
  <conditionalFormatting sqref="R26">
    <cfRule type="cellIs" dxfId="7" priority="207" stopIfTrue="1" operator="between">
      <formula>4.5</formula>
      <formula>11</formula>
    </cfRule>
    <cfRule type="cellIs" dxfId="6" priority="208" stopIfTrue="1" operator="lessThan">
      <formula>4</formula>
    </cfRule>
    <cfRule type="cellIs" dxfId="5" priority="209" stopIfTrue="1" operator="greaterThan">
      <formula>11</formula>
    </cfRule>
    <cfRule type="cellIs" dxfId="4" priority="210" stopIfTrue="1" operator="equal">
      <formula>4</formula>
    </cfRule>
  </conditionalFormatting>
  <conditionalFormatting sqref="R26">
    <cfRule type="cellIs" dxfId="3" priority="203" stopIfTrue="1" operator="between">
      <formula>4.5</formula>
      <formula>11</formula>
    </cfRule>
    <cfRule type="cellIs" dxfId="2" priority="204" stopIfTrue="1" operator="lessThan">
      <formula>4</formula>
    </cfRule>
    <cfRule type="cellIs" dxfId="1" priority="205" stopIfTrue="1" operator="greaterThan">
      <formula>11</formula>
    </cfRule>
    <cfRule type="cellIs" dxfId="0" priority="206" stopIfTrue="1" operator="equal">
      <formula>4</formula>
    </cfRule>
  </conditionalFormatting>
  <conditionalFormatting sqref="AC30">
    <cfRule type="iconSet" priority="196">
      <iconSet>
        <cfvo type="percent" val="0"/>
        <cfvo type="formula" val="$O$10-($O$10*0.3)"/>
        <cfvo type="formula" val="$O$10-($O$10*0.2)"/>
      </iconSet>
    </cfRule>
  </conditionalFormatting>
  <conditionalFormatting sqref="AC30">
    <cfRule type="iconSet" priority="193">
      <iconSet>
        <cfvo type="percent" val="0"/>
        <cfvo type="formula" val="#REF!-(#REF!*0.3)"/>
        <cfvo type="formula" val="#REF!-(#REF!*0.2)"/>
      </iconSet>
    </cfRule>
  </conditionalFormatting>
  <conditionalFormatting sqref="AC30">
    <cfRule type="iconSet" priority="192">
      <iconSet>
        <cfvo type="percent" val="0"/>
        <cfvo type="num" val="0.12"/>
        <cfvo type="num" val="0.25"/>
      </iconSet>
    </cfRule>
  </conditionalFormatting>
  <conditionalFormatting sqref="AC30">
    <cfRule type="iconSet" priority="198">
      <iconSet>
        <cfvo type="percent" val="0"/>
        <cfvo type="num" val="0.12"/>
        <cfvo type="num" val="0.25"/>
      </iconSet>
    </cfRule>
  </conditionalFormatting>
  <conditionalFormatting sqref="AC40">
    <cfRule type="iconSet" priority="184">
      <iconSet>
        <cfvo type="percent" val="0"/>
        <cfvo type="formula" val="#REF!-(#REF!*0.3)"/>
        <cfvo type="formula" val="#REF!-(#REF!*0.2)"/>
      </iconSet>
    </cfRule>
  </conditionalFormatting>
  <conditionalFormatting sqref="AC41">
    <cfRule type="iconSet" priority="183">
      <iconSet>
        <cfvo type="percent" val="0"/>
        <cfvo type="formula" val="#REF!-(#REF!*0.3)"/>
        <cfvo type="formula" val="#REF!-(#REF!*0.2)"/>
      </iconSet>
    </cfRule>
  </conditionalFormatting>
  <conditionalFormatting sqref="AC40">
    <cfRule type="iconSet" priority="182">
      <iconSet>
        <cfvo type="percent" val="0"/>
        <cfvo type="formula" val="#REF!-(#REF!*0.3)"/>
        <cfvo type="formula" val="#REF!-(#REF!*0.2)"/>
      </iconSet>
    </cfRule>
  </conditionalFormatting>
  <conditionalFormatting sqref="AC40">
    <cfRule type="iconSet" priority="181">
      <iconSet>
        <cfvo type="percent" val="0"/>
        <cfvo type="num" val="0.12"/>
        <cfvo type="num" val="0.25"/>
      </iconSet>
    </cfRule>
  </conditionalFormatting>
  <conditionalFormatting sqref="AC41">
    <cfRule type="iconSet" priority="180">
      <iconSet>
        <cfvo type="percent" val="0"/>
        <cfvo type="formula" val="#REF!-(#REF!*0.3)"/>
        <cfvo type="formula" val="#REF!-(#REF!*0.2)"/>
      </iconSet>
    </cfRule>
  </conditionalFormatting>
  <conditionalFormatting sqref="AC41">
    <cfRule type="iconSet" priority="179">
      <iconSet>
        <cfvo type="percent" val="0"/>
        <cfvo type="num" val="0.12"/>
        <cfvo type="num" val="0.25"/>
      </iconSet>
    </cfRule>
  </conditionalFormatting>
  <conditionalFormatting sqref="AC42:AC44">
    <cfRule type="iconSet" priority="177">
      <iconSet>
        <cfvo type="percent" val="0"/>
        <cfvo type="formula" val="#REF!-(#REF!*0.3)"/>
        <cfvo type="formula" val="#REF!-(#REF!*0.2)"/>
      </iconSet>
    </cfRule>
  </conditionalFormatting>
  <conditionalFormatting sqref="AC42:AC44">
    <cfRule type="iconSet" priority="176">
      <iconSet>
        <cfvo type="percent" val="0"/>
        <cfvo type="formula" val="#REF!-(#REF!*0.3)"/>
        <cfvo type="formula" val="#REF!-(#REF!*0.2)"/>
      </iconSet>
    </cfRule>
  </conditionalFormatting>
  <conditionalFormatting sqref="AC42:AC44">
    <cfRule type="iconSet" priority="175">
      <iconSet>
        <cfvo type="percent" val="0"/>
        <cfvo type="num" val="0.12"/>
        <cfvo type="num" val="0.25"/>
      </iconSet>
    </cfRule>
  </conditionalFormatting>
  <conditionalFormatting sqref="AC42:AC44">
    <cfRule type="iconSet" priority="178">
      <iconSet>
        <cfvo type="percent" val="0"/>
        <cfvo type="num" val="0.12"/>
        <cfvo type="num" val="0.25"/>
      </iconSet>
    </cfRule>
  </conditionalFormatting>
  <conditionalFormatting sqref="AC40">
    <cfRule type="iconSet" priority="174">
      <iconSet>
        <cfvo type="percent" val="0"/>
        <cfvo type="formula" val="#REF!-(#REF!*0.3)"/>
        <cfvo type="formula" val="#REF!-(#REF!*0.2)"/>
      </iconSet>
    </cfRule>
  </conditionalFormatting>
  <conditionalFormatting sqref="AC40">
    <cfRule type="iconSet" priority="173">
      <iconSet>
        <cfvo type="percent" val="0"/>
        <cfvo type="formula" val="#REF!-(#REF!*0.3)"/>
        <cfvo type="formula" val="#REF!-(#REF!*0.2)"/>
      </iconSet>
    </cfRule>
  </conditionalFormatting>
  <conditionalFormatting sqref="AC40">
    <cfRule type="iconSet" priority="172">
      <iconSet>
        <cfvo type="percent" val="0"/>
        <cfvo type="num" val="0.12"/>
        <cfvo type="num" val="0.25"/>
      </iconSet>
    </cfRule>
  </conditionalFormatting>
  <conditionalFormatting sqref="AC40:AC41">
    <cfRule type="iconSet" priority="185">
      <iconSet>
        <cfvo type="percent" val="0"/>
        <cfvo type="num" val="0.12"/>
        <cfvo type="num" val="0.25"/>
      </iconSet>
    </cfRule>
  </conditionalFormatting>
  <conditionalFormatting sqref="AC39">
    <cfRule type="iconSet" priority="170">
      <iconSet>
        <cfvo type="percent" val="0"/>
        <cfvo type="formula" val="$O$10-($O$10*0.3)"/>
        <cfvo type="formula" val="$O$10-($O$10*0.2)"/>
      </iconSet>
    </cfRule>
  </conditionalFormatting>
  <conditionalFormatting sqref="AC39">
    <cfRule type="iconSet" priority="169">
      <iconSet>
        <cfvo type="percent" val="0"/>
        <cfvo type="formula" val="#REF!-(#REF!*0.3)"/>
        <cfvo type="formula" val="#REF!-(#REF!*0.2)"/>
      </iconSet>
    </cfRule>
  </conditionalFormatting>
  <conditionalFormatting sqref="AC39">
    <cfRule type="iconSet" priority="168">
      <iconSet>
        <cfvo type="percent" val="0"/>
        <cfvo type="num" val="0.12"/>
        <cfvo type="num" val="0.25"/>
      </iconSet>
    </cfRule>
  </conditionalFormatting>
  <conditionalFormatting sqref="AC39">
    <cfRule type="iconSet" priority="171">
      <iconSet>
        <cfvo type="percent" val="0"/>
        <cfvo type="num" val="0.12"/>
        <cfvo type="num" val="0.25"/>
      </iconSet>
    </cfRule>
  </conditionalFormatting>
  <conditionalFormatting sqref="AC45:AC46">
    <cfRule type="iconSet" priority="165">
      <iconSet>
        <cfvo type="percent" val="0"/>
        <cfvo type="formula" val="$O$18-($O$18*0.3)"/>
        <cfvo type="formula" val="$O$18-($O$18*0.2)"/>
      </iconSet>
    </cfRule>
  </conditionalFormatting>
  <conditionalFormatting sqref="AC45:AC46">
    <cfRule type="iconSet" priority="164">
      <iconSet>
        <cfvo type="percent" val="0"/>
        <cfvo type="formula" val="#REF!-(#REF!*0.3)"/>
        <cfvo type="formula" val="#REF!-(#REF!*0.2)"/>
      </iconSet>
    </cfRule>
  </conditionalFormatting>
  <conditionalFormatting sqref="AC45:AC46">
    <cfRule type="iconSet" priority="163">
      <iconSet>
        <cfvo type="percent" val="0"/>
        <cfvo type="num" val="0.12"/>
        <cfvo type="num" val="0.25"/>
      </iconSet>
    </cfRule>
  </conditionalFormatting>
  <conditionalFormatting sqref="AC47">
    <cfRule type="iconSet" priority="162">
      <iconSet>
        <cfvo type="percent" val="0"/>
        <cfvo type="formula" val="#REF!-(#REF!*0.3)"/>
        <cfvo type="formula" val="#REF!-(#REF!*0.2)"/>
      </iconSet>
    </cfRule>
  </conditionalFormatting>
  <conditionalFormatting sqref="AC47">
    <cfRule type="iconSet" priority="161">
      <iconSet>
        <cfvo type="percent" val="0"/>
        <cfvo type="num" val="0.12"/>
        <cfvo type="num" val="0.25"/>
      </iconSet>
    </cfRule>
  </conditionalFormatting>
  <conditionalFormatting sqref="AC47">
    <cfRule type="iconSet" priority="166">
      <iconSet>
        <cfvo type="percent" val="0"/>
        <cfvo type="formula" val="$O$19-($O$19*0.3)"/>
        <cfvo type="formula" val="$O$19-($O$19*0.2)"/>
      </iconSet>
    </cfRule>
  </conditionalFormatting>
  <conditionalFormatting sqref="AC45:AC47">
    <cfRule type="iconSet" priority="167">
      <iconSet>
        <cfvo type="percent" val="0"/>
        <cfvo type="num" val="0.12"/>
        <cfvo type="num" val="0.25"/>
      </iconSet>
    </cfRule>
  </conditionalFormatting>
  <conditionalFormatting sqref="AC51">
    <cfRule type="iconSet" priority="159">
      <iconSet>
        <cfvo type="percent" val="0"/>
        <cfvo type="formula" val="$O$11-($O$11*0.3)"/>
        <cfvo type="formula" val="$O$11-($O$11*0.2)"/>
      </iconSet>
    </cfRule>
  </conditionalFormatting>
  <conditionalFormatting sqref="AC52">
    <cfRule type="iconSet" priority="158">
      <iconSet>
        <cfvo type="percent" val="0"/>
        <cfvo type="formula" val="$O$12-($O$12*0.3)"/>
        <cfvo type="formula" val="$O$12-($O$12*0.2)"/>
      </iconSet>
    </cfRule>
  </conditionalFormatting>
  <conditionalFormatting sqref="AC53">
    <cfRule type="iconSet" priority="157">
      <iconSet>
        <cfvo type="percent" val="0"/>
        <cfvo type="formula" val="$O$13-($O$13*0.3)"/>
        <cfvo type="formula" val="$O$13-($O$13*0.2)"/>
      </iconSet>
    </cfRule>
  </conditionalFormatting>
  <conditionalFormatting sqref="AC54">
    <cfRule type="iconSet" priority="156">
      <iconSet>
        <cfvo type="percent" val="0"/>
        <cfvo type="formula" val="$O$14-($O$14*0.3)"/>
        <cfvo type="formula" val="$O$14-($O$14*0.2)"/>
      </iconSet>
    </cfRule>
  </conditionalFormatting>
  <conditionalFormatting sqref="AC51">
    <cfRule type="iconSet" priority="155">
      <iconSet>
        <cfvo type="percent" val="0"/>
        <cfvo type="formula" val="#REF!-(#REF!*0.3)"/>
        <cfvo type="formula" val="#REF!-(#REF!*0.2)"/>
      </iconSet>
    </cfRule>
  </conditionalFormatting>
  <conditionalFormatting sqref="AC51">
    <cfRule type="iconSet" priority="154">
      <iconSet>
        <cfvo type="percent" val="0"/>
        <cfvo type="num" val="0.12"/>
        <cfvo type="num" val="0.25"/>
      </iconSet>
    </cfRule>
  </conditionalFormatting>
  <conditionalFormatting sqref="AC52">
    <cfRule type="iconSet" priority="153">
      <iconSet>
        <cfvo type="percent" val="0"/>
        <cfvo type="formula" val="#REF!-(#REF!*0.3)"/>
        <cfvo type="formula" val="#REF!-(#REF!*0.2)"/>
      </iconSet>
    </cfRule>
  </conditionalFormatting>
  <conditionalFormatting sqref="AC52">
    <cfRule type="iconSet" priority="152">
      <iconSet>
        <cfvo type="percent" val="0"/>
        <cfvo type="num" val="0.12"/>
        <cfvo type="num" val="0.25"/>
      </iconSet>
    </cfRule>
  </conditionalFormatting>
  <conditionalFormatting sqref="AC53">
    <cfRule type="iconSet" priority="151">
      <iconSet>
        <cfvo type="percent" val="0"/>
        <cfvo type="formula" val="#REF!-(#REF!*0.3)"/>
        <cfvo type="formula" val="#REF!-(#REF!*0.2)"/>
      </iconSet>
    </cfRule>
  </conditionalFormatting>
  <conditionalFormatting sqref="AC53">
    <cfRule type="iconSet" priority="150">
      <iconSet>
        <cfvo type="percent" val="0"/>
        <cfvo type="num" val="0.12"/>
        <cfvo type="num" val="0.25"/>
      </iconSet>
    </cfRule>
  </conditionalFormatting>
  <conditionalFormatting sqref="AC54">
    <cfRule type="iconSet" priority="149">
      <iconSet>
        <cfvo type="percent" val="0"/>
        <cfvo type="formula" val="#REF!-(#REF!*0.3)"/>
        <cfvo type="formula" val="#REF!-(#REF!*0.2)"/>
      </iconSet>
    </cfRule>
  </conditionalFormatting>
  <conditionalFormatting sqref="AC54">
    <cfRule type="iconSet" priority="148">
      <iconSet>
        <cfvo type="percent" val="0"/>
        <cfvo type="num" val="0.12"/>
        <cfvo type="num" val="0.25"/>
      </iconSet>
    </cfRule>
  </conditionalFormatting>
  <conditionalFormatting sqref="AC51:AC54">
    <cfRule type="iconSet" priority="160">
      <iconSet>
        <cfvo type="percent" val="0"/>
        <cfvo type="num" val="0.12"/>
        <cfvo type="num" val="0.25"/>
      </iconSet>
    </cfRule>
  </conditionalFormatting>
  <conditionalFormatting sqref="AC63">
    <cfRule type="iconSet" priority="146">
      <iconSet>
        <cfvo type="percent" val="0"/>
        <cfvo type="formula" val="$O$10-($O$10*0.3)"/>
        <cfvo type="formula" val="$O$10-($O$10*0.2)"/>
      </iconSet>
    </cfRule>
  </conditionalFormatting>
  <conditionalFormatting sqref="AC64">
    <cfRule type="iconSet" priority="145">
      <iconSet>
        <cfvo type="percent" val="0"/>
        <cfvo type="formula" val="$O$12-($O$12*0.3)"/>
        <cfvo type="formula" val="$O$12-($O$12*0.2)"/>
      </iconSet>
    </cfRule>
  </conditionalFormatting>
  <conditionalFormatting sqref="AC63">
    <cfRule type="iconSet" priority="144">
      <iconSet>
        <cfvo type="percent" val="0"/>
        <cfvo type="formula" val="#REF!-(#REF!*0.3)"/>
        <cfvo type="formula" val="#REF!-(#REF!*0.2)"/>
      </iconSet>
    </cfRule>
  </conditionalFormatting>
  <conditionalFormatting sqref="AC63">
    <cfRule type="iconSet" priority="143">
      <iconSet>
        <cfvo type="percent" val="0"/>
        <cfvo type="num" val="0.12"/>
        <cfvo type="num" val="0.25"/>
      </iconSet>
    </cfRule>
  </conditionalFormatting>
  <conditionalFormatting sqref="AC64">
    <cfRule type="iconSet" priority="142">
      <iconSet>
        <cfvo type="percent" val="0"/>
        <cfvo type="formula" val="#REF!-(#REF!*0.3)"/>
        <cfvo type="formula" val="#REF!-(#REF!*0.2)"/>
      </iconSet>
    </cfRule>
  </conditionalFormatting>
  <conditionalFormatting sqref="AC64">
    <cfRule type="iconSet" priority="141">
      <iconSet>
        <cfvo type="percent" val="0"/>
        <cfvo type="num" val="0.12"/>
        <cfvo type="num" val="0.25"/>
      </iconSet>
    </cfRule>
  </conditionalFormatting>
  <conditionalFormatting sqref="AC63:AC64">
    <cfRule type="iconSet" priority="147">
      <iconSet>
        <cfvo type="percent" val="0"/>
        <cfvo type="num" val="0.12"/>
        <cfvo type="num" val="0.25"/>
      </iconSet>
    </cfRule>
  </conditionalFormatting>
  <conditionalFormatting sqref="AC65">
    <cfRule type="iconSet" priority="139">
      <iconSet>
        <cfvo type="percent" val="0"/>
        <cfvo type="formula" val="$O$14-($O$14*0.3)"/>
        <cfvo type="formula" val="$O$14-($O$14*0.2)"/>
      </iconSet>
    </cfRule>
  </conditionalFormatting>
  <conditionalFormatting sqref="AC65">
    <cfRule type="iconSet" priority="138">
      <iconSet>
        <cfvo type="percent" val="0"/>
        <cfvo type="formula" val="#REF!-(#REF!*0.3)"/>
        <cfvo type="formula" val="#REF!-(#REF!*0.2)"/>
      </iconSet>
    </cfRule>
  </conditionalFormatting>
  <conditionalFormatting sqref="AC65">
    <cfRule type="iconSet" priority="137">
      <iconSet>
        <cfvo type="percent" val="0"/>
        <cfvo type="num" val="0.12"/>
        <cfvo type="num" val="0.25"/>
      </iconSet>
    </cfRule>
  </conditionalFormatting>
  <conditionalFormatting sqref="AC65">
    <cfRule type="iconSet" priority="140">
      <iconSet>
        <cfvo type="percent" val="0"/>
        <cfvo type="num" val="0.12"/>
        <cfvo type="num" val="0.25"/>
      </iconSet>
    </cfRule>
  </conditionalFormatting>
  <conditionalFormatting sqref="AC68">
    <cfRule type="iconSet" priority="128">
      <iconSet>
        <cfvo type="percent" val="0"/>
        <cfvo type="num" val="0.12"/>
        <cfvo type="num" val="0.25"/>
      </iconSet>
    </cfRule>
  </conditionalFormatting>
  <conditionalFormatting sqref="AC68">
    <cfRule type="iconSet" priority="127">
      <iconSet>
        <cfvo type="percent" val="0"/>
        <cfvo type="formula" val="$O$10-($O$10*0.3)"/>
        <cfvo type="formula" val="$O$10-($O$10*0.2)"/>
      </iconSet>
    </cfRule>
  </conditionalFormatting>
  <conditionalFormatting sqref="AC68">
    <cfRule type="iconSet" priority="126">
      <iconSet>
        <cfvo type="percent" val="0"/>
        <cfvo type="formula" val="#REF!-(#REF!*0.3)"/>
        <cfvo type="formula" val="#REF!-(#REF!*0.2)"/>
      </iconSet>
    </cfRule>
  </conditionalFormatting>
  <conditionalFormatting sqref="AC68">
    <cfRule type="iconSet" priority="125">
      <iconSet>
        <cfvo type="percent" val="0"/>
        <cfvo type="num" val="0.12"/>
        <cfvo type="num" val="0.25"/>
      </iconSet>
    </cfRule>
  </conditionalFormatting>
  <conditionalFormatting sqref="AC69">
    <cfRule type="iconSet" priority="124">
      <iconSet>
        <cfvo type="percent" val="0"/>
        <cfvo type="num" val="0.12"/>
        <cfvo type="num" val="0.25"/>
      </iconSet>
    </cfRule>
  </conditionalFormatting>
  <conditionalFormatting sqref="AC69">
    <cfRule type="iconSet" priority="123">
      <iconSet>
        <cfvo type="percent" val="0"/>
        <cfvo type="formula" val="$O$10-($O$10*0.3)"/>
        <cfvo type="formula" val="$O$10-($O$10*0.2)"/>
      </iconSet>
    </cfRule>
  </conditionalFormatting>
  <conditionalFormatting sqref="AC69">
    <cfRule type="iconSet" priority="122">
      <iconSet>
        <cfvo type="percent" val="0"/>
        <cfvo type="formula" val="#REF!-(#REF!*0.3)"/>
        <cfvo type="formula" val="#REF!-(#REF!*0.2)"/>
      </iconSet>
    </cfRule>
  </conditionalFormatting>
  <conditionalFormatting sqref="AC69">
    <cfRule type="iconSet" priority="121">
      <iconSet>
        <cfvo type="percent" val="0"/>
        <cfvo type="num" val="0.12"/>
        <cfvo type="num" val="0.25"/>
      </iconSet>
    </cfRule>
  </conditionalFormatting>
  <conditionalFormatting sqref="AC34">
    <cfRule type="iconSet" priority="118">
      <iconSet>
        <cfvo type="percent" val="0"/>
        <cfvo type="formula" val="$O$11-($O$11*0.3)"/>
        <cfvo type="formula" val="$O$11-($O$11*0.2)"/>
      </iconSet>
    </cfRule>
  </conditionalFormatting>
  <conditionalFormatting sqref="AC36">
    <cfRule type="iconSet" priority="117">
      <iconSet>
        <cfvo type="percent" val="0"/>
        <cfvo type="formula" val="$O$12-($O$12*0.3)"/>
        <cfvo type="formula" val="$O$12-($O$12*0.2)"/>
      </iconSet>
    </cfRule>
  </conditionalFormatting>
  <conditionalFormatting sqref="AC37">
    <cfRule type="iconSet" priority="116">
      <iconSet>
        <cfvo type="percent" val="0"/>
        <cfvo type="formula" val="$O$13-($O$13*0.3)"/>
        <cfvo type="formula" val="$O$13-($O$13*0.2)"/>
      </iconSet>
    </cfRule>
  </conditionalFormatting>
  <conditionalFormatting sqref="AC34">
    <cfRule type="iconSet" priority="115">
      <iconSet>
        <cfvo type="percent" val="0"/>
        <cfvo type="formula" val="#REF!-(#REF!*0.3)"/>
        <cfvo type="formula" val="#REF!-(#REF!*0.2)"/>
      </iconSet>
    </cfRule>
  </conditionalFormatting>
  <conditionalFormatting sqref="AC34">
    <cfRule type="iconSet" priority="114">
      <iconSet>
        <cfvo type="percent" val="0"/>
        <cfvo type="num" val="0.12"/>
        <cfvo type="num" val="0.25"/>
      </iconSet>
    </cfRule>
  </conditionalFormatting>
  <conditionalFormatting sqref="AC36">
    <cfRule type="iconSet" priority="113">
      <iconSet>
        <cfvo type="percent" val="0"/>
        <cfvo type="formula" val="#REF!-(#REF!*0.3)"/>
        <cfvo type="formula" val="#REF!-(#REF!*0.2)"/>
      </iconSet>
    </cfRule>
  </conditionalFormatting>
  <conditionalFormatting sqref="AC36">
    <cfRule type="iconSet" priority="112">
      <iconSet>
        <cfvo type="percent" val="0"/>
        <cfvo type="num" val="0.12"/>
        <cfvo type="num" val="0.25"/>
      </iconSet>
    </cfRule>
  </conditionalFormatting>
  <conditionalFormatting sqref="AC37">
    <cfRule type="iconSet" priority="111">
      <iconSet>
        <cfvo type="percent" val="0"/>
        <cfvo type="formula" val="#REF!-(#REF!*0.3)"/>
        <cfvo type="formula" val="#REF!-(#REF!*0.2)"/>
      </iconSet>
    </cfRule>
  </conditionalFormatting>
  <conditionalFormatting sqref="AC37">
    <cfRule type="iconSet" priority="110">
      <iconSet>
        <cfvo type="percent" val="0"/>
        <cfvo type="num" val="0.12"/>
        <cfvo type="num" val="0.25"/>
      </iconSet>
    </cfRule>
  </conditionalFormatting>
  <conditionalFormatting sqref="AC38">
    <cfRule type="iconSet" priority="109">
      <iconSet>
        <cfvo type="percent" val="0"/>
        <cfvo type="formula" val="#REF!-(#REF!*0.3)"/>
        <cfvo type="formula" val="#REF!-(#REF!*0.2)"/>
      </iconSet>
    </cfRule>
  </conditionalFormatting>
  <conditionalFormatting sqref="AC38">
    <cfRule type="iconSet" priority="108">
      <iconSet>
        <cfvo type="percent" val="0"/>
        <cfvo type="num" val="0.12"/>
        <cfvo type="num" val="0.25"/>
      </iconSet>
    </cfRule>
  </conditionalFormatting>
  <conditionalFormatting sqref="AC38">
    <cfRule type="iconSet" priority="119">
      <iconSet>
        <cfvo type="percent" val="0"/>
        <cfvo type="formula" val="#REF!-(#REF!*0.3)"/>
        <cfvo type="formula" val="#REF!-(#REF!*0.2)"/>
      </iconSet>
    </cfRule>
  </conditionalFormatting>
  <conditionalFormatting sqref="AC34 AC36:AC38">
    <cfRule type="iconSet" priority="120">
      <iconSet>
        <cfvo type="percent" val="0"/>
        <cfvo type="num" val="0.12"/>
        <cfvo type="num" val="0.25"/>
      </iconSet>
    </cfRule>
  </conditionalFormatting>
  <conditionalFormatting sqref="AC35">
    <cfRule type="iconSet" priority="106">
      <iconSet>
        <cfvo type="percent" val="0"/>
        <cfvo type="formula" val="$O$11-($O$11*0.3)"/>
        <cfvo type="formula" val="$O$11-($O$11*0.2)"/>
      </iconSet>
    </cfRule>
  </conditionalFormatting>
  <conditionalFormatting sqref="AC35">
    <cfRule type="iconSet" priority="105">
      <iconSet>
        <cfvo type="percent" val="0"/>
        <cfvo type="formula" val="#REF!-(#REF!*0.3)"/>
        <cfvo type="formula" val="#REF!-(#REF!*0.2)"/>
      </iconSet>
    </cfRule>
  </conditionalFormatting>
  <conditionalFormatting sqref="AC35">
    <cfRule type="iconSet" priority="104">
      <iconSet>
        <cfvo type="percent" val="0"/>
        <cfvo type="num" val="0.12"/>
        <cfvo type="num" val="0.25"/>
      </iconSet>
    </cfRule>
  </conditionalFormatting>
  <conditionalFormatting sqref="AC35">
    <cfRule type="iconSet" priority="107">
      <iconSet>
        <cfvo type="percent" val="0"/>
        <cfvo type="num" val="0.12"/>
        <cfvo type="num" val="0.25"/>
      </iconSet>
    </cfRule>
  </conditionalFormatting>
  <conditionalFormatting sqref="AC11">
    <cfRule type="iconSet" priority="84">
      <iconSet>
        <cfvo type="percent" val="0"/>
        <cfvo type="formula" val="$M$12-($M$12*0.3)"/>
        <cfvo type="formula" val="$M$12-($M$12*0.2)"/>
      </iconSet>
    </cfRule>
  </conditionalFormatting>
  <conditionalFormatting sqref="AC12">
    <cfRule type="iconSet" priority="83">
      <iconSet>
        <cfvo type="percent" val="0"/>
        <cfvo type="formula" val="$M$13-($M$13*0.3)"/>
        <cfvo type="formula" val="$M$13-($M$13*0.2)"/>
      </iconSet>
    </cfRule>
  </conditionalFormatting>
  <conditionalFormatting sqref="AC13">
    <cfRule type="iconSet" priority="82">
      <iconSet>
        <cfvo type="percent" val="0"/>
        <cfvo type="formula" val="$M$14-($M$14*0.3)"/>
        <cfvo type="formula" val="$M$14-($M$14*0.2)"/>
      </iconSet>
    </cfRule>
  </conditionalFormatting>
  <conditionalFormatting sqref="AC9">
    <cfRule type="iconSet" priority="81">
      <iconSet>
        <cfvo type="percent" val="0"/>
        <cfvo type="formula" val="#REF!-(#REF!*0.3)"/>
        <cfvo type="formula" val="#REF!-(#REF!*0.2)"/>
      </iconSet>
    </cfRule>
  </conditionalFormatting>
  <conditionalFormatting sqref="AC9">
    <cfRule type="iconSet" priority="80">
      <iconSet>
        <cfvo type="percent" val="0"/>
        <cfvo type="num" val="0.12"/>
        <cfvo type="num" val="0.25"/>
      </iconSet>
    </cfRule>
  </conditionalFormatting>
  <conditionalFormatting sqref="AC11">
    <cfRule type="iconSet" priority="79">
      <iconSet>
        <cfvo type="percent" val="0"/>
        <cfvo type="formula" val="#REF!-(#REF!*0.3)"/>
        <cfvo type="formula" val="#REF!-(#REF!*0.2)"/>
      </iconSet>
    </cfRule>
  </conditionalFormatting>
  <conditionalFormatting sqref="AC11">
    <cfRule type="iconSet" priority="78">
      <iconSet>
        <cfvo type="percent" val="0"/>
        <cfvo type="num" val="0.12"/>
        <cfvo type="num" val="0.25"/>
      </iconSet>
    </cfRule>
  </conditionalFormatting>
  <conditionalFormatting sqref="AC12">
    <cfRule type="iconSet" priority="77">
      <iconSet>
        <cfvo type="percent" val="0"/>
        <cfvo type="formula" val="#REF!-(#REF!*0.3)"/>
        <cfvo type="formula" val="#REF!-(#REF!*0.2)"/>
      </iconSet>
    </cfRule>
  </conditionalFormatting>
  <conditionalFormatting sqref="AC12">
    <cfRule type="iconSet" priority="76">
      <iconSet>
        <cfvo type="percent" val="0"/>
        <cfvo type="num" val="0.12"/>
        <cfvo type="num" val="0.25"/>
      </iconSet>
    </cfRule>
  </conditionalFormatting>
  <conditionalFormatting sqref="AC13">
    <cfRule type="iconSet" priority="75">
      <iconSet>
        <cfvo type="percent" val="0"/>
        <cfvo type="formula" val="#REF!-(#REF!*0.3)"/>
        <cfvo type="formula" val="#REF!-(#REF!*0.2)"/>
      </iconSet>
    </cfRule>
  </conditionalFormatting>
  <conditionalFormatting sqref="AC13">
    <cfRule type="iconSet" priority="74">
      <iconSet>
        <cfvo type="percent" val="0"/>
        <cfvo type="num" val="0.12"/>
        <cfvo type="num" val="0.25"/>
      </iconSet>
    </cfRule>
  </conditionalFormatting>
  <conditionalFormatting sqref="AC9">
    <cfRule type="iconSet" priority="85">
      <iconSet>
        <cfvo type="percent" val="0"/>
        <cfvo type="formula" val="#REF!-(#REF!*0.3)"/>
        <cfvo type="formula" val="#REF!-(#REF!*0.2)"/>
      </iconSet>
    </cfRule>
  </conditionalFormatting>
  <conditionalFormatting sqref="AC10">
    <cfRule type="iconSet" priority="71">
      <iconSet>
        <cfvo type="percent" val="0"/>
        <cfvo type="formula" val="#REF!-(#REF!*0.3)"/>
        <cfvo type="formula" val="#REF!-(#REF!*0.2)"/>
      </iconSet>
    </cfRule>
  </conditionalFormatting>
  <conditionalFormatting sqref="AC10">
    <cfRule type="iconSet" priority="70">
      <iconSet>
        <cfvo type="percent" val="0"/>
        <cfvo type="num" val="0.12"/>
        <cfvo type="num" val="0.25"/>
      </iconSet>
    </cfRule>
  </conditionalFormatting>
  <conditionalFormatting sqref="AC10">
    <cfRule type="iconSet" priority="72">
      <iconSet>
        <cfvo type="percent" val="0"/>
        <cfvo type="formula" val="#REF!-(#REF!*0.3)"/>
        <cfvo type="formula" val="#REF!-(#REF!*0.2)"/>
      </iconSet>
    </cfRule>
  </conditionalFormatting>
  <conditionalFormatting sqref="AC10">
    <cfRule type="iconSet" priority="73">
      <iconSet>
        <cfvo type="percent" val="0"/>
        <cfvo type="num" val="0.12"/>
        <cfvo type="num" val="0.25"/>
      </iconSet>
    </cfRule>
  </conditionalFormatting>
  <conditionalFormatting sqref="AC9 AC11:AC13">
    <cfRule type="iconSet" priority="86">
      <iconSet>
        <cfvo type="percent" val="0"/>
        <cfvo type="num" val="0.12"/>
        <cfvo type="num" val="0.25"/>
      </iconSet>
    </cfRule>
  </conditionalFormatting>
  <conditionalFormatting sqref="AC14">
    <cfRule type="iconSet" priority="68">
      <iconSet>
        <cfvo type="percent" val="0"/>
        <cfvo type="formula" val="$N$15-($N$15*0.3)"/>
        <cfvo type="formula" val="$N$15-($N$15*0.2)"/>
      </iconSet>
    </cfRule>
  </conditionalFormatting>
  <conditionalFormatting sqref="AC14">
    <cfRule type="iconSet" priority="69">
      <iconSet>
        <cfvo type="percent" val="0"/>
        <cfvo type="num" val="0.37"/>
        <cfvo type="num" val="0.5"/>
      </iconSet>
    </cfRule>
  </conditionalFormatting>
  <conditionalFormatting sqref="AC15:AC16">
    <cfRule type="iconSet" priority="66">
      <iconSet>
        <cfvo type="percent" val="0"/>
        <cfvo type="formula" val="$O$15-($O$15*0.3)"/>
        <cfvo type="formula" val="$O$15-($O$15*0.2)"/>
      </iconSet>
    </cfRule>
  </conditionalFormatting>
  <conditionalFormatting sqref="AC15:AC16">
    <cfRule type="iconSet" priority="65">
      <iconSet>
        <cfvo type="percent" val="0"/>
        <cfvo type="num" val="0.62"/>
        <cfvo type="num" val="0.75"/>
      </iconSet>
    </cfRule>
  </conditionalFormatting>
  <conditionalFormatting sqref="AC15:AC16">
    <cfRule type="iconSet" priority="67">
      <iconSet>
        <cfvo type="percent" val="0"/>
        <cfvo type="num" val="0.62"/>
        <cfvo type="num" val="0.75"/>
      </iconSet>
    </cfRule>
  </conditionalFormatting>
  <conditionalFormatting sqref="AC66">
    <cfRule type="iconSet" priority="63">
      <iconSet>
        <cfvo type="percent" val="0"/>
        <cfvo type="formula" val="$N$10-($N$10*0.3)"/>
        <cfvo type="formula" val="$N$10-($N$10*0.2)"/>
      </iconSet>
    </cfRule>
  </conditionalFormatting>
  <conditionalFormatting sqref="AC66">
    <cfRule type="iconSet" priority="64">
      <iconSet>
        <cfvo type="percent" val="0"/>
        <cfvo type="num" val="0.37"/>
        <cfvo type="num" val="0.5"/>
      </iconSet>
    </cfRule>
  </conditionalFormatting>
  <conditionalFormatting sqref="AC67">
    <cfRule type="iconSet" priority="61">
      <iconSet>
        <cfvo type="percent" val="0"/>
        <cfvo type="formula" val="$N$12-($N$12*0.3)"/>
        <cfvo type="formula" val="$N$12-($N$12*0.2)"/>
      </iconSet>
    </cfRule>
  </conditionalFormatting>
  <conditionalFormatting sqref="AC67">
    <cfRule type="iconSet" priority="62">
      <iconSet>
        <cfvo type="percent" val="0"/>
        <cfvo type="num" val="0.37"/>
        <cfvo type="num" val="0.5"/>
      </iconSet>
    </cfRule>
  </conditionalFormatting>
  <conditionalFormatting sqref="AC55">
    <cfRule type="iconSet" priority="56">
      <iconSet>
        <cfvo type="percent" val="0"/>
        <cfvo type="formula" val="$O$10-($O$10*0.3)"/>
        <cfvo type="formula" val="$O$10-($O$10*0.2)"/>
      </iconSet>
    </cfRule>
  </conditionalFormatting>
  <conditionalFormatting sqref="AC56">
    <cfRule type="iconSet" priority="55">
      <iconSet>
        <cfvo type="percent" val="0"/>
        <cfvo type="formula" val="$O$11-($O$11*0.3)"/>
        <cfvo type="formula" val="$O$11-($O$11*0.2)"/>
      </iconSet>
    </cfRule>
  </conditionalFormatting>
  <conditionalFormatting sqref="AC55">
    <cfRule type="iconSet" priority="51">
      <iconSet>
        <cfvo type="percent" val="0"/>
        <cfvo type="num" val="0.62"/>
        <cfvo type="num" val="0.75"/>
      </iconSet>
    </cfRule>
  </conditionalFormatting>
  <conditionalFormatting sqref="AC56">
    <cfRule type="iconSet" priority="50">
      <iconSet>
        <cfvo type="percent" val="0"/>
        <cfvo type="num" val="0.62"/>
        <cfvo type="num" val="0.75"/>
      </iconSet>
    </cfRule>
  </conditionalFormatting>
  <conditionalFormatting sqref="AC55:AC56">
    <cfRule type="iconSet" priority="57">
      <iconSet>
        <cfvo type="percent" val="0"/>
        <cfvo type="num" val="0.62"/>
        <cfvo type="num" val="0.75"/>
      </iconSet>
    </cfRule>
  </conditionalFormatting>
  <conditionalFormatting sqref="AC31">
    <cfRule type="iconSet" priority="41">
      <iconSet>
        <cfvo type="percent" val="0"/>
        <cfvo type="formula" val="$O$11-($O$11*0.3)"/>
        <cfvo type="formula" val="$O$11-($O$11*0.2)"/>
      </iconSet>
    </cfRule>
  </conditionalFormatting>
  <conditionalFormatting sqref="AC32">
    <cfRule type="iconSet" priority="40">
      <iconSet>
        <cfvo type="percent" val="0"/>
        <cfvo type="formula" val="$O$12-($O$12*0.3)"/>
        <cfvo type="formula" val="$O$12-($O$12*0.2)"/>
      </iconSet>
    </cfRule>
  </conditionalFormatting>
  <conditionalFormatting sqref="AC31">
    <cfRule type="iconSet" priority="39">
      <iconSet>
        <cfvo type="percent" val="0"/>
        <cfvo type="num" val="0.62"/>
        <cfvo type="num" val="0.75"/>
      </iconSet>
    </cfRule>
  </conditionalFormatting>
  <conditionalFormatting sqref="AC32">
    <cfRule type="iconSet" priority="38">
      <iconSet>
        <cfvo type="percent" val="0"/>
        <cfvo type="num" val="0.62"/>
        <cfvo type="num" val="0.75"/>
      </iconSet>
    </cfRule>
  </conditionalFormatting>
  <conditionalFormatting sqref="AC33">
    <cfRule type="iconSet" priority="37">
      <iconSet>
        <cfvo type="percent" val="0"/>
        <cfvo type="num" val="0.62"/>
        <cfvo type="num" val="0.75"/>
      </iconSet>
    </cfRule>
  </conditionalFormatting>
  <conditionalFormatting sqref="AC33">
    <cfRule type="iconSet" priority="42">
      <iconSet>
        <cfvo type="percent" val="0"/>
        <cfvo type="formula" val="#REF!-(#REF!*0.3)"/>
        <cfvo type="formula" val="#REF!-(#REF!*0.2)"/>
      </iconSet>
    </cfRule>
  </conditionalFormatting>
  <conditionalFormatting sqref="AC31:AC33">
    <cfRule type="iconSet" priority="43">
      <iconSet>
        <cfvo type="percent" val="0"/>
        <cfvo type="num" val="0.62"/>
        <cfvo type="num" val="0.75"/>
      </iconSet>
    </cfRule>
  </conditionalFormatting>
  <conditionalFormatting sqref="AC57">
    <cfRule type="iconSet" priority="35">
      <iconSet>
        <cfvo type="percent" val="0"/>
        <cfvo type="formula" val="$O$13-($O$13*0.3)"/>
        <cfvo type="formula" val="$O$13-($O$13*0.2)"/>
      </iconSet>
    </cfRule>
  </conditionalFormatting>
  <conditionalFormatting sqref="AC57">
    <cfRule type="iconSet" priority="34">
      <iconSet>
        <cfvo type="percent" val="0"/>
        <cfvo type="formula" val="#REF!-(#REF!*0.3)"/>
        <cfvo type="formula" val="#REF!-(#REF!*0.2)"/>
      </iconSet>
    </cfRule>
  </conditionalFormatting>
  <conditionalFormatting sqref="AC57">
    <cfRule type="iconSet" priority="33">
      <iconSet>
        <cfvo type="percent" val="0"/>
        <cfvo type="num" val="0.12"/>
        <cfvo type="num" val="0.25"/>
      </iconSet>
    </cfRule>
  </conditionalFormatting>
  <conditionalFormatting sqref="AC57">
    <cfRule type="iconSet" priority="36">
      <iconSet>
        <cfvo type="percent" val="0"/>
        <cfvo type="num" val="0.12"/>
        <cfvo type="num" val="0.25"/>
      </iconSet>
    </cfRule>
  </conditionalFormatting>
  <conditionalFormatting sqref="AC58">
    <cfRule type="iconSet" priority="31">
      <iconSet>
        <cfvo type="percent" val="0"/>
        <cfvo type="formula" val="$O$14-($O$14*0.3)"/>
        <cfvo type="formula" val="$O$14-($O$14*0.2)"/>
      </iconSet>
    </cfRule>
  </conditionalFormatting>
  <conditionalFormatting sqref="AC58">
    <cfRule type="iconSet" priority="30">
      <iconSet>
        <cfvo type="percent" val="0"/>
        <cfvo type="formula" val="#REF!-(#REF!*0.3)"/>
        <cfvo type="formula" val="#REF!-(#REF!*0.2)"/>
      </iconSet>
    </cfRule>
  </conditionalFormatting>
  <conditionalFormatting sqref="AC58">
    <cfRule type="iconSet" priority="29">
      <iconSet>
        <cfvo type="percent" val="0"/>
        <cfvo type="num" val="0.12"/>
        <cfvo type="num" val="0.25"/>
      </iconSet>
    </cfRule>
  </conditionalFormatting>
  <conditionalFormatting sqref="AC58">
    <cfRule type="iconSet" priority="32">
      <iconSet>
        <cfvo type="percent" val="0"/>
        <cfvo type="num" val="0.12"/>
        <cfvo type="num" val="0.25"/>
      </iconSet>
    </cfRule>
  </conditionalFormatting>
  <conditionalFormatting sqref="AC59">
    <cfRule type="iconSet" priority="27">
      <iconSet>
        <cfvo type="percent" val="0"/>
        <cfvo type="formula" val="$O$15-($O$15*0.3)"/>
        <cfvo type="formula" val="$O$15-($O$15*0.2)"/>
      </iconSet>
    </cfRule>
  </conditionalFormatting>
  <conditionalFormatting sqref="AC59">
    <cfRule type="iconSet" priority="26">
      <iconSet>
        <cfvo type="percent" val="0"/>
        <cfvo type="formula" val="#REF!-(#REF!*0.3)"/>
        <cfvo type="formula" val="#REF!-(#REF!*0.2)"/>
      </iconSet>
    </cfRule>
  </conditionalFormatting>
  <conditionalFormatting sqref="AC59">
    <cfRule type="iconSet" priority="25">
      <iconSet>
        <cfvo type="percent" val="0"/>
        <cfvo type="num" val="0.12"/>
        <cfvo type="num" val="0.25"/>
      </iconSet>
    </cfRule>
  </conditionalFormatting>
  <conditionalFormatting sqref="AC59">
    <cfRule type="iconSet" priority="28">
      <iconSet>
        <cfvo type="percent" val="0"/>
        <cfvo type="num" val="0.12"/>
        <cfvo type="num" val="0.25"/>
      </iconSet>
    </cfRule>
  </conditionalFormatting>
  <conditionalFormatting sqref="AC60">
    <cfRule type="iconSet" priority="23">
      <iconSet>
        <cfvo type="percent" val="0"/>
        <cfvo type="formula" val="$O$16-($O$16*0.3)"/>
        <cfvo type="formula" val="$O$16-($O$16*0.2)"/>
      </iconSet>
    </cfRule>
  </conditionalFormatting>
  <conditionalFormatting sqref="AC60">
    <cfRule type="iconSet" priority="22">
      <iconSet>
        <cfvo type="percent" val="0"/>
        <cfvo type="formula" val="#REF!-(#REF!*0.3)"/>
        <cfvo type="formula" val="#REF!-(#REF!*0.2)"/>
      </iconSet>
    </cfRule>
  </conditionalFormatting>
  <conditionalFormatting sqref="AC60">
    <cfRule type="iconSet" priority="21">
      <iconSet>
        <cfvo type="percent" val="0"/>
        <cfvo type="num" val="0.12"/>
        <cfvo type="num" val="0.25"/>
      </iconSet>
    </cfRule>
  </conditionalFormatting>
  <conditionalFormatting sqref="AC60">
    <cfRule type="iconSet" priority="24">
      <iconSet>
        <cfvo type="percent" val="0"/>
        <cfvo type="num" val="0.12"/>
        <cfvo type="num" val="0.25"/>
      </iconSet>
    </cfRule>
  </conditionalFormatting>
  <conditionalFormatting sqref="AC61">
    <cfRule type="iconSet" priority="17">
      <iconSet>
        <cfvo type="percent" val="0"/>
        <cfvo type="formula" val="$O$17-($O$17*0.3)"/>
        <cfvo type="formula" val="$O$17-($O$17*0.2)"/>
      </iconSet>
    </cfRule>
  </conditionalFormatting>
  <conditionalFormatting sqref="AC61">
    <cfRule type="iconSet" priority="18">
      <iconSet>
        <cfvo type="percent" val="0"/>
        <cfvo type="formula" val="#REF!-(#REF!*0.3)"/>
        <cfvo type="formula" val="#REF!-(#REF!*0.2)"/>
      </iconSet>
    </cfRule>
  </conditionalFormatting>
  <conditionalFormatting sqref="AC61">
    <cfRule type="iconSet" priority="19">
      <iconSet>
        <cfvo type="percent" val="0"/>
        <cfvo type="num" val="0.12"/>
        <cfvo type="num" val="0.25"/>
      </iconSet>
    </cfRule>
  </conditionalFormatting>
  <conditionalFormatting sqref="AC61">
    <cfRule type="iconSet" priority="20">
      <iconSet>
        <cfvo type="percent" val="0"/>
        <cfvo type="num" val="0.12"/>
        <cfvo type="num" val="0.25"/>
      </iconSet>
    </cfRule>
  </conditionalFormatting>
  <conditionalFormatting sqref="AC62">
    <cfRule type="iconSet" priority="13">
      <iconSet>
        <cfvo type="percent" val="0"/>
        <cfvo type="formula" val="$O$17-($O$17*0.3)"/>
        <cfvo type="formula" val="$O$17-($O$17*0.2)"/>
      </iconSet>
    </cfRule>
  </conditionalFormatting>
  <conditionalFormatting sqref="AC62">
    <cfRule type="iconSet" priority="14">
      <iconSet>
        <cfvo type="percent" val="0"/>
        <cfvo type="formula" val="#REF!-(#REF!*0.3)"/>
        <cfvo type="formula" val="#REF!-(#REF!*0.2)"/>
      </iconSet>
    </cfRule>
  </conditionalFormatting>
  <conditionalFormatting sqref="AC62">
    <cfRule type="iconSet" priority="15">
      <iconSet>
        <cfvo type="percent" val="0"/>
        <cfvo type="num" val="0.12"/>
        <cfvo type="num" val="0.25"/>
      </iconSet>
    </cfRule>
  </conditionalFormatting>
  <conditionalFormatting sqref="AC62">
    <cfRule type="iconSet" priority="16">
      <iconSet>
        <cfvo type="percent" val="0"/>
        <cfvo type="num" val="0.12"/>
        <cfvo type="num" val="0.25"/>
      </iconSet>
    </cfRule>
  </conditionalFormatting>
  <conditionalFormatting sqref="AC48">
    <cfRule type="iconSet" priority="9">
      <iconSet>
        <cfvo type="percent" val="0"/>
        <cfvo type="formula" val="$O$17-($O$17*0.3)"/>
        <cfvo type="formula" val="$O$17-($O$17*0.2)"/>
      </iconSet>
    </cfRule>
  </conditionalFormatting>
  <conditionalFormatting sqref="AC48">
    <cfRule type="iconSet" priority="10">
      <iconSet>
        <cfvo type="percent" val="0"/>
        <cfvo type="formula" val="#REF!-(#REF!*0.3)"/>
        <cfvo type="formula" val="#REF!-(#REF!*0.2)"/>
      </iconSet>
    </cfRule>
  </conditionalFormatting>
  <conditionalFormatting sqref="AC48">
    <cfRule type="iconSet" priority="11">
      <iconSet>
        <cfvo type="percent" val="0"/>
        <cfvo type="num" val="0.12"/>
        <cfvo type="num" val="0.25"/>
      </iconSet>
    </cfRule>
  </conditionalFormatting>
  <conditionalFormatting sqref="AC48">
    <cfRule type="iconSet" priority="12">
      <iconSet>
        <cfvo type="percent" val="0"/>
        <cfvo type="num" val="0.12"/>
        <cfvo type="num" val="0.25"/>
      </iconSet>
    </cfRule>
  </conditionalFormatting>
  <conditionalFormatting sqref="AC49">
    <cfRule type="iconSet" priority="5">
      <iconSet>
        <cfvo type="percent" val="0"/>
        <cfvo type="formula" val="$O$17-($O$17*0.3)"/>
        <cfvo type="formula" val="$O$17-($O$17*0.2)"/>
      </iconSet>
    </cfRule>
  </conditionalFormatting>
  <conditionalFormatting sqref="AC49">
    <cfRule type="iconSet" priority="6">
      <iconSet>
        <cfvo type="percent" val="0"/>
        <cfvo type="formula" val="#REF!-(#REF!*0.3)"/>
        <cfvo type="formula" val="#REF!-(#REF!*0.2)"/>
      </iconSet>
    </cfRule>
  </conditionalFormatting>
  <conditionalFormatting sqref="AC49">
    <cfRule type="iconSet" priority="7">
      <iconSet>
        <cfvo type="percent" val="0"/>
        <cfvo type="num" val="0.12"/>
        <cfvo type="num" val="0.25"/>
      </iconSet>
    </cfRule>
  </conditionalFormatting>
  <conditionalFormatting sqref="AC49">
    <cfRule type="iconSet" priority="8">
      <iconSet>
        <cfvo type="percent" val="0"/>
        <cfvo type="num" val="0.12"/>
        <cfvo type="num" val="0.25"/>
      </iconSet>
    </cfRule>
  </conditionalFormatting>
  <conditionalFormatting sqref="AC50">
    <cfRule type="iconSet" priority="1">
      <iconSet>
        <cfvo type="percent" val="0"/>
        <cfvo type="formula" val="$O$17-($O$17*0.3)"/>
        <cfvo type="formula" val="$O$17-($O$17*0.2)"/>
      </iconSet>
    </cfRule>
  </conditionalFormatting>
  <conditionalFormatting sqref="AC50">
    <cfRule type="iconSet" priority="2">
      <iconSet>
        <cfvo type="percent" val="0"/>
        <cfvo type="formula" val="#REF!-(#REF!*0.3)"/>
        <cfvo type="formula" val="#REF!-(#REF!*0.2)"/>
      </iconSet>
    </cfRule>
  </conditionalFormatting>
  <conditionalFormatting sqref="AC50">
    <cfRule type="iconSet" priority="3">
      <iconSet>
        <cfvo type="percent" val="0"/>
        <cfvo type="num" val="0.12"/>
        <cfvo type="num" val="0.25"/>
      </iconSet>
    </cfRule>
  </conditionalFormatting>
  <conditionalFormatting sqref="AC50">
    <cfRule type="iconSet" priority="4">
      <iconSet>
        <cfvo type="percent" val="0"/>
        <cfvo type="num" val="0.12"/>
        <cfvo type="num" val="0.25"/>
      </iconSet>
    </cfRule>
  </conditionalFormatting>
  <printOptions horizontalCentered="1"/>
  <pageMargins left="0.19685039370078741" right="0.19685039370078741" top="0.78740157480314965" bottom="0.39370078740157483" header="0" footer="0"/>
  <pageSetup paperSize="14" scale="14" orientation="landscape" r:id="rId1"/>
  <headerFooter alignWithMargins="0"/>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workbookViewId="0">
      <selection sqref="A1:A2"/>
    </sheetView>
  </sheetViews>
  <sheetFormatPr baseColWidth="10" defaultRowHeight="12.75" x14ac:dyDescent="0.2"/>
  <cols>
    <col min="1" max="1" width="16.42578125" style="49" customWidth="1"/>
    <col min="2" max="2" width="14.28515625" style="43" customWidth="1"/>
    <col min="3" max="3" width="14.42578125" customWidth="1"/>
    <col min="4" max="4" width="14" customWidth="1"/>
  </cols>
  <sheetData>
    <row r="1" spans="1:7" s="43" customFormat="1" ht="27" customHeight="1" x14ac:dyDescent="0.2">
      <c r="A1" s="344" t="s">
        <v>199</v>
      </c>
      <c r="B1" s="344" t="s">
        <v>200</v>
      </c>
      <c r="C1" s="42" t="s">
        <v>42</v>
      </c>
      <c r="D1" s="42" t="s">
        <v>201</v>
      </c>
      <c r="E1" s="42" t="s">
        <v>44</v>
      </c>
      <c r="F1" s="42" t="s">
        <v>45</v>
      </c>
      <c r="G1" s="42" t="s">
        <v>46</v>
      </c>
    </row>
    <row r="2" spans="1:7" s="43" customFormat="1" ht="27" customHeight="1" x14ac:dyDescent="0.2">
      <c r="A2" s="344"/>
      <c r="B2" s="344"/>
      <c r="C2" s="44">
        <v>1</v>
      </c>
      <c r="D2" s="44">
        <v>2</v>
      </c>
      <c r="E2" s="44">
        <v>3</v>
      </c>
      <c r="F2" s="44">
        <v>4</v>
      </c>
      <c r="G2" s="45">
        <v>5</v>
      </c>
    </row>
    <row r="3" spans="1:7" ht="51" x14ac:dyDescent="0.2">
      <c r="A3" s="46" t="s">
        <v>202</v>
      </c>
      <c r="B3" s="45">
        <v>1</v>
      </c>
      <c r="C3" s="29">
        <v>2</v>
      </c>
      <c r="D3" s="29">
        <v>3</v>
      </c>
      <c r="E3" s="29">
        <v>4</v>
      </c>
      <c r="F3" s="47">
        <v>5</v>
      </c>
      <c r="G3" s="48">
        <v>6</v>
      </c>
    </row>
    <row r="4" spans="1:7" ht="38.25" x14ac:dyDescent="0.2">
      <c r="A4" s="46" t="s">
        <v>203</v>
      </c>
      <c r="B4" s="45">
        <v>2</v>
      </c>
      <c r="C4" s="29">
        <v>3</v>
      </c>
      <c r="D4" s="29">
        <v>4</v>
      </c>
      <c r="E4" s="47">
        <v>5</v>
      </c>
      <c r="F4" s="48">
        <v>6</v>
      </c>
      <c r="G4" s="48">
        <v>7</v>
      </c>
    </row>
    <row r="5" spans="1:7" ht="51" x14ac:dyDescent="0.2">
      <c r="A5" s="46" t="s">
        <v>204</v>
      </c>
      <c r="B5" s="45">
        <v>3</v>
      </c>
      <c r="C5" s="29">
        <v>4</v>
      </c>
      <c r="D5" s="47">
        <v>5</v>
      </c>
      <c r="E5" s="48">
        <v>6</v>
      </c>
      <c r="F5" s="48">
        <v>7</v>
      </c>
      <c r="G5" s="54">
        <v>8</v>
      </c>
    </row>
    <row r="6" spans="1:7" ht="38.25" x14ac:dyDescent="0.2">
      <c r="A6" s="46" t="s">
        <v>205</v>
      </c>
      <c r="B6" s="45">
        <v>4</v>
      </c>
      <c r="C6" s="47">
        <v>5</v>
      </c>
      <c r="D6" s="48">
        <v>6</v>
      </c>
      <c r="E6" s="48">
        <v>7</v>
      </c>
      <c r="F6" s="54">
        <v>8</v>
      </c>
      <c r="G6" s="54">
        <v>9</v>
      </c>
    </row>
    <row r="7" spans="1:7" ht="51" x14ac:dyDescent="0.2">
      <c r="A7" s="46" t="s">
        <v>215</v>
      </c>
      <c r="B7" s="44">
        <v>5</v>
      </c>
      <c r="C7" s="48">
        <v>6</v>
      </c>
      <c r="D7" s="48">
        <v>7</v>
      </c>
      <c r="E7" s="54">
        <v>8</v>
      </c>
      <c r="F7" s="54">
        <v>9</v>
      </c>
      <c r="G7" s="54">
        <v>10</v>
      </c>
    </row>
    <row r="8" spans="1:7" ht="13.5" thickBot="1" x14ac:dyDescent="0.25"/>
    <row r="9" spans="1:7" ht="25.5" x14ac:dyDescent="0.2">
      <c r="C9" s="50" t="s">
        <v>206</v>
      </c>
      <c r="D9" s="51" t="s">
        <v>207</v>
      </c>
    </row>
    <row r="10" spans="1:7" ht="25.5" x14ac:dyDescent="0.2">
      <c r="C10" s="54" t="s">
        <v>208</v>
      </c>
      <c r="D10" s="52" t="s">
        <v>209</v>
      </c>
    </row>
    <row r="11" spans="1:7" ht="23.25" customHeight="1" x14ac:dyDescent="0.2">
      <c r="C11" s="48" t="s">
        <v>210</v>
      </c>
      <c r="D11" s="52" t="s">
        <v>211</v>
      </c>
    </row>
    <row r="12" spans="1:7" x14ac:dyDescent="0.2">
      <c r="C12" s="47">
        <v>5</v>
      </c>
      <c r="D12" s="52" t="s">
        <v>212</v>
      </c>
    </row>
    <row r="13" spans="1:7" x14ac:dyDescent="0.2">
      <c r="C13" s="29" t="s">
        <v>213</v>
      </c>
      <c r="D13" s="52" t="s">
        <v>214</v>
      </c>
    </row>
    <row r="23" spans="4:4" x14ac:dyDescent="0.2">
      <c r="D23" s="53"/>
    </row>
  </sheetData>
  <mergeCells count="2">
    <mergeCell ref="A1:A2"/>
    <mergeCell ref="B1:B2"/>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INFORMACIÓN</vt:lpstr>
      <vt:lpstr>POLITICA RIESGOS</vt:lpstr>
      <vt:lpstr>1. MATRIZ DE RIESGOS</vt:lpstr>
      <vt:lpstr>Hoja1</vt:lpstr>
      <vt:lpstr>'1. MATRIZ DE RIESGOS'!Área_de_impresión</vt:lpstr>
      <vt:lpstr>'POLITICA RIESGOS'!Área_de_impresión</vt:lpstr>
      <vt:lpstr>INFORMACIÓN!DIA</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Claudia Marcela García</cp:lastModifiedBy>
  <cp:lastPrinted>2016-06-28T21:40:01Z</cp:lastPrinted>
  <dcterms:created xsi:type="dcterms:W3CDTF">2006-10-31T20:51:49Z</dcterms:created>
  <dcterms:modified xsi:type="dcterms:W3CDTF">2018-05-15T18:48:43Z</dcterms:modified>
</cp:coreProperties>
</file>