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Z:\cmgarcia\Marcela Calidad ok\19. CONSOLIDADO MAPAS DE RIESGO\RIESGOS ANTICORRUPCIÓN\2018\Matriz de Riesgos - Areas\MATRIZ FINAL\"/>
    </mc:Choice>
  </mc:AlternateContent>
  <bookViews>
    <workbookView xWindow="0" yWindow="0" windowWidth="20460" windowHeight="6900" firstSheet="1" activeTab="1"/>
  </bookViews>
  <sheets>
    <sheet name="INFORMACIÓN" sheetId="6" state="hidden" r:id="rId1"/>
    <sheet name="POLITICA RIESGOS" sheetId="14" r:id="rId2"/>
    <sheet name="1. MATRIZ DE RIESGOS" sheetId="8"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Print_Area" localSheetId="2">'1. MATRIZ DE RIESGOS'!$A$1:$AV$79</definedName>
    <definedName name="_xlnm.Print_Area" localSheetId="1">'POLITICA RIESGOS'!$A$1:$AT$4</definedName>
    <definedName name="Clasificacion" localSheetId="2">#REF!</definedName>
    <definedName name="Clasificacion" localSheetId="1">#REF!</definedName>
    <definedName name="Clasificacion">#REF!</definedName>
    <definedName name="DI" localSheetId="1">INFORMACIÓN!#REF!</definedName>
    <definedName name="DI">INFORMACIÓN!#REF!</definedName>
    <definedName name="DIA" localSheetId="0">INFORMACIÓN!$AB$3:$AB$18</definedName>
    <definedName name="Frecuencia">[1]Hoja1!$C$2:$C$8</definedName>
    <definedName name="Herramienta">[1]Hoja1!$E$2:$E$10</definedName>
    <definedName name="Proceso">[2]INFORMACIÓN!$A$3:$A$15</definedName>
    <definedName name="Procesos" localSheetId="2">#REF!</definedName>
    <definedName name="Procesos" localSheetId="1">#REF!</definedName>
    <definedName name="Procesos">#REF!</definedName>
    <definedName name="Tendencia">[1]Hoja1!$D$2:$D$4</definedName>
    <definedName name="Tipo">[1]Hoja1!$A$2:$A$8</definedName>
    <definedName name="_xlnm.Print_Titles" localSheetId="2">'1. MATRIZ DE RIESGOS'!$9:$9</definedName>
    <definedName name="_xlnm.Print_Titles" localSheetId="1">'POLITICA RIESGOS'!#REF!</definedName>
  </definedNames>
  <calcPr calcId="171027"/>
</workbook>
</file>

<file path=xl/calcChain.xml><?xml version="1.0" encoding="utf-8"?>
<calcChain xmlns="http://schemas.openxmlformats.org/spreadsheetml/2006/main">
  <c r="AM54" i="8" l="1"/>
  <c r="P54" i="8"/>
  <c r="N54" i="8"/>
  <c r="T54" i="8" s="1"/>
  <c r="U54" i="8" s="1"/>
  <c r="AM53" i="8"/>
  <c r="U53" i="8"/>
  <c r="P53" i="8"/>
  <c r="AM52" i="8"/>
  <c r="P52" i="8"/>
  <c r="T52" i="8" s="1"/>
  <c r="U52" i="8" s="1"/>
  <c r="AM51" i="8"/>
  <c r="P51" i="8"/>
  <c r="N51" i="8"/>
  <c r="T51" i="8" s="1"/>
  <c r="U51" i="8" s="1"/>
  <c r="P44" i="8"/>
  <c r="N44" i="8"/>
  <c r="T44" i="8" s="1"/>
  <c r="U44" i="8" s="1"/>
  <c r="P43" i="8"/>
  <c r="N43" i="8"/>
  <c r="T43" i="8" s="1"/>
  <c r="U43" i="8" s="1"/>
  <c r="AM42" i="8"/>
  <c r="P42" i="8"/>
  <c r="T42" i="8" s="1"/>
  <c r="U42" i="8" s="1"/>
  <c r="N42" i="8"/>
  <c r="AM41" i="8"/>
  <c r="T41" i="8"/>
  <c r="U41" i="8" s="1"/>
  <c r="P41" i="8"/>
  <c r="N41" i="8"/>
  <c r="AM40" i="8"/>
  <c r="P40" i="8"/>
  <c r="N40" i="8"/>
  <c r="T40" i="8" s="1"/>
  <c r="U40" i="8" s="1"/>
  <c r="P39" i="8"/>
  <c r="N39" i="8"/>
  <c r="T39" i="8" s="1"/>
  <c r="U39" i="8" s="1"/>
  <c r="P29" i="8" l="1"/>
  <c r="N29" i="8"/>
  <c r="T29" i="8" s="1"/>
  <c r="U29" i="8" s="1"/>
  <c r="P28" i="8"/>
  <c r="N28" i="8"/>
  <c r="T28" i="8" s="1"/>
  <c r="U28" i="8" s="1"/>
  <c r="P27" i="8"/>
  <c r="N27" i="8"/>
  <c r="T27" i="8" s="1"/>
  <c r="U27" i="8" s="1"/>
  <c r="P26" i="8"/>
  <c r="N26" i="8"/>
  <c r="T26" i="8" s="1"/>
  <c r="U26" i="8" s="1"/>
  <c r="P25" i="8"/>
  <c r="N25" i="8"/>
  <c r="T25" i="8" s="1"/>
  <c r="U25" i="8" s="1"/>
  <c r="P24" i="8"/>
  <c r="N24" i="8"/>
  <c r="T24" i="8" s="1"/>
  <c r="U24" i="8" s="1"/>
  <c r="P23" i="8"/>
  <c r="N23" i="8"/>
  <c r="T23" i="8" s="1"/>
  <c r="U23" i="8" s="1"/>
  <c r="T22" i="8"/>
  <c r="U22" i="8" s="1"/>
  <c r="P22" i="8"/>
  <c r="N22" i="8"/>
  <c r="AM38" i="8" l="1"/>
  <c r="P38" i="8"/>
  <c r="N38" i="8"/>
  <c r="AM37" i="8"/>
  <c r="P37" i="8"/>
  <c r="N37" i="8"/>
  <c r="AM36" i="8"/>
  <c r="P36" i="8"/>
  <c r="N36" i="8"/>
  <c r="T36" i="8" s="1"/>
  <c r="U36" i="8" s="1"/>
  <c r="AM35" i="8"/>
  <c r="P35" i="8"/>
  <c r="N35" i="8"/>
  <c r="T35" i="8" s="1"/>
  <c r="U35" i="8" s="1"/>
  <c r="AM34" i="8"/>
  <c r="P34" i="8"/>
  <c r="N34" i="8"/>
  <c r="T37" i="8" l="1"/>
  <c r="U37" i="8" s="1"/>
  <c r="T34" i="8"/>
  <c r="U34" i="8" s="1"/>
  <c r="T38" i="8"/>
  <c r="U38" i="8" s="1"/>
  <c r="AM72" i="8"/>
  <c r="P72" i="8"/>
  <c r="N72" i="8"/>
  <c r="AM71" i="8"/>
  <c r="P71" i="8"/>
  <c r="N71" i="8"/>
  <c r="T71" i="8" s="1"/>
  <c r="U71" i="8" s="1"/>
  <c r="AM70" i="8"/>
  <c r="P70" i="8"/>
  <c r="N70" i="8"/>
  <c r="T70" i="8" l="1"/>
  <c r="U70" i="8" s="1"/>
  <c r="T72" i="8"/>
  <c r="U72" i="8" s="1"/>
  <c r="AM67" i="8" l="1"/>
  <c r="P67" i="8"/>
  <c r="N67" i="8"/>
  <c r="AM66" i="8"/>
  <c r="P66" i="8"/>
  <c r="N66" i="8"/>
  <c r="T66" i="8" s="1"/>
  <c r="U66" i="8" s="1"/>
  <c r="T67" i="8" l="1"/>
  <c r="U67" i="8" s="1"/>
  <c r="U69" i="8"/>
  <c r="P69" i="8"/>
  <c r="N69" i="8"/>
  <c r="P17" i="8" l="1"/>
  <c r="T17" i="8" s="1"/>
  <c r="U17" i="8" s="1"/>
  <c r="U16" i="8" l="1"/>
  <c r="P16" i="8"/>
  <c r="N16" i="8"/>
  <c r="AM33" i="8" l="1"/>
  <c r="P33" i="8"/>
  <c r="N33" i="8"/>
  <c r="AM32" i="8"/>
  <c r="P32" i="8"/>
  <c r="N32" i="8"/>
  <c r="AM31" i="8"/>
  <c r="P31" i="8"/>
  <c r="N31" i="8"/>
  <c r="AM30" i="8"/>
  <c r="P30" i="8"/>
  <c r="N30" i="8"/>
  <c r="T32" i="8" l="1"/>
  <c r="U32" i="8" s="1"/>
  <c r="T30" i="8"/>
  <c r="U30" i="8" s="1"/>
  <c r="T31" i="8"/>
  <c r="U31" i="8" s="1"/>
  <c r="T33" i="8"/>
  <c r="U33" i="8" s="1"/>
  <c r="AM50" i="8"/>
  <c r="P50" i="8"/>
  <c r="N50" i="8"/>
  <c r="AM49" i="8"/>
  <c r="P49" i="8"/>
  <c r="N49" i="8"/>
  <c r="AM48" i="8"/>
  <c r="P48" i="8"/>
  <c r="N48" i="8"/>
  <c r="AM62" i="8"/>
  <c r="P62" i="8"/>
  <c r="N62" i="8"/>
  <c r="AM61" i="8"/>
  <c r="P61" i="8"/>
  <c r="N61" i="8"/>
  <c r="AM60" i="8"/>
  <c r="P60" i="8"/>
  <c r="N60" i="8"/>
  <c r="AM59" i="8"/>
  <c r="P59" i="8"/>
  <c r="N59" i="8"/>
  <c r="AM58" i="8"/>
  <c r="P58" i="8"/>
  <c r="N58" i="8"/>
  <c r="AM57" i="8"/>
  <c r="P57" i="8"/>
  <c r="N57" i="8"/>
  <c r="AM56" i="8"/>
  <c r="P56" i="8"/>
  <c r="N56" i="8"/>
  <c r="AM55" i="8"/>
  <c r="P55" i="8"/>
  <c r="N55" i="8"/>
  <c r="T60" i="8" l="1"/>
  <c r="U60" i="8" s="1"/>
  <c r="T49" i="8"/>
  <c r="U49" i="8" s="1"/>
  <c r="T57" i="8"/>
  <c r="U57" i="8" s="1"/>
  <c r="T58" i="8"/>
  <c r="U58" i="8" s="1"/>
  <c r="T55" i="8"/>
  <c r="U55" i="8" s="1"/>
  <c r="T59" i="8"/>
  <c r="U59" i="8" s="1"/>
  <c r="T48" i="8"/>
  <c r="U48" i="8" s="1"/>
  <c r="T56" i="8"/>
  <c r="U56" i="8" s="1"/>
  <c r="T50" i="8"/>
  <c r="U50" i="8" s="1"/>
  <c r="T62" i="8"/>
  <c r="U62" i="8" s="1"/>
  <c r="T61" i="8"/>
  <c r="U61" i="8" s="1"/>
  <c r="AM21" i="8" l="1"/>
  <c r="P21" i="8"/>
  <c r="N21" i="8"/>
  <c r="AM20" i="8"/>
  <c r="P20" i="8"/>
  <c r="N20" i="8"/>
  <c r="AM19" i="8"/>
  <c r="AM18" i="8"/>
  <c r="P18" i="8"/>
  <c r="N18" i="8"/>
  <c r="T20" i="8" l="1"/>
  <c r="U20" i="8" s="1"/>
  <c r="T18" i="8"/>
  <c r="U18" i="8" s="1"/>
  <c r="T21" i="8"/>
  <c r="U21" i="8" s="1"/>
  <c r="AM11" i="8"/>
  <c r="AM15" i="8" l="1"/>
  <c r="AM14" i="8"/>
  <c r="AM13" i="8"/>
  <c r="AM12" i="8"/>
  <c r="AM10" i="8"/>
  <c r="P14" i="8"/>
  <c r="P15" i="8"/>
  <c r="N14" i="8"/>
  <c r="N15" i="8"/>
  <c r="AD4" i="6"/>
  <c r="AD5" i="6"/>
  <c r="AD6" i="6"/>
  <c r="AD7" i="6"/>
  <c r="AD8" i="6"/>
  <c r="AD9" i="6"/>
  <c r="AB4" i="6"/>
  <c r="AB5" i="6"/>
  <c r="AB6" i="6"/>
  <c r="AB7" i="6"/>
  <c r="AB8" i="6"/>
  <c r="AB9" i="6"/>
  <c r="AB10" i="6"/>
  <c r="AB11" i="6"/>
  <c r="AB12" i="6"/>
  <c r="AB13" i="6"/>
  <c r="AB14" i="6"/>
  <c r="AB15" i="6"/>
  <c r="AB16" i="6"/>
  <c r="AB17" i="6"/>
  <c r="AB18" i="6"/>
  <c r="T14" i="8" l="1"/>
  <c r="U14" i="8" s="1"/>
  <c r="T15" i="8"/>
  <c r="U15" i="8" s="1"/>
</calcChain>
</file>

<file path=xl/comments1.xml><?xml version="1.0" encoding="utf-8"?>
<comments xmlns="http://schemas.openxmlformats.org/spreadsheetml/2006/main">
  <authors>
    <author xml:space="preserve"> </author>
    <author>ANDRES</author>
    <author>Claudia Marcela García</author>
    <author>Maria Fernanda Narvaez Patio</author>
    <author>Héctor Andrés Mejía Mejía</author>
  </authors>
  <commentList>
    <comment ref="Q8" authorId="0" shapeId="0">
      <text>
        <r>
          <rPr>
            <b/>
            <sz val="8"/>
            <color rgb="FF000000"/>
            <rFont val="Tahoma"/>
            <family val="2"/>
          </rPr>
          <t>Control de riesgo:</t>
        </r>
        <r>
          <rPr>
            <sz val="8"/>
            <color rgb="FF000000"/>
            <rFont val="Tahoma"/>
            <family val="2"/>
          </rPr>
          <t xml:space="preserve">
0,5 = Los controles son efectivos y están documentados
1 = No existen controles, no son efectivos o no están documentados</t>
        </r>
      </text>
    </comment>
    <comment ref="AD16" authorId="1" shapeId="0">
      <text>
        <r>
          <rPr>
            <b/>
            <sz val="9"/>
            <color indexed="81"/>
            <rFont val="Arial"/>
            <family val="2"/>
          </rPr>
          <t>ANDRES:</t>
        </r>
        <r>
          <rPr>
            <sz val="9"/>
            <color indexed="81"/>
            <rFont val="Arial"/>
            <family val="2"/>
          </rPr>
          <t xml:space="preserve">
Deben incluirse estrategias comunicativas presenciales para promomocionar las visitas virtuales y seguimiento a medios digitales </t>
        </r>
      </text>
    </comment>
    <comment ref="Z24" authorId="2" shapeId="0">
      <text>
        <r>
          <rPr>
            <b/>
            <sz val="9"/>
            <color indexed="81"/>
            <rFont val="Tahoma"/>
            <family val="2"/>
          </rPr>
          <t>Claudia Marcela García:</t>
        </r>
        <r>
          <rPr>
            <sz val="9"/>
            <color indexed="81"/>
            <rFont val="Tahoma"/>
            <family val="2"/>
          </rPr>
          <t xml:space="preserve">
el indicador no es de eficacia? </t>
        </r>
      </text>
    </comment>
    <comment ref="AD24" authorId="2" shapeId="0">
      <text>
        <r>
          <rPr>
            <b/>
            <sz val="9"/>
            <color indexed="81"/>
            <rFont val="Tahoma"/>
            <family val="2"/>
          </rPr>
          <t>Claudia Marcela García:</t>
        </r>
        <r>
          <rPr>
            <sz val="9"/>
            <color indexed="81"/>
            <rFont val="Tahoma"/>
            <family val="2"/>
          </rPr>
          <t xml:space="preserve">
se añade la actividad 2, para complementar la gestión y mitigar el reiesgo </t>
        </r>
      </text>
    </comment>
    <comment ref="V28" authorId="2" shapeId="0">
      <text>
        <r>
          <rPr>
            <b/>
            <sz val="9"/>
            <color indexed="81"/>
            <rFont val="Tahoma"/>
            <family val="2"/>
          </rPr>
          <t>Claudia Marcela García:</t>
        </r>
        <r>
          <rPr>
            <sz val="9"/>
            <color indexed="81"/>
            <rFont val="Tahoma"/>
            <family val="2"/>
          </rPr>
          <t xml:space="preserve">
Validar la redacción que es area de procedimeintos? De donde es ? Deben ser claros ! </t>
        </r>
      </text>
    </comment>
    <comment ref="AA29" authorId="2" shapeId="0">
      <text>
        <r>
          <rPr>
            <b/>
            <sz val="9"/>
            <color indexed="81"/>
            <rFont val="Tahoma"/>
            <family val="2"/>
          </rPr>
          <t>Claudia Marcela García:</t>
        </r>
        <r>
          <rPr>
            <sz val="9"/>
            <color indexed="81"/>
            <rFont val="Tahoma"/>
            <family val="2"/>
          </rPr>
          <t xml:space="preserve">
el enfoque debe ser el Restraso, gue lo identificado en el riesgo, ajustar, que harán? </t>
        </r>
      </text>
    </comment>
    <comment ref="H34" authorId="3" shapeId="0">
      <text>
        <r>
          <rPr>
            <b/>
            <sz val="9"/>
            <color indexed="81"/>
            <rFont val="Tahoma"/>
            <family val="2"/>
          </rPr>
          <t xml:space="preserve">Maria Fernanda Narvaez Patío: El proceso de Mejoramiento de Barrios es el número 6  </t>
        </r>
      </text>
    </comment>
    <comment ref="AD34" authorId="2" shapeId="0">
      <text>
        <r>
          <rPr>
            <b/>
            <sz val="9"/>
            <color indexed="81"/>
            <rFont val="Tahoma"/>
            <family val="2"/>
          </rPr>
          <t>Claudia Marcela García:</t>
        </r>
        <r>
          <rPr>
            <sz val="9"/>
            <color indexed="81"/>
            <rFont val="Tahoma"/>
            <family val="2"/>
          </rPr>
          <t xml:space="preserve">
Mencionas las herramientas del SIG, cual sería ? </t>
        </r>
      </text>
    </comment>
    <comment ref="AN34" authorId="2" shapeId="0">
      <text>
        <r>
          <rPr>
            <b/>
            <sz val="9"/>
            <color indexed="81"/>
            <rFont val="Tahoma"/>
            <family val="2"/>
          </rPr>
          <t>Claudia Marcela García:</t>
        </r>
        <r>
          <rPr>
            <sz val="9"/>
            <color indexed="81"/>
            <rFont val="Tahoma"/>
            <family val="2"/>
          </rPr>
          <t xml:space="preserve">
el fuss y Plan de adquisiciones, son herramientas de los proce¿yectos, pero no estan dentro del SIG, revisar y ajustar. </t>
        </r>
      </text>
    </comment>
    <comment ref="R38" authorId="2" shapeId="0">
      <text>
        <r>
          <rPr>
            <b/>
            <sz val="9"/>
            <color indexed="81"/>
            <rFont val="Tahoma"/>
            <charset val="1"/>
          </rPr>
          <t>Claudia Marcela García:</t>
        </r>
        <r>
          <rPr>
            <sz val="9"/>
            <color indexed="81"/>
            <rFont val="Tahoma"/>
            <charset val="1"/>
          </rPr>
          <t xml:space="preserve">
Las herramientas que relacioans son del proyecto, aun no son herramientas del SIG, revisar - </t>
        </r>
      </text>
    </comment>
    <comment ref="AI40" authorId="4" shapeId="0">
      <text>
        <r>
          <rPr>
            <b/>
            <sz val="9"/>
            <color indexed="81"/>
            <rFont val="Tahoma"/>
            <family val="2"/>
          </rPr>
          <t>Héctor Andrés Mejía Mejía:</t>
        </r>
        <r>
          <rPr>
            <sz val="9"/>
            <color indexed="81"/>
            <rFont val="Tahoma"/>
            <family val="2"/>
          </rPr>
          <t xml:space="preserve">
se realizo algun avance en la actividad?</t>
        </r>
      </text>
    </comment>
    <comment ref="AJ40" authorId="4" shapeId="0">
      <text>
        <r>
          <rPr>
            <b/>
            <sz val="9"/>
            <color indexed="81"/>
            <rFont val="Tahoma"/>
            <family val="2"/>
          </rPr>
          <t>Héctor Andrés Mejía Mejía:</t>
        </r>
        <r>
          <rPr>
            <sz val="9"/>
            <color indexed="81"/>
            <rFont val="Tahoma"/>
            <family val="2"/>
          </rPr>
          <t xml:space="preserve">
Que avances actividades se pueden reportar en el periodo</t>
        </r>
      </text>
    </comment>
    <comment ref="R58" authorId="2" shapeId="0">
      <text>
        <r>
          <rPr>
            <b/>
            <sz val="9"/>
            <color indexed="81"/>
            <rFont val="Tahoma"/>
            <charset val="1"/>
          </rPr>
          <t>Claudia Marcela García:</t>
        </r>
        <r>
          <rPr>
            <sz val="9"/>
            <color indexed="81"/>
            <rFont val="Tahoma"/>
            <charset val="1"/>
          </rPr>
          <t xml:space="preserve">
revisar redacción, debe ser coherente con el riesgo de corrupción </t>
        </r>
      </text>
    </comment>
  </commentList>
</comments>
</file>

<file path=xl/sharedStrings.xml><?xml version="1.0" encoding="utf-8"?>
<sst xmlns="http://schemas.openxmlformats.org/spreadsheetml/2006/main" count="2032" uniqueCount="918">
  <si>
    <t>NIVEL DE RIESGO</t>
  </si>
  <si>
    <t>CAUSAS</t>
  </si>
  <si>
    <t>ACCIONES</t>
  </si>
  <si>
    <t xml:space="preserve">PROCESO </t>
  </si>
  <si>
    <t>Mejoramiento de Vivienda</t>
  </si>
  <si>
    <t>Mejoramiento de Barrios</t>
  </si>
  <si>
    <t>Comunicaciones</t>
  </si>
  <si>
    <t>PROCESO</t>
  </si>
  <si>
    <t>Gestión estratégica</t>
  </si>
  <si>
    <t>Gestión Humana</t>
  </si>
  <si>
    <t>Administración, Seguimiento y Control de Recursos</t>
  </si>
  <si>
    <t>Administración de la Información</t>
  </si>
  <si>
    <t>Reasentamientos Humanos</t>
  </si>
  <si>
    <t>Urbanizaciones y Titulación</t>
  </si>
  <si>
    <t>Evaluación de la Gestión</t>
  </si>
  <si>
    <t>EFECTOS</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</si>
  <si>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</si>
  <si>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</si>
  <si>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</si>
  <si>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</si>
  <si>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</si>
  <si>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</si>
  <si>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</si>
  <si>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</si>
  <si>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</si>
  <si>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</si>
  <si>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</si>
  <si>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</si>
  <si>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</si>
  <si>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</si>
  <si>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</si>
  <si>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IMP
(1 a 5)</t>
  </si>
  <si>
    <t>PROB.
(1 a 5)</t>
  </si>
  <si>
    <t>Los controles son efectivos y están documentados</t>
  </si>
  <si>
    <t>CRITEROS</t>
  </si>
  <si>
    <t>VALORACIÓN DESPUES DE CONTROLES</t>
  </si>
  <si>
    <t>DESCRIPCIÓN DEL CONTROL</t>
  </si>
  <si>
    <t>CALIF. RIESGO</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</si>
  <si>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</si>
  <si>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</si>
  <si>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</si>
  <si>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</si>
  <si>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</si>
  <si>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</si>
  <si>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</si>
  <si>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</si>
  <si>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</si>
  <si>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t>
  </si>
  <si>
    <t>DÍAS</t>
  </si>
  <si>
    <t>MESES</t>
  </si>
  <si>
    <t>AÑOS</t>
  </si>
  <si>
    <t xml:space="preserve">ENERO </t>
  </si>
  <si>
    <t>FEBRERO</t>
  </si>
  <si>
    <t>MARZO</t>
  </si>
  <si>
    <t>ABRIL</t>
  </si>
  <si>
    <t>MAYO</t>
  </si>
  <si>
    <t>JUNIO</t>
  </si>
  <si>
    <t>JULIO</t>
  </si>
  <si>
    <t>AGOSTO</t>
  </si>
  <si>
    <t>SEPTIEMBRE</t>
  </si>
  <si>
    <t>OCTUBRE</t>
  </si>
  <si>
    <t>NOVIEMBRE</t>
  </si>
  <si>
    <t>DICIEMBRE</t>
  </si>
  <si>
    <t>MES</t>
  </si>
  <si>
    <t>AÑO</t>
  </si>
  <si>
    <t>CÁLCULO</t>
  </si>
  <si>
    <t xml:space="preserve">UNIDAD DE MEDIDA </t>
  </si>
  <si>
    <t>TIPO DE INDICADOR</t>
  </si>
  <si>
    <t>FRECUENCIA MEDICION</t>
  </si>
  <si>
    <t>TENDENCIA</t>
  </si>
  <si>
    <t>OBJETIVOS DE CALIDAD</t>
  </si>
  <si>
    <t>ANÁLISIS DEL RESULTADO</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</si>
  <si>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</si>
  <si>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</si>
  <si>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</si>
  <si>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</si>
  <si>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</si>
  <si>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</si>
  <si>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</si>
  <si>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EVITAR</t>
  </si>
  <si>
    <t>REDUCIR</t>
  </si>
  <si>
    <t>COMPARTIR O TRANSFERIR</t>
  </si>
  <si>
    <t>ASUMIR</t>
  </si>
  <si>
    <t>AVANCE DEL INDICADOR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</si>
  <si>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</si>
  <si>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</si>
  <si>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</si>
  <si>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PROBABLE</t>
  </si>
  <si>
    <t>POSIBLE</t>
  </si>
  <si>
    <t>IMPROBABLE</t>
  </si>
  <si>
    <t>RARO</t>
  </si>
  <si>
    <t>RIESGOS ESTRATÉGICOS</t>
  </si>
  <si>
    <t>RIESGOS OPERATIVOS</t>
  </si>
  <si>
    <t>RIESGOS FINANCIEROS</t>
  </si>
  <si>
    <t>RIESGOS NORMATIVOS</t>
  </si>
  <si>
    <t>RIESGOS DE TECNOLOGÍA</t>
  </si>
  <si>
    <t>RIESGO DE IMAGEN</t>
  </si>
  <si>
    <t>RIESGOS AMBIENTALES Y DE SALUD OCUPACIONAL</t>
  </si>
  <si>
    <t>RIESGOS DE CORRUPCIÓN</t>
  </si>
  <si>
    <t>REGISTRO / EVIDENCIA</t>
  </si>
  <si>
    <t>DD</t>
  </si>
  <si>
    <t>MM</t>
  </si>
  <si>
    <t>Tecnología</t>
  </si>
  <si>
    <t>Adquisición de Bienes y Servicios</t>
  </si>
  <si>
    <t>AAAA</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</si>
  <si>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</si>
  <si>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</si>
  <si>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</si>
  <si>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</si>
  <si>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</si>
  <si>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</si>
  <si>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</si>
  <si>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</si>
  <si>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</si>
  <si>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</si>
  <si>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</si>
  <si>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</si>
  <si>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</si>
  <si>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</si>
  <si>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</si>
  <si>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</si>
  <si>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</si>
  <si>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</si>
  <si>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</si>
  <si>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</si>
  <si>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</si>
  <si>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</si>
  <si>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</si>
  <si>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</si>
  <si>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</si>
  <si>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</si>
  <si>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</si>
  <si>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</si>
  <si>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 xml:space="preserve">DEPENDENCIA </t>
  </si>
  <si>
    <t>RESPONSABLE</t>
  </si>
  <si>
    <t>FECHA INICIAL</t>
  </si>
  <si>
    <t>FECHA FINAL</t>
  </si>
  <si>
    <t>PRIMER PERIODO</t>
  </si>
  <si>
    <t>SEGUNDO PERIODO</t>
  </si>
  <si>
    <t>TERCER PERIODO</t>
  </si>
  <si>
    <t>CARGO GENERAL</t>
  </si>
  <si>
    <t xml:space="preserve">ASESOR  </t>
  </si>
  <si>
    <t>PROFESIONAL ESPECIALIZADO</t>
  </si>
  <si>
    <t>PROFESIONAL UNIVERSITARIO</t>
  </si>
  <si>
    <t>CONTRATISTA</t>
  </si>
  <si>
    <t>CASI CON CERTEZA</t>
  </si>
  <si>
    <t>DEFINICIONES</t>
  </si>
  <si>
    <t>EVALUACIÓN DEL RESULTADO</t>
  </si>
  <si>
    <t>ACCIONES PREVENTIVAS</t>
  </si>
  <si>
    <t>ACCIONES CORRECTIVAS</t>
  </si>
  <si>
    <t>NOMBRE DEL RIESGO</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</si>
  <si>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</si>
  <si>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</si>
  <si>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</si>
  <si>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</si>
  <si>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</si>
  <si>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</si>
  <si>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</si>
  <si>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</si>
  <si>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</si>
  <si>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</si>
  <si>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</si>
  <si>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</si>
  <si>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CALIFICACIÓN DEL IMPACTO</t>
  </si>
  <si>
    <t>CONTROLES EXISTENTES
(0,5 ó 1)</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</si>
  <si>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</si>
  <si>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</si>
  <si>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</si>
  <si>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</si>
  <si>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</si>
  <si>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</si>
  <si>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</si>
  <si>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</si>
  <si>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</si>
  <si>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</si>
  <si>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</si>
  <si>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</si>
  <si>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</si>
  <si>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</si>
  <si>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Código:208-PLA-Ft-05</t>
  </si>
  <si>
    <t>Estratégico</t>
  </si>
  <si>
    <t>Operativo</t>
  </si>
  <si>
    <t>Financieros</t>
  </si>
  <si>
    <t>Normativos</t>
  </si>
  <si>
    <t>Imagen</t>
  </si>
  <si>
    <t>Ambientales y de Salud Ocupacional</t>
  </si>
  <si>
    <t>Corrupción</t>
  </si>
  <si>
    <t>No existen controles, no son efectivos o no están documentados</t>
  </si>
  <si>
    <t>Pág. 4 de 4</t>
  </si>
  <si>
    <t>FECHA DE ACTUALIZACIÓN: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</si>
  <si>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</si>
  <si>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</si>
  <si>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</si>
  <si>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</si>
  <si>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</si>
  <si>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</si>
  <si>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</si>
  <si>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EJE</t>
  </si>
  <si>
    <t>PROGRAMA</t>
  </si>
  <si>
    <t>PROYECTO PRIORITARIO</t>
  </si>
  <si>
    <t xml:space="preserve">PROYECTO DE INVERSIÓN </t>
  </si>
  <si>
    <t xml:space="preserve">FUENTE DE DATOS </t>
  </si>
  <si>
    <t xml:space="preserve">SEGUIMIENTO
</t>
  </si>
  <si>
    <t xml:space="preserve"> B</t>
  </si>
  <si>
    <t>%</t>
  </si>
  <si>
    <t>Versión: 5</t>
  </si>
  <si>
    <t>Vigente desde: 20/01/2017</t>
  </si>
  <si>
    <t>POLITICA DE ADMINISTRACION DE RIESGOS DE CORRUPCION</t>
  </si>
  <si>
    <t>NATURALEZA DEL CONTROL</t>
  </si>
  <si>
    <r>
      <rPr>
        <b/>
        <sz val="24"/>
        <rFont val="Arial"/>
        <family val="2"/>
      </rPr>
      <t xml:space="preserve">POLÍTICA DE ADMINISTRACIÓN DEL RIESGO
</t>
    </r>
    <r>
      <rPr>
        <sz val="24"/>
        <rFont val="Arial"/>
        <family val="2"/>
      </rPr>
      <t xml:space="preserve">
La Caja de la Vivienda Popular,  manteniendo la integralidad de sus procesos desarrolla para toda la entidad una Política de Administración del Riesgo, donde se identifican y administran los eventos potenciales que pueden afectar el logro de los resultados en sus estrategias hacia la consecución de las metas, ejecutando las políticas de la Secretaría del Hábitat en los programas de Titulación de Predios, Mejoramiento de Vivienda, Mejoramiento de Barrios y Reasentamientos Humanos. El ciclo de la gestión integral de riesgos comprende actividades de identificación, medición, control, monitoreo, comunicación y divulgación de los riesgos a todas las áreas de la organización, de manera que se cumpla con el propósito de mitigar la ocurrencia de impactos negativos, logrando así cumplir con la Misión de la Caja, ofreciendo a la población de estratos 1 y 2 o su equivalente,  que habita en barrios de origen informal o en zonas de riesgo una mejor calidad de vida.
</t>
    </r>
  </si>
  <si>
    <t>Versión: 6</t>
  </si>
  <si>
    <t>Vigente desde: 23/01/2018</t>
  </si>
  <si>
    <t>MATRIZ DE RIESGOS INSTITUCIONAL - PLAN ANTICORRUPCIÓN</t>
  </si>
  <si>
    <t xml:space="preserve">NOMBRE DEL INDICADOR </t>
  </si>
  <si>
    <t>ENERO</t>
  </si>
  <si>
    <t xml:space="preserve">DICIEMBRE </t>
  </si>
  <si>
    <t>1. Proceso de Gestión Estratégica</t>
  </si>
  <si>
    <t>2. Proceso de Comunicaciones</t>
  </si>
  <si>
    <t>3. Proceso de Prevención del Daño Antijurídico y Representación Judicial</t>
  </si>
  <si>
    <t>4. Proceso de Reasentamientos Humanos</t>
  </si>
  <si>
    <t>5. Proceso de Mejoramiento de Barrios</t>
  </si>
  <si>
    <t>6. Proceso de Mejoramiento de Vivienda</t>
  </si>
  <si>
    <t>7. Proceso de Urbanizaciones y Titulación</t>
  </si>
  <si>
    <t>8. Proceso de Servicio al Ciudadano</t>
  </si>
  <si>
    <t>11. Proceso de Gestión Documental</t>
  </si>
  <si>
    <t xml:space="preserve">14. Proceso de Gestión Tecnología de la Información y Comunicaciones </t>
  </si>
  <si>
    <t>15. Proceso de Gestión Control Interno Disciplinario</t>
  </si>
  <si>
    <t xml:space="preserve">9. Proceso de Gestión Administrativa </t>
  </si>
  <si>
    <t xml:space="preserve">10. Proceso Gestión Financiera </t>
  </si>
  <si>
    <t xml:space="preserve">12. Proceso Gestión del Talento Humano </t>
  </si>
  <si>
    <t xml:space="preserve">13. Proceso de Adquisición de Bienes y Servicios </t>
  </si>
  <si>
    <t xml:space="preserve">16. Proceso Evaluación de la Gestión </t>
  </si>
  <si>
    <t>02- DEMOCRACIA URBANA</t>
  </si>
  <si>
    <t>43 - Modernización Institucional</t>
  </si>
  <si>
    <t>189 - Modernización administrativa</t>
  </si>
  <si>
    <t>404 -  Fortalecimiento institucional para aumentar la eficiencia de la gestión</t>
  </si>
  <si>
    <t xml:space="preserve">Formular lineamientos, metodologías y estrategias que le permitan a la Caja de la Vivienda Popular contar con instrumentos adecuados para la planeación, seguimiento y control de las acciones ejecutadas, en virtud de la misión y funciones encomendadas a la entidad.
El presente proceso establece las actividades con las que la Caja de la Vivienda Popular planifica su Sistema Integrado de Gestión </t>
  </si>
  <si>
    <t>45 - Modernización Institucional</t>
  </si>
  <si>
    <t>191 - Modernización administrativa</t>
  </si>
  <si>
    <t>406 -  Fortalecimiento institucional para aumentar la eficiencia de la gestión</t>
  </si>
  <si>
    <t>46 - Modernización Institucional</t>
  </si>
  <si>
    <t>192 - Modernización administrativa</t>
  </si>
  <si>
    <t>407 -  Fortalecimiento institucional para aumentar la eficiencia de la gestión</t>
  </si>
  <si>
    <t>Almacenamiento y manipulación inadecuada de residuos generados en la entidad.</t>
  </si>
  <si>
    <t>Uso inadecuado del parque automotor</t>
  </si>
  <si>
    <t>Incumplimiento normativa por parte de los proveedores.</t>
  </si>
  <si>
    <t xml:space="preserve">Deficiente recuperación de recursos para el tratamiento de los residuos contaminados generados en la entidad
No se prioriza la segregación en el origen, por lo cual el volumen que requiere tratamiento se incrementa considerablemente.
Los(as) funcionarios(as) de la entidad generalmente no realizan una buena segregación, aunque hayan sido capacitado.                                                                                                                                                                                                                                                                                                                                                                                                                                       </t>
  </si>
  <si>
    <t>Incidencia de enfermedades en los funcionarios expuestos durante el transito externo y disposición final de los residuos.
Infestación de vectores por acumulación de residuos</t>
  </si>
  <si>
    <t>El no registro de los servicios de mantenimiento,
prevención y corrección de posible fallas mecánicas que se le realicen, incluyendo la
frecuencia de estos servicios, con la descripción y costos de las reparaciones.
No se lleva un control por escrito en una bitácora de mantenimiento,
describiendo los servicios que se presten a los vehículos, señalando el costo de los
mismos. 
No se elabora un informe mensual del mantenimiento de los vehículos.</t>
  </si>
  <si>
    <t>Multas y sanciones a la entidad.</t>
  </si>
  <si>
    <t>Desconocimiento</t>
  </si>
  <si>
    <t>Multas y sanciones de la entidad</t>
  </si>
  <si>
    <t>3</t>
  </si>
  <si>
    <t>MODERADO</t>
  </si>
  <si>
    <t>2</t>
  </si>
  <si>
    <t>MAYOR</t>
  </si>
  <si>
    <t>4</t>
  </si>
  <si>
    <t>MENOR</t>
  </si>
  <si>
    <t>Procedimiento de manejo de residuos solidos</t>
  </si>
  <si>
    <t>Clausulas de cumplimiento normativo en pliegos</t>
  </si>
  <si>
    <t>ZONA DE RIESGO ALTA</t>
  </si>
  <si>
    <t>ZONA DE RIESGO MODERADA</t>
  </si>
  <si>
    <t>ZONA DE RIESGO BAJA</t>
  </si>
  <si>
    <t>(Capacitaciones en residuos solidos ejecutadas/Capacitaciones en residuos solidos programadas)*100%</t>
  </si>
  <si>
    <t>Porcentaje</t>
  </si>
  <si>
    <t>Certificado de revision tenicomecanica</t>
  </si>
  <si>
    <t>Presentaciones y registros de capacitacion</t>
  </si>
  <si>
    <t>Capacitaciones realizadas</t>
  </si>
  <si>
    <t>(Pliegos con anexo tecnico exigiendo cumplimiento de normativa ambiental / Total de contratos con posibles impactos ambientales significativos)</t>
  </si>
  <si>
    <t xml:space="preserve">Anexos tecnicos de los contratos </t>
  </si>
  <si>
    <t>Subdirección Administrativa</t>
  </si>
  <si>
    <t xml:space="preserve">Publicación de datos errados 
Mala imagen de la entdiad 
Entregas a organismos de control, con datos equivocados </t>
  </si>
  <si>
    <t>PREVENTIVO</t>
  </si>
  <si>
    <t xml:space="preserve">Errores en la información reportada al Formato Único de Seguimiento Sectorial - FUSS </t>
  </si>
  <si>
    <t xml:space="preserve">CORRECTIVO </t>
  </si>
  <si>
    <t xml:space="preserve">Fallas humanas en la revsión de la información suministrada por las Direcciones de la entidad, a los enlaces delegados para cada Proyecto.
Incumplimiento en Tiempos de entrega, por parte de las Direcciones Misionales, lo cual dificulta una correcta revisión de datos e información.  
Desconocimiento del Proyecto delegado, al enlace responsable. 
</t>
  </si>
  <si>
    <t>FUSS</t>
  </si>
  <si>
    <t xml:space="preserve">MENSUAL </t>
  </si>
  <si>
    <t>Presentación de información y/o datos falsos ante quien lo solicite (entidades externas, organismos de control y la ciudadania), para favorecer intereses particulares</t>
  </si>
  <si>
    <t>Sanciones
Afectación económica de los interés de la entidad. 
Falta de credibilidad e imagen de la Entidad.</t>
  </si>
  <si>
    <t xml:space="preserve">Establecer Circular para la entidad, defieniendo tiempos de entrega.
Apropiación  de los proyectos a cargo.
Compromiso en la Revisión, de datos e información entregada a cada enlace de proyecto. 
</t>
  </si>
  <si>
    <t>FUSS consolidado sin errores</t>
  </si>
  <si>
    <t>(No. proyectos - FUSS correctos/No. proyectos FUSS  revisados) * 100</t>
  </si>
  <si>
    <t xml:space="preserve">Realizar y socializar Circular, a toda la entidad, estableciendo directrcies claras, para las áreas de la Entidad. 
Revisar mensualmente las cifras y datos suministardos por la areas de la entidad, en el Formato Unico de seguimiento sectorial - FUSS.
Realizar seguimiento permanente,mediante correo electrónico a las areas de la entidad, para ganrantizar la entrega oportuna de la información, con el fin de contar con los tiempos de revisión y validacion de la información suministrada. 
</t>
  </si>
  <si>
    <t xml:space="preserve">Documentación desactualizada en el Sistema Integrado de Gestión </t>
  </si>
  <si>
    <t xml:space="preserve">Falta de revisión, de la documentación que compone el SIG, por parte de los dueños de procesos.
Fallas humanas, de quien crea, modifica o elimina los documetos del SIG 
</t>
  </si>
  <si>
    <t xml:space="preserve">Documentación del Sistema Integrado de Gestión, sin la debida actualización. 
Lista Maestro de Documentos, desactualizado </t>
  </si>
  <si>
    <t xml:space="preserve">Correos de confirmación, para la actualización de documentos del SIG. </t>
  </si>
  <si>
    <t>07 - GOBIERNO LEGITIMO EFICIENTE EN LO ADMINISTRATIVO Y FORTALECIDO EN LO LOCAL</t>
  </si>
  <si>
    <t>Negligencia en la atención de la defensa judicial de la entidad, para favorecer intereses particulares</t>
  </si>
  <si>
    <t>No surtir en tiempo u omitir las actuaciones que buscan la protección de los intereses de la entidad en el proceso (Ej.: notificación), con el fin de recibir una contraprestación económica o política o administrativa.</t>
  </si>
  <si>
    <t xml:space="preserve">Afectación económica de los interés de la entidad. 
</t>
  </si>
  <si>
    <t>Circular 010 del 5 de Septiembre de  2016 - Se actualizó y estandarizó la herramienta de seguimiento a los procesos judiciales para la CVP.</t>
  </si>
  <si>
    <t>Informes Mensuales de Abogados</t>
  </si>
  <si>
    <t>Informes de Gestión</t>
  </si>
  <si>
    <t xml:space="preserve"># de informes mensuales presentados/# de informes programados  </t>
  </si>
  <si>
    <t>Cuatrimestral</t>
  </si>
  <si>
    <t xml:space="preserve">1. Generar Informes de la Realización de los  controles periódicos, a los apoderados por parte del supervisor, dejando registros de dicho control. </t>
  </si>
  <si>
    <t>Expediente, reportes SIPROJ</t>
  </si>
  <si>
    <t>Procesos Cotejados</t>
  </si>
  <si>
    <t># de procesos cotejados en el cuatrimestre/# de procesos activos</t>
  </si>
  <si>
    <t>2. Realizar el cotejo de los expedientes  de defensa judicial para cumplir términos de los procesos.</t>
  </si>
  <si>
    <t xml:space="preserve">Manejo inadecuado de la información que hace parte del archivo de Gestión, registrada en el FUID </t>
  </si>
  <si>
    <t>No se toman en cuenta las tablas de retención Documental. 
Negligencia del Responsable, en el manejo del archivo de Gestión, de la Dirección Jurídica de la entidad.</t>
  </si>
  <si>
    <t>Perdida o dificultad para identificar los procesos judiciales, a cargo de la Dirección</t>
  </si>
  <si>
    <t>Guia para el manejo y la organización de Archivos de Gestión 2016 - CVP</t>
  </si>
  <si>
    <t>Formato Unico de Inventario Documental (FUID)</t>
  </si>
  <si>
    <t>Registros en el FUID</t>
  </si>
  <si>
    <t># de expedientes registrados en el FUID/# de expedientes notificados a la Entidad.</t>
  </si>
  <si>
    <t>Revisar permanente el FUID para llevar el control de los procesos.</t>
  </si>
  <si>
    <t>8 - GOBIERNO LEGITIMO EFICIENTE EN LO ADMINISTRATIVO Y FORTALECIDO EN LO LOCAL</t>
  </si>
  <si>
    <t>No interponer de manera oportuna, los recursos ordinarios y extraordinarios establecidos en la norma, para los fallos desfavorables a la Entidad.</t>
  </si>
  <si>
    <t>Negligencia de los apoderados que representan judicialmente a la Entidad, en cada uno de los procesos, en los cuales interviene</t>
  </si>
  <si>
    <t>Daño Antijurídico para la Entidad, en las providencias que le son desfavorables</t>
  </si>
  <si>
    <t>Procedimiento "Seguimiento a fallos Desfavorables" 208 - DJ -Pr - 11</t>
  </si>
  <si>
    <t>Informe  de Gestión Vs Reportes SIPROJ</t>
  </si>
  <si>
    <t>Fallos desfavorables impugnados</t>
  </si>
  <si>
    <t># de impugnaciones a fallos desfavorables en el período /# de fallos desfavorables en el período</t>
  </si>
  <si>
    <t>Realizar el cotejo de los expedientes  de defensa judicial para cumplir términos de los procesos.</t>
  </si>
  <si>
    <t>Gobierno Legítimo, Fortalecimiento Local  y Eficiencia</t>
  </si>
  <si>
    <t>Modernización Institucional</t>
  </si>
  <si>
    <t>Modernización Administrativa</t>
  </si>
  <si>
    <t>404 - Fortalecimiento Institucional para aumentar la eficiencia de la Gestión</t>
  </si>
  <si>
    <t>Asesorar, acompañar, evaluar y realizar seguimiento al funcionamiento del Sistema  Integrado de Gestión de la entidad, así como la aplicación de las disposiciones establecidas y el cumplimiento de los requisitos, con el propósito de mejorar continuamente la gestión, prevenir los riesgos  y retroalimentar a la Alta Dirección para la toma de decisiones, que permitan el fortalecimiento del Sistema y el cumplimiento de los objetivos institucionales.</t>
  </si>
  <si>
    <t>Omitir Hallazgos identificados en los informes de CI</t>
  </si>
  <si>
    <t>Realizar dos actividades de sensibilización durante la vigencia relacionada con elementos éticos y los roles a desempeñar por parte de Control Interno</t>
  </si>
  <si>
    <t>Listados de asistencia a actividades de sensibilización</t>
  </si>
  <si>
    <t>Incumplimiento del Plan Anual Auditorías aprobado para la vigencia</t>
  </si>
  <si>
    <t xml:space="preserve">Plan Anual de Auditorías </t>
  </si>
  <si>
    <t>Reporte avance al Plan Anual de Auditorías</t>
  </si>
  <si>
    <t>(Reportes de avance al Plan Anual de Auditorías realizados / 4 Reportes al PAA Programados) X 100%</t>
  </si>
  <si>
    <t>07- GOBIERNO LEGÍTIMO, FORTALECIMIENTO LOCAL Y EFICIENCIA</t>
  </si>
  <si>
    <t>43- Modernización Institucional</t>
  </si>
  <si>
    <t>189 - Modernización Administrativa</t>
  </si>
  <si>
    <t>Garantizar la disponibilidad de la información contenida en los documentos de archivo de las dependencias de la Caja de la Vivienda Popular.</t>
  </si>
  <si>
    <t>Pérdida o fuga de información asociada con malas prácticas de archivo.</t>
  </si>
  <si>
    <t>Archivos desorganizados por falta de aplicación de instrumentos archivísticos regulados por normas vigentes.
Desconocimiento de lineamientos dados por el proceso de Gestión Documental para las buenas prácticas de archivo.</t>
  </si>
  <si>
    <t>Pérdida de documentación que impida la toma de decisiones o el cumplimiento de la misión de la Entidad.
Archivos desorganizados y que no son correspondientes a las talbas de retención documental.</t>
  </si>
  <si>
    <t>Registro de visitas a las dependencias contenida en la Carpeta de Calidad dispuesta por el Sistema Integrado de Gestión - Proceso de Gestión Documental.</t>
  </si>
  <si>
    <t>Visitas de Gestión Documental a las dependencias.</t>
  </si>
  <si>
    <t>Número de visitas efectivamente realizadas / Número de visitas programas
Nota:  por cada dependencia se realizará durante la vigencia, dos visitas.</t>
  </si>
  <si>
    <t>EFECTIVIDAD</t>
  </si>
  <si>
    <t>Establecer un cronograma de las visitas que se proyectan realizar en la vigencia 2018 por parte del proceso de Gestión Documental.
Realizar visitas por el Equipo SIGA de conformidad con el cronograma establecido, se determinarán las recomendaciones a las dependencias para la correcta administración de este riesgo.</t>
  </si>
  <si>
    <t>Subdirector Administrativo</t>
  </si>
  <si>
    <t>Reactividad al cambio acerca de la Gestión Documental.</t>
  </si>
  <si>
    <t>Desconocimiento de los lineamientos para la correcta gestión documental por parte de los colaboradores (funcionarios y contratistas de la Entidad).
Falta de empoderamiento y posicionamiento del Proceso encargado de la Gestión Documental.</t>
  </si>
  <si>
    <t>Retrasos en la implementación de los lineamientos de Gestión Documental.
Desactualización de la historia o información de la entidad debido a la reactividad de los cambios implementados.</t>
  </si>
  <si>
    <t>Se realizarán jornadas de sensibilización, comunicación y fortalecimiento de los conocimientos respecto a la correcta gestión documental.</t>
  </si>
  <si>
    <t>Registro de las jornadas de sensibilizaión contenidas en la Carpeta de Calidad dispuesta por el Sistema Integrado de Gestión - Proceso de Gestión Documental.</t>
  </si>
  <si>
    <t>Jornadas de sensibilización en Gestión Documental</t>
  </si>
  <si>
    <t>Número de jornadas realizadas  tendientes a la Gestión del Cambio en temas documentales / Número de jornadas programadas.</t>
  </si>
  <si>
    <t>EFICACIA</t>
  </si>
  <si>
    <t>Elaborar el cronograma para las jornadas de sensibilización acerca de temas en Gestión Documental.
Realizar las jornadas de sensibilización en las dependencias de la Entidad de conformidad con el cronograma establecido.
Incluir en el plan de capacitación de la vigencia, temas relacionados con la gestión documental.
De acuerdo a lo evidenciado en las jornadas de sensibilización y a la operación del proceso de Gestión Documental, se realizarán comunicaciones sobre lineamientos acerca de la importancia y cuidado de la gestión documental.</t>
  </si>
  <si>
    <t>Pérdida de información derivada de la desarticulación de la gestión de correspondencia en la entidad.</t>
  </si>
  <si>
    <t>No existe Unificación del Formato Único de Ventanilla en la Caja de la Vivienda Popular.
Debilidad en la gestión de correspondencia entre dependencias.
Control de correspondencia insuficiente.</t>
  </si>
  <si>
    <t>Incumplimiento a las partes interesadas, en los términos de las peticiones elevadas a la Caja de la Vivienda Popular, tanto internas, como externas.
Baja eficiencia en la gestión de correspondencia en la Caja de la Vivienda Popular.</t>
  </si>
  <si>
    <t>Presentar ante la Dirección de Gestión Corporativa y CID propuesta para trasladar la función de correspondencia a la Subdirección Administrativa y una vez aprobada presentarla ante el Consejo Directivo.
Establecer la documentación necesaria para integrar el Formato Único de Ventanilla en la Caja de la Vivienda Popular, estableciendo los controles a que hay lugar para reducir el riesgo de pérdida de información.</t>
  </si>
  <si>
    <t>Acto admisnitrativo por medio del cual la función de correspondencia queda a cargo de la Subdirección Adminsitrativa y la Documentación (Procedimientos, formatos y demás) sobre Formato Único de Ventanilla contenidos en la carpeta de Calidad dispuesta por el Sistema Integrado de Gestión - Proceso de Gestión Documental.</t>
  </si>
  <si>
    <t>Ventanilla Única</t>
  </si>
  <si>
    <t>Acto admisnitrativo definiendo la función de correspondencia en la Subdirección Adminsitrativa 50%
Documentación Formato Único de Ventanilla 50%</t>
  </si>
  <si>
    <t>Presentar propuesta a la Dirección de Gestión Corporativa y CID sobre la modificación de funciones.
Presentar propuesta de modificación de funciones al Consejo Directivo.
Crear la documentación del Formato Único de Ventanilla.
Implementar y divulgar la documentación del Formato Único de Ventanilla.</t>
  </si>
  <si>
    <t>190 - Modernización Administrativa</t>
  </si>
  <si>
    <t>405 -  Fortalecimiento institucional para aumentar la eficiencia de la gestión</t>
  </si>
  <si>
    <t>Pérdida de información para la obtención de beneficios particulares.</t>
  </si>
  <si>
    <t>Ausencia de controles del personal que administra expedientes de los archivos de la entidad.
Baja seguridad para los archivos de gestión de la entidad.
Niveles de ética laboral bajos y poco conocimiento frente a la normatividad disciplinaria sobre obtención de beneficios particulares.
Inexistencia del reglamento de Gestión Documental y del procedimiento para la pérdida de expedientes.</t>
  </si>
  <si>
    <t>Pérdida de documentación que impida la toma de decisiones o el cumplimiento de la misión de la Entidad.  
Pérdidas económicas en procesos judiciales por ausencia de material probatorio. 
Sanciones penales, administrativas, fiscales y diciplinarias.
Poca credibilidad de la entidad frente a las partes interesadas.</t>
  </si>
  <si>
    <t>Establecimiento de instrumentos y herramientas que permitan fortalecer la seguridad de la información de expedientes, así como impartir lineamientos sobre las consecuencias de beneficiarse con información de la Entidad.</t>
  </si>
  <si>
    <t>Evidencias de la seguridad de los archivos de la entidad y sobre charlas de responsabilidad disciplinaria contenidas en la carpeta de Calidad dispuesta por el Sistema Integrado de Gestión - Proceso de Gestión Documental.</t>
  </si>
  <si>
    <t>Pérdida la Información con beneficios particulares.</t>
  </si>
  <si>
    <t>Verificación se seguridad de archivos 20%
Establecimiento de controles de seguridad para los acrchivos 30%
Documentación oficializada para la seguridad de la gestión documental 30%
Charla sobre responsabilidades disciplinarias por recibir beneficios particulares 20%</t>
  </si>
  <si>
    <t>EFICIENCIA</t>
  </si>
  <si>
    <t>Realizar una verificación de las condiciones de seguridad de los archivos de gestión y central.
Establecer los controles de seguridad requeridos para la custodia de la información documental.
Adoptar un procedimiento para el manejo de la pérdida de expedientes.
Adoptar el reglamento de Gestión Documental.
Solicitar a la Dirección de Gestión Corporativa y CID charla sobre las responsabilidades derivadas del manejo de la información y las consecuencias disciplinarias por recibir beneficios particulares.</t>
  </si>
  <si>
    <t>191 - Modernización Administrativa</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</si>
  <si>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</si>
  <si>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Incumplimiento en la ejecución del Plan de Capacitación de la Vigencia 2018.</t>
  </si>
  <si>
    <t>Gestión ineficiente para estructurar el Plan de Capacitación de la vigencia 2018. (diagnóstico de necesidades, estudios previos, anexo técnico, estudio de mercdo, análisis del sector, entre otros)
Retrasos en el proceso de contratación para el Plan de capacitación (modalidad de contratación, presupuesto estimado, entre otros)</t>
  </si>
  <si>
    <t>Incumplimiento de la normatividad acerca de la administración del talento humano en la Entidad.
Impacto negativo en los procesos del Sistema Integrado de Gestión teniendo en cuenta que no se fortalecerán las competencias de los servidores públicos, reflejado esto en la  baja calidad de los productos y/o servicios que presta la Caja de la Vivienda Popular tanto en la admisnitración, como en lo misional.</t>
  </si>
  <si>
    <t xml:space="preserve">Seguimiento al indicador de cumplimiento - Verificación del Plan de Capacitación, establecido en el Plan de Acción de la vigencia 2018. </t>
  </si>
  <si>
    <t>Plan de Acción del Proceso contenido en la Carpeta de Calidad dispuesta por el Sistema Integrado de Gestión - Proceso de Gestión del Talento Humano.</t>
  </si>
  <si>
    <t>Plan de Capacitación</t>
  </si>
  <si>
    <t>Avance del indicador del plan de capacitación contenido en el Plan de Acción de Gestión 2018 del proceso de Gestión del Talento Humano.</t>
  </si>
  <si>
    <t>Elaborar plan de trabajo para estructurar el plan de capacitación, acorde a las necesidades formuladas por las áreas de la entidad.
Ejecución del plan de trabajo, seguimiento a la etapa precontractual, contractual y poscontractual del contrato del Plan de Capacitación.
Realizar seguimietno al cumplimiento de las actividades programadas en la vigencia del contrato actual de capacitación.</t>
  </si>
  <si>
    <t>Subdirector Administrativo 
Profesional encargado de Bienestar Laboral</t>
  </si>
  <si>
    <t>192 - Modernización Administrativa</t>
  </si>
  <si>
    <t>Deficiente desempeño laboral por resultados bajos en la evluación de servidores públicos.</t>
  </si>
  <si>
    <t>Ausencia en la socialización de las herramientas de gestión del proceso de Gestión del Talento Humano, tanto a funcionarios como a contratistas.
Ausencia de seguimiento y actualización de los sistemas de evaluación de la gestión de los funcionarios públicos.
Falta de integración de la Comisión de Personal, con Talento Humano y la Alta Dirección.</t>
  </si>
  <si>
    <t>Incumplimiento de la normatividad acerca de la administración del talento humano de la Entidad, respecto al desempeño laboral de los funcionarios.
Deficiencias de los procesos del Sistema integrado de Gestión, teniendo en cuenta que la evaluación de las dependencias hace parte integral del proceso evaluativo de los funcionarios.
Desconocimiento del personal acerca de los objetivos institucionales y de los procesos a cargo de cada dependencia.</t>
  </si>
  <si>
    <t>Establecimiento de cronogramas y comunicación de los sistemas de evaluación, su naturaleza y explicación de su operación, propendiendo a que los servidores públicos tomen conciencia de su desempeño y la importancia de sus aportes para el resultado de cada uno de los procesos que lideran las dependencidas de la Entidad.</t>
  </si>
  <si>
    <t>Sistemas de Evaluación de servidores públicos y registros de seguimiento a los mismos contenidos en la carpeta de Calidad dispuesta por el Sistema Integrado de Gestión - Proceso de Gestión del Talento Humano.</t>
  </si>
  <si>
    <t>Evaluación de Servidores Públicos.</t>
  </si>
  <si>
    <t>Indicador del proceso sobre la implementación y seguimiento al sistema de evaluación de los servidores públicos de la entidad, el cual se encuentra en el Plan de Acción de Gestión.</t>
  </si>
  <si>
    <t>Elaborar plan de trabajo para realizar la formualción y seguimiento de los sitemas de evaluación.
Socializar las herramientas de gestión con el equipo de trabajo del Proceso de Gestión del Talento Humano.
Hacer seguimiento a los planes de trabajo y a las herramientas de gestión.</t>
  </si>
  <si>
    <t>193 - Modernización Administrativa</t>
  </si>
  <si>
    <t>408 -  Fortalecimiento institucional para aumentar la eficiencia de la gestión</t>
  </si>
  <si>
    <t xml:space="preserve">Tráfico de influencias.
La persistencia en Colombia del sistema de patronazgo o de libre disposición de los cargos públicos.
Que no se realicen los controles a la verificación de requisitos previo al nombramiento o que los mismos sean alterados y posesión de los empleados públicos.
</t>
  </si>
  <si>
    <t>Ineficiencia en las actividades desempeñadas por el servidor público que no cuente con el perfil para el desempeño del cargo, afectando el desempeño del proceso y esto se refleje en la cadena de valor de la Entidad.
Impacto negativo en el clima organizacional de la Entidad.
Que el nivel de prestigio y credibilidad de la Entidad se deteriore generando un efecto bola de nieve, impactando negtivamente.
Sanciones disciplinarias deridas de la acción u omisión de las posesiones indebidas o sin el lleno de los requisitos.</t>
  </si>
  <si>
    <t>Actos Administrativos de los protocolos de vinculación establecidos por la Entidad o Autoridd competente (Si aplica).
Documentación dispuesta en el Sistema Integrado de Gestión de la Entidad, referente a los Manuales Específicos de Funciones y el formato de verificación de requisitos mínimos; existentes y vigentes.
Base de datos de la Policia Nacional de Colombia, Registraduría Nacional del Estado Civil, Contraloría General de la República y Procuraduría General.
Historias laborales de los funcionarios.</t>
  </si>
  <si>
    <t>Posesión de cargos de servidores públicos.</t>
  </si>
  <si>
    <t xml:space="preserve">Número de personas posesionadas en el periodo que cumplen efectivamente con los requisitos de acuerdo con el el perfil del empleo que ostentan / Número de personas posesionadas en el periodo a reportar </t>
  </si>
  <si>
    <t>Implementar en cada una de las posesiones realizadas el formato de requisitos mínimos de acuerdo a los Manuales de funciones existentes. Así mismo ralizar la revisión integral de la documentación y del perfil.
En caso de presentarse la creación de un cargo nuevo deberá adelantarse el estudio técnico pertientes de conformidad con el marco legal vigente y autorizado por la entidad competente.</t>
  </si>
  <si>
    <t>Subdirector Administrativo
Profesional encargado de las situaciones administrativas de la planta de personal.</t>
  </si>
  <si>
    <t>194 - Modernización Administrativa</t>
  </si>
  <si>
    <t>409 -  Fortalecimiento institucional para aumentar la eficiencia de la gestión</t>
  </si>
  <si>
    <r>
      <rPr>
        <b/>
        <sz val="10"/>
        <rFont val="Arial"/>
        <family val="2"/>
      </rPr>
      <t xml:space="preserve">Certificaciones Falsas. </t>
    </r>
    <r>
      <rPr>
        <sz val="10"/>
        <rFont val="Arial"/>
        <family val="2"/>
      </rPr>
      <t>(Se refiere a que se suministre certificaciones con información falsa o inexacta para acredittar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o Jefe de Personal o quien haga sus veces, esto con el fin de engañar a personas internas o externas, sean naturales o jurídicas, como por ejemplo: falsedad en certificación de sueldo, salario, cargo, grado, etc.)</t>
    </r>
  </si>
  <si>
    <t>Que no se apliquen controles sobre la documentación recibida y expedida por la Caja de la Vivienda Popular en el marco de su función como empleador.
Desorden en las bases de datos y sistema dispuesto para la administración de personal y sus nóminas.
Carencia de sensibilización en valores, moral y ética del servidor o candidato a empleado público.
Desconocimiento de la normatividad en materia disciplinaria a efectos de presentar información falsa.</t>
  </si>
  <si>
    <t>Que el nivel de prestigio y credibilidad de la Entidad se deteriore generando un efecto bola de nieve, impactando negativamente a la imagen institucional.
Indagaciones e investigaciones derivadas de la acción u omisión de la falta, finalizando con sanciones de tipo administrativo, penal y disciplinario.</t>
  </si>
  <si>
    <t>En el proceso de recepción de novedades:
Validación y verificación de las mismas en el proceso de cargue de novedades de nómina.
Adecuación y garantía del sistema dispuesto por la Entidad para la expedición de certificaciones laborales con número consecutivo.
Certificaciones por fuera del Sistema con consecutivo uniforme al del Sistema para la administración de personal.</t>
  </si>
  <si>
    <t xml:space="preserve">Formatos para las certificaciones laboraels la cual se encuentra dispuesta en el Sistema Integrado de Gestión del proceso de Gestión del Talento Humano.
Sistema para la Administración de Personal de la Entidad - PERNO.
Enlaces de contacto con los diferentes actores que intervienen indirectamente con la administración de personal (Cajas de Compenssación Familiar, E.P.S. Fondos de Pensiones y cesantías, entre otros. </t>
  </si>
  <si>
    <t>Certificaciones falsas</t>
  </si>
  <si>
    <t>Número de certificaciones expedidas con número consecutivo y en los formatos establecidos / Número de certificaciones expedidas</t>
  </si>
  <si>
    <t>Establecimiento del número consecutivo de certificación en el Sistema Integrado de Gestión en la totalidad de expediciones por parte de la subdirección Administrativa.
Verificación y validación de las novedades allegadas por el personal previo al cargue en el Sistema PERNO.
Establecer un control digital de las certificacinoes expedidas por la Subdirección Admisnitrativa.</t>
  </si>
  <si>
    <t>195 - Modernización Administrativa</t>
  </si>
  <si>
    <t>410 -  Fortalecimiento institucional para aumentar la eficiencia de la gestión</t>
  </si>
  <si>
    <t>Administrar de manera eficiente y eficaz la infraestructura física, los bienes y servicios que requieran todos los procesos de la entidad como apoyo a su gestión, garantizando que se encuentren en óptimas condiciones para el cumplimiento y desarrollo de sus funciones.</t>
  </si>
  <si>
    <t>Deficiencias o ausencias en la prestación de servicios para el funcionamiento de la Entidad.</t>
  </si>
  <si>
    <t>Falta de seguimiento al Plan Anual de Adquisiciones para contratar los servicios que garanticen el funcionamiento de la entidad.
Debilidades en la supervisión de los contratos actuales y ausencia de alertas tempranas en los mismos.
Ausencia de seguimiento al presupuesto asignado a los procesos contractuales y a los contratos vigentes con el fin de prever el horizonte de tiempo de las necesidades para el funcionamiento adminsitrativo de la Entidad.</t>
  </si>
  <si>
    <t>Baja ejecución presupuestal de la vigencia, reservas y pasivos exigibles para la contratación y ejecución de servicios que garanticen el funcionamiento administrativo de la Entidad.
Instalaciones deterioradas o con presentación de infraestructura inadecuada.
Cierre de las instalaciones de la entidad por ausencia de servicios esenciales para su funcionamiento administrativo.</t>
  </si>
  <si>
    <t xml:space="preserve">Realizar seguimiento periódico a las activiades de contratación que atañen al Proceso de Gestión Administrativa en el Plan Anual de Adquisiciones.
Construir oficialmente matriz de seguimiento a la contratación de las actividades a cargo del Proceso de Gestión Administrativa. </t>
  </si>
  <si>
    <t>Plan Anual de Adquisiciones.
Expedientes contractuales de los procesos a cargo de la Subdirección Admisnitrativa de acuerdo organizados de acuerdo a la Tabla de Retención Documental.
SECOP I Y SECOP II.</t>
  </si>
  <si>
    <t>Gestión del Funcionamiento administrativo de la entidad.</t>
  </si>
  <si>
    <t xml:space="preserve">% de avance de gestión del Plan Anuald de Adquisiciones bajo responsabilidad de la Subdirección Administrativa. </t>
  </si>
  <si>
    <t>Porcentje</t>
  </si>
  <si>
    <t>Establecer un funcionario o contratista responsable de realizar seguimiento a las actividades del Plan Anual de Adquisiciones de las actividades bajo la responsabildiad de la Subdirección Administrativa.
Establecer responsabilidades por cada uno de los procesos de contratación a cargo de la Subdirección Administrativa.
Construir, implementar y hacer seguimiento a la matriz de contratación vigente de la Subdirección Administrativa.</t>
  </si>
  <si>
    <t>196 - Modernización Administrativa</t>
  </si>
  <si>
    <t>411 -  Fortalecimiento institucional para aumentar la eficiencia de la gestión</t>
  </si>
  <si>
    <t>Fines de lucro, prebendas o beneficios recibidos en los procesos de contratación o ejecución de contratos.</t>
  </si>
  <si>
    <t>Ausencia de ética profesional respecto a las supervisiones ejecutadas por los funcionarios del proceso de Gestión Adminsitrativa.
Poco conocimiento frente a la estructuración de procesos contractuales, supervisión de contratos y requermientos de incumplimiento a los proveedores de la entidad.</t>
  </si>
  <si>
    <t xml:space="preserve">Resultados nefastos del funcionamiento administrativo de la entidad.
Investigaciones disciplinarias, penales, fiscales y administrativos por mala admisnitración de los recursos. </t>
  </si>
  <si>
    <t>Asignación de responsabilidades de los procesos contractuales de las actividades administrativas, imponiendo filtros de revisión y evaluación técnica por un equipo de trabajo interdisciplinario en la Subdirección Administrativa.
Seguimiento a las supervisiones de los contratos por medio de los informes de provedores y contratistas por prestación de servicios.</t>
  </si>
  <si>
    <t>Gestión Contratual Administrativa</t>
  </si>
  <si>
    <t>Número de inconsistencias contractuales o en los procesos contractuales efectivamente solucionadas / Número de inconsistencias en contratos o procesos contractuales presentadas.</t>
  </si>
  <si>
    <t>Establecer un funcionario o contratista responsable de realizar seguimiento a las actividades del Plan Anual de Adquisiciones de las actividades bajo la responsabildiad de la Subdirección Administrativa respecto al presupuesto asignado.
Establecer responsabilidades por cada uno de los procesos de contratación a cargo de la Subdirección Administrativa.
Construir, implementar y hacer seguimiento a la matriz de contratación vigente de la Subdirección Administrativa respecto al presupuesto asignado.</t>
  </si>
  <si>
    <t>197 - Modernización Administrativa</t>
  </si>
  <si>
    <t>412 -  Fortalecimiento institucional para aumentar la eficiencia de la gestión</t>
  </si>
  <si>
    <t>Alteración de la seguridad de las instalaciones y las personas que se encuentran en la entidad.</t>
  </si>
  <si>
    <t>Ausencia de controles para el ingreso y permanencia en las instalaciones de la Caja de la Vivienda Popular.
Poca claridad en las instrucciones impartidas a la empresa que presta el servicio de vigilancia en la Entidad.</t>
  </si>
  <si>
    <t xml:space="preserve">Funcionarios y personal que presta sus servicios en la Entidad con con percepción de alta incrtidumbre por la seguridad.
Los usuarios externos ven vulnerable la gestión de la seguridad a las instalaciones.
Siniestros, pérdidas y robos al interior de la entidad. </t>
  </si>
  <si>
    <t>Establecer puntos de control para el mantenimiento de la seguridad de las personas y las instalaciones de la Caja de la Vivienda Popular a través de la empresa de seguridad.</t>
  </si>
  <si>
    <t>Expedientes contractuales de los contratos de vigilancia y seguridad privada.
Documentación dispuesta para la seguridad de las instalaciones y personas contenida en la carpeta de Calidad dispuesta por el Sistema Integrado de Gestión - Proceso de Gestión Administrativa.</t>
  </si>
  <si>
    <t>Seguridad de la Entidad</t>
  </si>
  <si>
    <t>Instructivo 70%
Lineamientos de seguridad 30%</t>
  </si>
  <si>
    <t>Establecer instructivo para el ingreso y permanencia de personas en la entidad.
Definir los requerimientos de seguridad necesarios para mantener el orden en la Caja de la Vivienda Popular.</t>
  </si>
  <si>
    <t>Carpeta de Calidad</t>
  </si>
  <si>
    <t>(Documentos Actualizados / Documentos solicitados por la entdiad) *101</t>
  </si>
  <si>
    <t xml:space="preserve">Documentación actualizada </t>
  </si>
  <si>
    <t xml:space="preserve">META </t>
  </si>
  <si>
    <t xml:space="preserve">Confirmación mediante correo electrónico, de la actualización de la documentación del SIG (Crear, modificar , eliminar).
Seguimiento a las solicitudes recibidas (Memorandos) , por parte de las áreas de la entidad, frente a los documentos del SIG.  </t>
  </si>
  <si>
    <t xml:space="preserve">Carpeta de Calidad 
Listado Maestro de Documentos 
 </t>
  </si>
  <si>
    <t xml:space="preserve">Gestión inadecuada, por parte de los servidores a cargo del proceso. 
</t>
  </si>
  <si>
    <t>Se realizarán visitas a las dependencias de la Entidad, con el fin de identificar las debilidades en materia de gestión documental y se darán las recomendaciones pertinentes.
Establecer el cronograma para las visitas a las dependencias durante la vigencia 2018.</t>
  </si>
  <si>
    <t xml:space="preserve">Sensibilizaciones sobre aspectos éticos, en el manejo de la información.
 </t>
  </si>
  <si>
    <t xml:space="preserve">Registros de asistencia </t>
  </si>
  <si>
    <t>Sensibilizaciones realizadas</t>
  </si>
  <si>
    <t>(Sensibilizaciones realizadas/sensibilizaciones programadas) * 100</t>
  </si>
  <si>
    <t>Realizar Sensibilzaciones; con el fin de crear conciencia, sobre la importancia de los aspectos éticos, en nuestras actividades.</t>
  </si>
  <si>
    <t>Presentaciones 
Registros de Asistencia</t>
  </si>
  <si>
    <t>PROGRAMA PLAN DE DESARROLLO: 14 - Intervenciones integrales del Hábitat</t>
  </si>
  <si>
    <t>PROYECTO PRIORITARIO PLAN DE DESARROLLO: 134 - Intervenciones integrales del Hábitat</t>
  </si>
  <si>
    <t>PROYECTO DE INVERSIÓN: 7328 - Mejoramiento de vivienda en sus condiciones físicas y de habitabilidad en los asentamientos humanos priorizados en área urbana y rural</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</si>
  <si>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</si>
  <si>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Cobro por la asistencia técnica para el trámite de actos de reconocimiento y/o Licencias de Construcción en el periodo ante curadurías urbanas</t>
  </si>
  <si>
    <t>Insuficiente comunicación interna y externa para dar a conocer la gratuidad de los servicios prestados por la CVP</t>
  </si>
  <si>
    <t>Pérdida de imagen institucional
Sanciones y/o multas
Investigaciones ante entes de control</t>
  </si>
  <si>
    <t xml:space="preserve">Informar a la ciudadanía de la gratuidad de los trámites,  mediante la atención de  solicitudes para asistencia técnica de actos de reconocimiento y/o Licencias de Construcción.
</t>
  </si>
  <si>
    <t xml:space="preserve">EFICIENCIA </t>
  </si>
  <si>
    <t>No cumplimiento de las acciones formuladas en los planes de mejoramiento, resultado de las auditorias internas</t>
  </si>
  <si>
    <t>Validación oportuna con los responsables de cada uno de los procesos involucrados en el seguimiento de las acciones formuladas, con el fin de dar cumplimiento a los Planes de Mejoramiento de la Dirección</t>
  </si>
  <si>
    <t>1. Realizar el respectivo seguimiento a las acciones formuladas en los planes de mejoramiento de la Dirección.
2. Involucrar los responsables de cada uno de los procesos de la Dirección, que tengan participación en las acciones formuladas en los planes de mejoramiento.
3. Realizar el cierre de las acciones formuladas en los planes de mejoramiento, dentro de los tiempos establecidos.</t>
  </si>
  <si>
    <t>Diagnósticos Generales entregados a la SDHT</t>
  </si>
  <si>
    <t>1850* (pueden ser menos de acuerdo el alcance del convenio 575 de 2017)</t>
  </si>
  <si>
    <t xml:space="preserve">44 - Gobierno y ciudadanía Digital </t>
  </si>
  <si>
    <t>192 - Fortalecimiento institucional a través del uso de TIC</t>
  </si>
  <si>
    <t>1174 - Fortalecimiento de las tecnologías de información y la comunicación</t>
  </si>
  <si>
    <t>Falla en la seguridad de Redes y/o Equipos Informáticos</t>
  </si>
  <si>
    <t>Presencia de Virus Informático</t>
  </si>
  <si>
    <t>Indisponibilidad de servicios informáticos</t>
  </si>
  <si>
    <t>Fabricante del Software Antivirus</t>
  </si>
  <si>
    <t>PORCENTAJE</t>
  </si>
  <si>
    <t>MENSUAL</t>
  </si>
  <si>
    <t>* Verificar en la consola de adminstración del antovorus, la correcta actualización de todos los equipos de cómputo conectados en red.
* Comunicados de sensibilización para todos los usuarios</t>
  </si>
  <si>
    <t>Imágenes de la consola de administración del antivirus</t>
  </si>
  <si>
    <t>Fuga de información</t>
  </si>
  <si>
    <t>Acuse de demandas
Notificación Externa - ciudadanía</t>
  </si>
  <si>
    <t>Cantidad de usuarios Sensibilizados/ cantidad de usuarios en la CVP</t>
  </si>
  <si>
    <t>* Generar capacitacion de induccion y reinduccion *generar la posibilidad de implementar otro si con respecto al manejo de la informacion y clausulas de confidencialidad</t>
  </si>
  <si>
    <t>Actas de asistencia de Capacitacion de Induccion y reinduccion, Tips de comunicaciones</t>
  </si>
  <si>
    <t xml:space="preserve">Generar e implementar soluciones tecnológicas que provean de forma oportuna, eficiente y transparente la información necesaria para el cumplimiento de los fines de la Caja de la Vivienda Popular y formular lineamientos de estándares y buenas practicas para el manejo de la información de la Entidad. </t>
  </si>
  <si>
    <t>42 - Transparencia, gestión pública y servicio a la ciudadanía</t>
  </si>
  <si>
    <t>185 - Fortalecimiento de la gestión pública. Efectiva y eficiente</t>
  </si>
  <si>
    <t>943 - Fortalecimiento institucional para la transparencia, participación ciudadana, control y responsabilidad
social y anticorrupción</t>
  </si>
  <si>
    <t>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</si>
  <si>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Bajos niveles de interacción con el ciudadano en la comunicación digital plasmada en página web y redes sociales</t>
  </si>
  <si>
    <t xml:space="preserve">1. Ciudadanos no acceden a las plataformas digitales que requieren conexión a Internet.                                                       2. No conocen la dirección de la página web de la CVP ni las cuentas de redes sociales en Facebook, Twitter, Youtube e Instagram                                                                            </t>
  </si>
  <si>
    <t>1. Bajos niveles de visitas en las plataformas digitales
2.Desconocimieto ciudadano sobre  éstos canales de comunicación digital de acceso gratuito y permanente en el tiempo
3.Ciudadanía desentendida de lo público                                           4. Bajos niveles de control social usando plataformas digitales</t>
  </si>
  <si>
    <t>Informes de reportes estadísticos Google Analytics, Informes PQRS por página web e informes de redes sociales</t>
  </si>
  <si>
    <t>Mensual</t>
  </si>
  <si>
    <t>EJE TRASVERSAL 02. Democracia Urbana</t>
  </si>
  <si>
    <t>Programa 14. Intervenciones Integrales del Hábitat</t>
  </si>
  <si>
    <t>P.P 134. Intervenciones Integrales del Hábitat</t>
  </si>
  <si>
    <t>P.I  208 Mejoramiento  de barrios</t>
  </si>
  <si>
    <t>Ejecutar las intervenciones priorizadas por la Secretaria Distrital del Hábitat, en los territorios priorizados y con los recursos asignados, a través de los "procesos de elaboración de Estudios y Diseños, y construcción de obras de infraestructura en espacio público a escala barrial”, y mediante la gestión administrativa y operativa de los recursos del  "Proyecto de Inversión 208 Mejoramiento de Barrios", lograr contribuir al “Programa Mejoramiento Integral de Barrios", y al  "Programa Intervenciones Integrales en el Hábitat".</t>
  </si>
  <si>
    <t>Baja ejecución de los recursos en el tipo de gasto Infraestructura.</t>
  </si>
  <si>
    <t xml:space="preserve">
- Extensión del tiempo requerido en la priorización de las intervenciones a realizar por parte de la Secretaría Distrital del Hábitat.
-Extensión del tiempo requerido en los procesos contractuales para la ejecución oportuna del presupuesto.
-Incumplimiento en las entregas estipuladas de los avances y/o productos para la aprobación de pagos a los contratistas.
</t>
  </si>
  <si>
    <t>*Traslados  de los recursos de infraestructura de la vigencia  a la creación de reservas presupuestales y pasivos exigibles.  
* Baja efectividad en el compromiso de los recursos.
*Castigo al presupuesto de la vigencia para realizar el pago de pasivos exigibles.</t>
  </si>
  <si>
    <t>Cumplimiento del cronograma concertado en el Plan Anual de Adquisiciones.</t>
  </si>
  <si>
    <t>1. Plan Anual de Adquisiciones
2. Seguimiento y control a la ejecución financiera de los contratos.
3. Formato Ùnico de Seguimeinto Sectorial.</t>
  </si>
  <si>
    <t>CONTROL A LA EJECUCIÓN PRESUPUESTAL</t>
  </si>
  <si>
    <t>((Valor presupuesto comprometido/Valor presupuesto disponible) + (Valor girado presupuesto/ Valor presupuesto comprometido) / 2 )* 100</t>
  </si>
  <si>
    <t xml:space="preserve">Porcentaje </t>
  </si>
  <si>
    <t>&gt;=70%</t>
  </si>
  <si>
    <t>Manipulación de la información manifestada en registros - guardar información valiosa para el desarrollo del proceso, con el fin de favorecer a una de las partes, a cambio de una contraprestación.</t>
  </si>
  <si>
    <t xml:space="preserve">
- Omisión o presentación fraudulenta de la información valiosa para el desarrollo normal de los Procesos de mejoramiento de barrios vigentes.
- Alterar información sobre los  avances y resultados obtenidos en los servicios y productos contratados a  terceros/contratistas/proveedores.
* Falta de soportes y evidencias de los avances y productos obtenidos por los terceros,/proveedores/contratistas.</t>
  </si>
  <si>
    <t xml:space="preserve">* Falta de veracidad y confiabilidad en la información valiosa para el desarrollo del  proceso.
* Incumplimiento de los requisitos en la calidad. 
Sanciones 
</t>
  </si>
  <si>
    <t xml:space="preserve">Verificación de la gestión documental, en los procesos de la Dirección.
</t>
  </si>
  <si>
    <t xml:space="preserve">Carpetas de gestión administrativa, las cuales contienen los registros de verificación, por parte del  equipo administrativo y supervisión. </t>
  </si>
  <si>
    <t xml:space="preserve">REVISIÓN DE LA INFORMACIÓN </t>
  </si>
  <si>
    <t>(Número de Registros verificados/Numero de contratos) *100</t>
  </si>
  <si>
    <t xml:space="preserve">Efectividad </t>
  </si>
  <si>
    <t xml:space="preserve">Cumplir al 100% las revisiones de los procesos manejados en la Dirección. </t>
  </si>
  <si>
    <t xml:space="preserve">1.  Revisión de los registros generados por los contratistas en el desarrollo del proceos de Mejoramiento de Barrios .
2. Llevar a cabo el seguimiento a los informes de supervisión por parte del Director Técnico de Mejoramiento de Barrios.
</t>
  </si>
  <si>
    <t>Registros en los Formatos, que reposan en expedientes de cada contrato vigente en la Dirección de Mejoramiento de Barrios.  
Informes de supervisión de contratación.
Informes de seguimiento y evaluación al cumplimiento de las obligaciones contractuales.</t>
  </si>
  <si>
    <t>Favorecimiento a contratistas de obra, interventoría y/o terceros por parte de los supervisores de la Caja de la Vivienda Popular mediante la sustentación indebida de  modificaciones contractuales solicitadas.</t>
  </si>
  <si>
    <t xml:space="preserve">
- Aprovechamiento de terceros para obtener beneficios económicos y/o contractuales.
* Manipulación de la ejecución de los recursos de infraestructura de los procesos de mejoramiento de barrios vigentes.
- Emisión de falsos conceptos técnicos para favorecer indebidamente intereses de terceros.
Inadecuada aplicación de la normatividad vigente, manual de contratación y procedimientos asociados.
* Anteposición del interés particular al cumplimiento de las metas institucionales.</t>
  </si>
  <si>
    <t xml:space="preserve">
Sanciones disciplinarias, fiscales y/o penales.
* Desvío de recursos del Distrito para aprovechamiento de intereses propios o de terceros involucrados en el favorecimiento. 
* Sobrecostos generados en las obras por modificaciones contractuales  sustentadas de manera indebida.
</t>
  </si>
  <si>
    <t xml:space="preserve">
Aplicación de criterios
técnicos, sobre
experiencia,  para la selección de proponentes. 
Efectuar la gestión de las modificaciones contractuales, conforme a los procedimientos establecidos por la entidad.
</t>
  </si>
  <si>
    <t>Registros de la Información en los formatos vigentes en el Sistema Integrado de Gestión.
Informes de supervisión e interventoría.</t>
  </si>
  <si>
    <t xml:space="preserve">VERIFICACIÓN DE LA INFORMACIÓN </t>
  </si>
  <si>
    <t>(Número de Registros contractuales verificados/Numero de modificaciones de contratos solicitadas) *100</t>
  </si>
  <si>
    <t xml:space="preserve">Cumplir al 100% las verificaciones contractuales, a los procesos manejados en la Dirección. </t>
  </si>
  <si>
    <t>1. Verificación de cada una de las etapas del proceso técnico y contractual y generar evidencia. 
2. Identificar y ajustar las falencias, dentro de los controles asociados y generar evidencia.
3. Tomar las medidas legales correspondientes, a la situación detectada</t>
  </si>
  <si>
    <t xml:space="preserve">
Actas de reuniones  de seguimiento a los contratos de interventoría, obra y con
Reporte en el Formato Único de Seguimiento Sectorial (FUSS) por los meses de septiembre, octubre y noviembre de 2017.
Comunicados externos de los contratistas.</t>
  </si>
  <si>
    <t>Tráfico de Influencias en la afectación de los tiempos, presupuestos y en la calidad de los productos contratados favoreciendo a un tercero.</t>
  </si>
  <si>
    <t xml:space="preserve">
- Influencia personal y conexiones con personas que ejercen autoridad en las decisiones. 
- Direccionamiento de las  decisiones en los procesos contractuales
- Gestión de intereses privados /contratistas/proveedores.
* Extralimitación de los tiempos estipulados en el contrato para la entrega de las obras. 
* Pagos indebidos o en especie.</t>
  </si>
  <si>
    <t xml:space="preserve">
* Afectación de las metas cuantificadas por cada vigencia. 
* Disminución en la percepción
y la confianza por parte de la ciudadanía hacia la
entidad.
 * Mala calidad de las obras.
* Afectación de la libre
competencia y la pluralidad de oferentes.
* Sobrecostos generados en las obras por la ampliación de tiempos y presupuesto en los proyectos. 
* Incumplimiento de las normas contractuales vigentes.</t>
  </si>
  <si>
    <t>SEGUIMIENTO FINANCIERO</t>
  </si>
  <si>
    <t>(No. De seguimientos financieros mensuales revisados y aprobados/ Total de seguimientos financieros y de ejecución de recursos mensuales programados)*100</t>
  </si>
  <si>
    <t>Programa  14. Intervenciones Integrales del Hábitat</t>
  </si>
  <si>
    <t>P.P 471. Titulación de predios y gestión de urbanizaciones</t>
  </si>
  <si>
    <t>P.I  471. Titulación de predios y gestión de Urbanizaciones</t>
  </si>
  <si>
    <t>1. Manejo político detrás del proceso de titulación paralelo al trabajo de la CVP con la comunidad. 
2. Legitimidad del evento generado por la costumbre de su uso por parte de la comunidad</t>
  </si>
  <si>
    <t>1. Facilidad para que la comunidad se afecte por engaños por parte de funcionarios y/o contratistas de la entidad. 
2. Perdida de información histórica de los procesos adelantados por la CVP</t>
  </si>
  <si>
    <t xml:space="preserve">Acompañamiento permanente, por parte del grupo social y jurídico de la Dirección, a las comunidades, de manera que se tenga claridad en la gratuidad de los trámites y servicios ofrecidos por la CVP. </t>
  </si>
  <si>
    <t>Procedimientos y Requisitos de Titulación.</t>
  </si>
  <si>
    <t>Manipulación de la información manifestada en: I) tráfico indebido;  o II)  guardar información valiosa para el desarrollo del proceso con el fin de favorecer a una de las partes, a cambio de una contraprestación.</t>
  </si>
  <si>
    <t>1- Mal ejercicio de la profesión buscando un beneficio personal anteponiéndolo a las metas institucionales.
2.- Aprovechamiento de terceros para obtener beneficios económicos y/o políticos.</t>
  </si>
  <si>
    <t>Sanciones o procesos disciplinarios para la Entidad y/o Servidores Públicos.
Perdida de credibilidad y confianza de la  imagen de la Caja de Vivienda Popular por parte de la comunidad.</t>
  </si>
  <si>
    <t>Registros de reunión 
Registro de asistencia 
Registros fotográficos y correos Electrónicos</t>
  </si>
  <si>
    <t>1. Realizar socialización de los compromisos establecidos en el acuerdo ético de la Dirección y los procedimientos manejados por la DUT</t>
  </si>
  <si>
    <t>Favorecimiento a un contratista de obra, interventor y/o terceros, por parte del supervisor de la CVP,  frente a las modificaciones contractuales sin aval del comité Fiduciario y  pagos (anticipos)  sin soportes legales ni aprobaciones</t>
  </si>
  <si>
    <t>Inadecuado seguimiento al cumplimiento de los contratos y de los pagos a la   Interventoría a través de la Fiduciaria Fidubogotá.</t>
  </si>
  <si>
    <t>Aplicación del Manual de Operaciones de la Fiducia</t>
  </si>
  <si>
    <t xml:space="preserve">Actas de Comités Directivo, Operativo  y Financiero Fiduciarios </t>
  </si>
  <si>
    <t>Operaciones de Fiducia</t>
  </si>
  <si>
    <t>(Número de comités Fiduciarios Realizados / Número de comites Mensuales)*100</t>
  </si>
  <si>
    <t>Revisión las acciones aprobadas sobre  las modificaciones contractuales por parte del Comité Directivo, Operativo y Financiero del fideicomiso</t>
  </si>
  <si>
    <t>Favorecimiento a grupos invasores de predios avalados como zonas de cesión</t>
  </si>
  <si>
    <t>Inadecuado seguimiento al cumplimiento al cronograma  de las actividades programadas para el logro de las entregas  de las zonas de cesión</t>
  </si>
  <si>
    <t>Invasión de terrenos urbanos, asentamientos de origen informal, desarrollos urbanísticos ilegales</t>
  </si>
  <si>
    <t>Aplicación de los requisitos jurídicos, legales y de urbanizaciones para cada una de las entidades que intervienen en el proceso</t>
  </si>
  <si>
    <t>Entrega zonas de cesiòn</t>
  </si>
  <si>
    <t xml:space="preserve">(Número de zonas de cesión entregadas / Número de zonas de cesión, según proyecto de inversión 471 </t>
  </si>
  <si>
    <t>Titular indebidamente un predio</t>
  </si>
  <si>
    <t>1.Errores al llevar a cabo la viabilidad técnica que conlleve a aprobar un predio ubicado en zona de alto riesgo o con afectaciones.
2.Errores al llevar a cabo la viabilidad jurídica que conlleve a aprobar la cesión un predio sin cumplimiento de requisitos legales.
3.Por deficiencias en la verificación jurídica se puede llevar a cabo trámite de titulación a un predio no transferido a la CVP
4.No realizar la verificación o no tener en cuenta la fecha de ocupación del predio.
5.Omitir visitas domiciliarias para verificación de ocupantes, lo que puede llevar a titular personas que no han habitado el predio.  
6.Falta de publicación y emplazamiento, es decir, errores en la divulgación al público en general de las personas que serán tituladas para que posibles opositores presenten objeción.
7. Indebida notificación del acto administrativo de cesión.
8. Errores en la identificación de la cadena de cesión de derechos
9. Aprobar la cesión de derechos a quien no corresponde.
10. Bases de información de predios desactualizadas</t>
  </si>
  <si>
    <t xml:space="preserve">Revisiòn de la Viabilidad Técnica , actos administrativos y cruce de verificaciòn  con FONVIVIENDA
</t>
  </si>
  <si>
    <t>FUSS MENSUAL</t>
  </si>
  <si>
    <t>Efectuar  una revisión final de los datos de las Resoluciones, previo a su numeración .</t>
  </si>
  <si>
    <t>Incrementar el tiempo de trámite por reproceso de documentos</t>
  </si>
  <si>
    <t>Errores en la revisión y/o registro de la información contenida en los avalúos, planos de lote, certificados catastrales y demás documentos, que sirven de insumo en el proceso de titulación.</t>
  </si>
  <si>
    <t>Reprocesos
Perdida de credibilidad 
Demoras en el logro de las metas propuestas
Necesidad de revocatoria de actos administrativos que pueden llegar a generar costos adicionales</t>
  </si>
  <si>
    <t>Viabilidad Jurídica.</t>
  </si>
  <si>
    <t>Incluir en el Procedimiento de Cesión a Titulo Gratuito una revisión final de los datos de las Resoluciones, previo a su numeración .</t>
  </si>
  <si>
    <t>Prestar el Servicio a la Ciudadanía en condiciones óptimas de calidad, garantizando la accesibilidad, protección de los derechos de la ciudadanía y brindando una atención eficiente, oportuna y eficaz, promoviendo la participación e interacción permanente a través de los diferentes canales.</t>
  </si>
  <si>
    <t>Bajo esfuerzo por comprender las necesidades de los ciudadanos
Conocimientos desactualizados o insuficientes del personal de atención
Información básica de los programas misionales incompleta o no disponible o demasiado extensa
Falta de claridad al suministrar la información</t>
  </si>
  <si>
    <t>Pérdida de credibilidad y confianza de la ciudadanía en la Entidad
Reprocesos por información incompleta o inexacta
Usuarios confundidos e insatisfechos</t>
  </si>
  <si>
    <t xml:space="preserve">
Instruir al personal de Servicio al Ciudadano sobre la actualización de cambios recientes de los trámites y servicios de los procesos misionales e impartir nuevos conocimientos para desarrollar habilidades en temas relacionados con las TIC y otros aspectos misionales relevantes.</t>
  </si>
  <si>
    <t xml:space="preserve">Sistema Distrital de Quejas y Soluciones. </t>
  </si>
  <si>
    <t xml:space="preserve">Actas de reunión y/o registro de asistencia a capacitaciones.
Formato con las evaluaciones realizadas a las personas vinculadas al proceso.
</t>
  </si>
  <si>
    <t>Cobro por la realización de  trámites ante la CVP.</t>
  </si>
  <si>
    <t>Pérdida de imagen de la entidad
Pérdida de confianza  y credibilidad en la entidad
Acciones judiciales</t>
  </si>
  <si>
    <r>
      <rPr>
        <b/>
        <sz val="10"/>
        <rFont val="Arial"/>
        <family val="2"/>
      </rPr>
      <t xml:space="preserve"> </t>
    </r>
    <r>
      <rPr>
        <sz val="10"/>
        <rFont val="Arial"/>
        <family val="2"/>
      </rPr>
      <t xml:space="preserve">
Realizar campañas de sensibilización acerca de la gratuidad de los trámites y servicios, y advertir a la ciudadanía que no debe acudir a intermediarios para acceder a los distintos servicios y támites que ofrece la Entidad</t>
    </r>
  </si>
  <si>
    <t>Inoportunidad  en la emisión de las respuestas de PQRS</t>
  </si>
  <si>
    <t xml:space="preserve">
Registro inoportuno de las PQRS en el Sistema SDQS  
Desacierto en la asignación de PQRS  a las dependencias
Fallas en los sistemas de información</t>
  </si>
  <si>
    <t>Acciones disciplinarias
Observaciones de los entes de control
Reprocesos por información incompleta o inexacta</t>
  </si>
  <si>
    <t xml:space="preserve">
Realizar seguimiento de manera semanal y mediante el Aplicativo de Alarmas Tempranas a la evolución del tiempo transcurrido y el tiempo remanente para resolver las PQRS y detectar posibles anomalías (desviaciones).
</t>
  </si>
  <si>
    <t>Actas de reunión de seguimiento de PQRS</t>
  </si>
  <si>
    <t xml:space="preserve">
( Número  de respuestas emitidas en los términos de ley  a las PQRS interpuestas / número de PQRS  recibidas en el mes)*100</t>
  </si>
  <si>
    <t xml:space="preserve">Cuatrimestral
</t>
  </si>
  <si>
    <t>Informes de Gestión de tramites PQRS</t>
  </si>
  <si>
    <t>Realizar la administración y control de los recursos tanto físicos como financieros de la Entidad, a fin de garantizar su mantenimiento, salvaguarda, suministro y el pago de las obligaciones; lo anterior con el ánimo de proporcionar a la entidad los recursos necesarios para su funcionamiento y el cumplimiento de los objetivos institucionales.</t>
  </si>
  <si>
    <t>Desconocimiento del marco legal aplicable .</t>
  </si>
  <si>
    <t>* Toma de decisiones sin fundamento legal.
* Multas y sanciones.
*Hallazgos y sanciones disciplinarias o fiscales</t>
  </si>
  <si>
    <t xml:space="preserve">Actas de reunión o listados de asistencia </t>
  </si>
  <si>
    <t>Cumplimiento actividades de capacitación</t>
  </si>
  <si>
    <t>Porcentaje (%)</t>
  </si>
  <si>
    <t xml:space="preserve">Retrasos en la ejecución del presupuesto institucional programado </t>
  </si>
  <si>
    <t>Sistema de Información Opget</t>
  </si>
  <si>
    <t>Aumento de los pasivos exigibles</t>
  </si>
  <si>
    <t>Reportes emitidos por los supervisores de cada proyecto</t>
  </si>
  <si>
    <t>Oportunidad en la gestion de los pasivos</t>
  </si>
  <si>
    <t>Aumento de beneficios económicos.</t>
  </si>
  <si>
    <t>Extractos bancarios</t>
  </si>
  <si>
    <t>Realizar estudio de mercado para ver que entidad ofrece mayor rentabilidad</t>
  </si>
  <si>
    <t xml:space="preserve">Coordinar la Adquisición de los Bienes y Servicios de la Caja de la Vivienda Popular, atendiendo principios de transparencia, economía y responsabilidad. </t>
  </si>
  <si>
    <t xml:space="preserve">Falta de planeación frente a la suscripción de los contratos que se necesitan para garantizar el normal funcionamiento de la entidad.
</t>
  </si>
  <si>
    <t>La entidad no adquiere los bienes y servicios que realmente necesita para el cumplimiento de sus objetivos estrategicos</t>
  </si>
  <si>
    <t xml:space="preserve">Base de datos actualizada para monitorear los contratos de adquisición de bienes y servicios fundamentales para el funcionamiento de la entidad.
</t>
  </si>
  <si>
    <t>( No.  De  contratos de funcionamiento  ejecutados en debida forma/ no.  Total de contratos  de funcionamiento suscritos)*100</t>
  </si>
  <si>
    <t>Base de datos diligencia por la Subdirección Administrativa, para realizar el monitoreo de la ejecución contractual.</t>
  </si>
  <si>
    <t xml:space="preserve">Coordinar la adquisición de los bienes y servicios de la Caja de la Vivienda Popular, atendiendo principios de transparencia, economía y responsabilidad. </t>
  </si>
  <si>
    <t xml:space="preserve">Falta de seguimiento y control de la ejecución contractual por parte del supervisor.
</t>
  </si>
  <si>
    <t xml:space="preserve">Que el contratista no cumpla con las obligaciones estipuladas en el contrato y que la entidad no adelante oportunamente las acciones jurídicas a que haya lugar.
</t>
  </si>
  <si>
    <t>Contratos</t>
  </si>
  <si>
    <t>Seguimiento informes de supervisión</t>
  </si>
  <si>
    <t xml:space="preserve">Cuatrimestral
</t>
  </si>
  <si>
    <t>2- DEMOCRACIA URBANA</t>
  </si>
  <si>
    <t>Falta de oportunidad en la liquidación de los contratos suscritos por la entidad.</t>
  </si>
  <si>
    <t>Debilidades en el ejercicio de la supervisión e interventoria</t>
  </si>
  <si>
    <t>Matriz de seguimiento actualizada cuatrimestralmente</t>
  </si>
  <si>
    <t xml:space="preserve">Conocer, estudiar y adelantar las actuaciones disciplinarias en las cuales se hallen involucrados los servidores públicos y exservidores de la Caja de la Vivienda Popular, con el fin de determinar su posible responsabilidad frente a la ocurrencia de conductas disciplinables. </t>
  </si>
  <si>
    <t>Procesos disciplinarios en tramité</t>
  </si>
  <si>
    <t>Matriz control alimentada por el proceso</t>
  </si>
  <si>
    <t>Violación al principio de  reserva que debe guardarse  a los procesos en curso.</t>
  </si>
  <si>
    <t xml:space="preserve">Desconocimiento del secreto legal que guarda la investigación. </t>
  </si>
  <si>
    <t xml:space="preserve">Perdida de la imparcialidad en la investigación disciplinaria.
Afectación de la imagen del sujeto investigado.
</t>
  </si>
  <si>
    <t>Seguridad y alta custodia de los expedientes procesales</t>
  </si>
  <si>
    <t xml:space="preserve">Expedientes procesales </t>
  </si>
  <si>
    <t>Posesión indebida en empleos de la planta de personal: (se presentaría ante la 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concertados de forma tal que se altere ilícitamente dicho proceso, así como ante la emisión de certificados o constancias ficticias de capacitaciones o estudios realizados, lo que genera sanciones, quejas, mala prestación de los  servicios que se proveen, daño a la imagen institucional; insatisfacción en las personas que participan de los procesos, bajo impacto de las acciones de la misión de la Caja de la Vivienda Popular y procesos de formación adicionales para suplir los vacíos.)</t>
  </si>
  <si>
    <t>01- IGUALDAD DE CALIDAD DE VIDA</t>
  </si>
  <si>
    <t>4.4 - Familias protegidas y adaptadas al cambio climático</t>
  </si>
  <si>
    <t>Reducción de condiciones de amenaza y vulnerabilidad en la ciudad y respuesta a emergencias y desastres</t>
  </si>
  <si>
    <t>Reasentamiento de hogares localizados en zonas de alto riesgo no mitigable.</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</si>
  <si>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</si>
  <si>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Apropiación por parte de un ciudadano (anterior arrendatario, beneficiario y/o tercero) de un valor causado por Relocalización Transitoria</t>
  </si>
  <si>
    <t>Plataforma de Relocalización Transitoria</t>
  </si>
  <si>
    <t>Unidad (und)</t>
  </si>
  <si>
    <t>Cobro de dádivas y/o favores para adelantar cualquier etapa del proceso de reasentamientos por parte de personas internas o externas a la CVP.</t>
  </si>
  <si>
    <t>N/A</t>
  </si>
  <si>
    <t>Jornadas de Capacitación sobre Corrupción</t>
  </si>
  <si>
    <t>1. Solicitar a Gestión Corporativa las  jornadas de capacitación y sensibilización sobre corrupción</t>
  </si>
  <si>
    <t>Incorrecta aplicación de la norma archivistica.</t>
  </si>
  <si>
    <t>1. No completitud de documentos requeridos para los diferentes procesos dentro de la Dirección: documentos de relocalización transitoria, avalúos, saneamiento de servicios públicos, actas de entrega de Predios en Alto Riesgo, actas de verificación de traslado, fichas sociales, certificados de tradición y libertad, cédula de ciudadanía, entre otros.
2. Extravío de documentos.
3. Extravío de expedientes.</t>
  </si>
  <si>
    <t xml:space="preserve">Informes presentados por  Gestión Documental </t>
  </si>
  <si>
    <t>Jornadas de Capacitación sobre normas archivisticas</t>
  </si>
  <si>
    <t xml:space="preserve">4 Jornadas de Capacitación sobre las normas archivistivas </t>
  </si>
  <si>
    <t>Doble Asignación del Valor Único de Reconocimiento y/o Adquisición Predial a un mismo beneficiario</t>
  </si>
  <si>
    <t>1. Base de Datos Misional no actualizada acorde a base de datos de generación de resoluciones para asignación de VUR y adquisición predial.
2. Expedientes no actualizados durante el proceso de asignación de VUR.
3. Desconocimiento de la norma: Decreto 511 de 2010 y Decreto 255 de 2013, que limitan la asignación doble de recursos a un mismo beneficiario.</t>
  </si>
  <si>
    <t>1. Revisión de Base de Datos Misional.
2. Puntos de control en el procedimiento de Reubicacion Definitiva.</t>
  </si>
  <si>
    <t>Base de Datos de Misional</t>
  </si>
  <si>
    <t xml:space="preserve">1. Cero casos presentados </t>
  </si>
  <si>
    <t>Alteracion de la informacion de la Base de Datos Misional</t>
  </si>
  <si>
    <t xml:space="preserve">Seguridad deficiente de los sistemas de información y programas informáticos usados para el tratamiento y procesamiento de datos.
</t>
  </si>
  <si>
    <t>Base de Datos Misional
Plataforma de Relocalización Transitoria</t>
  </si>
  <si>
    <t># de Reportes sobre el avance de la Base Misional</t>
  </si>
  <si>
    <t>Unidad</t>
  </si>
  <si>
    <t>1. Informes presentados sobre el avance de la Base Misional</t>
  </si>
  <si>
    <t>Retraso en el proceso de reubicación definitiva</t>
  </si>
  <si>
    <t>1. Escasez de la oferta inmobiliaria VIP nueva y vivienda usada. 
2. No corresponsabilidad de las familias.
3. Retrasos en el cumplimiento de las fechas de entrega de proyectos propios de la Caja de la Vivienda Popular.
4. Imposibilidad de cierre financiero por falta de recursos de los beneficiarios.
5. Demora de los ciudadanos en el proceso de selección de vivienda o desistimiento. 
6. No seguimiento a los procesos desde el área jurídica, social, financiera y de gestión inmobiliaria.</t>
  </si>
  <si>
    <t>Incumplimiento de las metas fijadas en el Plan de Desarrollo Distrital.
Inconformidad de los usuarios.
Incumplimiento de la misionalidad de la Dirección.</t>
  </si>
  <si>
    <t xml:space="preserve">Familia con Selección de Vivienda y Traslado </t>
  </si>
  <si>
    <t xml:space="preserve">1. Incumplimiento del procedimiento de Adquisición de Predios 208-REAS-Pr-04.
2. No saneamiento del predio por todo concepto (gravamen, condición o limitación al dominio), taponamiento y paz y salvo de servicios públicos domiciliarios.
3. Estudio de documentos negativo o no completitud de documentos.
4. Falta de personal que cumpla con las certificaciones para realizar un avaluo catastral.
</t>
  </si>
  <si>
    <t xml:space="preserve">1. No poder realizar la notificación y entrega de los predios en alto riesgo a nombre de la CVP a las entidades competentes (IDIGER, Alcaldías Locales). 
</t>
  </si>
  <si>
    <t>1. Solicitud de saneamiento de servicios públicos y subsanación de documentos para dar viabilidad técnica, jurídica y administrativa a la adquisición de los predios.
2. En caso de no completitud de documentos para dar viabilidad al proceso, el área responsable solicitará al benficiario la subsanación de los mismos.
3. Solicitud de trámite para liberación de recursos y apropiación a la meta de adquisición predial.</t>
  </si>
  <si>
    <t xml:space="preserve">No. De Predios Adquiridos
No. De Estudios de Documentos para Adqusición de Predios
</t>
  </si>
  <si>
    <t>1. Reuniones con las empresas publicas para el saneamiento de los predios.
2. Reporte del FUSS</t>
  </si>
  <si>
    <t>Retrasos en los pagos de ayuda de relocalización transitoria</t>
  </si>
  <si>
    <t xml:space="preserve">1. Retrasos en la proyección de resoluciones y memorandos de pago por concepto de la ayuda temporal de relocalización.
2. Errores en la expedición del acto administrativo para asignación de ayuda de relocalización.
3. Inconsistencia de la información aportada por el beneficiario.
</t>
  </si>
  <si>
    <t xml:space="preserve">1. Incumplimiento en el pago de la ayuda temporal.
</t>
  </si>
  <si>
    <t>1.Seguimiento al cumplimiento de los pagos del programa de Relocalización transitoria.
2. Actualizar los datos de los  arrendatarios y arrendores en la Plataforma de Relocalización Transitoria.</t>
  </si>
  <si>
    <t>Familias con Relocalización Transitoria</t>
  </si>
  <si>
    <t>Vulnerabilidad a ataques en las páginas web e intranet de la entidad</t>
  </si>
  <si>
    <t>La integridad de la información publicada puede verse afectada ante los grupos de interes y la indisponiblidad en el servicio.</t>
  </si>
  <si>
    <t>#</t>
  </si>
  <si>
    <t>Número de acciones generadas para la prevención de ataques informáticos</t>
  </si>
  <si>
    <t>Prevenciones de ataques</t>
  </si>
  <si>
    <t xml:space="preserve">Informe del Sistema </t>
  </si>
  <si>
    <t>Revisar el Informe, de seguimiento mensual, generado por Google Analytics y las Plataformas de Redes sociales,  para formular acciones de mejora, si se requiere.</t>
  </si>
  <si>
    <t xml:space="preserve">Número de interacciones generadas por mes. </t>
  </si>
  <si>
    <t xml:space="preserve">Indice de Interacciones </t>
  </si>
  <si>
    <t xml:space="preserve">EFECTIVIDAD </t>
  </si>
  <si>
    <t xml:space="preserve">12 Reportes  con acciones de mejora y buenas prácticas </t>
  </si>
  <si>
    <t xml:space="preserve">1. Realizar monitoreo mensual de las difernetes plataformas digitales, generando plan de mejoramiento para aumentar visistas e interacciones, según metas de la vigencia..  
2.Iniciar acciones que mejoren la usabilidad de la página web de la entidad. 
3. Crear foro on line en la página web y difundirlo por medios propios y redes sociales.   
</t>
  </si>
  <si>
    <t xml:space="preserve">Reportes de interacción y cumplimiento Usabilidad - Gobierno en Linea 
</t>
  </si>
  <si>
    <t xml:space="preserve">1. Los arrendatarios se trasladan de lugar  y no allegan el formato de terminación anticipada de contrato a la Dirección de Reasentamientos, contraviniendo así el Artículo 6 y 9 de la Resolución 740 de 2015. 
</t>
  </si>
  <si>
    <t>Desviación de recursos públicos
Generación de múltiples memorandos y resoluciones de asignación de pagos de relocalización transitoria.</t>
  </si>
  <si>
    <t>1. Identificación de terminación de contratos mes a mes.</t>
  </si>
  <si>
    <t>1. Notificar a los beneficiarios para hacer la subsanación correspondiente, en el tiempo oportuno.</t>
  </si>
  <si>
    <t>Violación al debido proceso
Mala imagen de la Entidad</t>
  </si>
  <si>
    <t xml:space="preserve">1. Informar a todos los beneficiarios, sobre la gratuidad de los támites de la entidad.
2. Capacitar a los funcionarios que se encuentran en atención al ciudadano, para que tengan claridad en el manejo de los trámites  y velen por la transparencia del proceso.  </t>
  </si>
  <si>
    <t xml:space="preserve">N° de jornadas de capacitación y sensibilización sobre corrupción </t>
  </si>
  <si>
    <r>
      <t>1. Realizar dos (2) jornadas de capacitación y sensibilización sobre corrupción.</t>
    </r>
    <r>
      <rPr>
        <sz val="10"/>
        <color rgb="FFFF0000"/>
        <rFont val="Arial"/>
        <family val="2"/>
      </rPr>
      <t xml:space="preserve"> </t>
    </r>
  </si>
  <si>
    <t>1. Desconocimiento de las directrices normativas, para el control de los archivos y articulación entre las áreas de archivo de la entidad.
2. No aplicación o incorrecta aplicación de las listas de chequeo para verificación de documentos que se archivan en los expedientes.</t>
  </si>
  <si>
    <t xml:space="preserve">Actos disciplinarios/Ilegalidad
Mala imagen de la Entidad </t>
  </si>
  <si>
    <t xml:space="preserve">Poca confiabilidad y/o pérdida de la información.
Retraso en el proceso de reasentamiento de los beneficiarios.
Reporte inexacto de cifras y metas a entes de control.
Sanciones </t>
  </si>
  <si>
    <t>1. Diseño de perfiles de usuarios, con permisos , según las necesidades contractuales.
2. Desarrollo de plataforma informática, para la Base Misional</t>
  </si>
  <si>
    <t>1. Familias con Selección de Vivienda.
2. Familias Reasentadas.</t>
  </si>
  <si>
    <t>No. De giros efectivos
No. De Memorandos de pago generados correcta y oportunamente
No. De Resoluciones de pago de ayuda de relocalización transitoria, generadas correcta y oportunamente</t>
  </si>
  <si>
    <t>1. Atender al 100% de las familias en el programa de relocalización transitoria</t>
  </si>
  <si>
    <t>1. Desistimientos por parte de las curadurías urbanas por inconsistencias presentadas en el expediente radicado.
2. Demoras en los tramites de obtención de las licencias para los beneficiarios.</t>
  </si>
  <si>
    <t>1. Falta de experiencia en tramites ante curadurías urbanas.
2. Desconocimiento de los procedimientos establecidos por la Dirección.</t>
  </si>
  <si>
    <t>Formulación de acciones inadecuadas para eliminar la causa raíz de los hallazgos identificados en las auditorias internas, realizadas a la Dirección</t>
  </si>
  <si>
    <t xml:space="preserve">Perdida de imagen en la gestión administrativa realizada por la Dirección, por no mantener actualizado el seguimiento a las acciones formuladas en los planes de mejoramiento. 
Sanciones </t>
  </si>
  <si>
    <t>Seguimiento a planes de mejoramiento formulados por la Dirección, resultado de las auditorias internas.</t>
  </si>
  <si>
    <t>Devoluciones de proyectos estructurados por parte de la SDHT
Peticiones por parte de la ciudadanía
Reprocesos por parte de la CVP</t>
  </si>
  <si>
    <t>Revisar los informes de auditoría, previamente a ser expedidos, por parte del Asesor de control interno, y posteriomente por parte del líder del proceso</t>
  </si>
  <si>
    <t>Titular predios de desarrollos urbanisticos de la Caja o que han sido cedidos a la misma por otras entidades publicas o privadas, con el fin de garantizar el derecho a la propiedad.</t>
  </si>
  <si>
    <t>* Desconocimiento de las normas vigentes.
* Falta de conocimiento en términos Contables y presupuestales
* Desctualizaciòn  del marco legal aplicable</t>
  </si>
  <si>
    <t>Preventivo</t>
  </si>
  <si>
    <t>Acta de Visita Técnica</t>
  </si>
  <si>
    <t>(No. De Visitas Técnicas realizadas / No de Visitas programadas durante la vigencia )*100</t>
  </si>
  <si>
    <t>Visitas Técnicas</t>
  </si>
  <si>
    <t xml:space="preserve">Fortalecer la estrategia social y de comunicación institucional hacia beneficiarios directos (poseedores y propietarios) y comunidad en general a través de la asistencia técnica prestada por la CVP, con el fin de  informar sobre la gratuidad del trámite y/o servicios, para los Actos de reconocimiento y/o Licencias de Construcción, ante curadurías Urbanas
Concientizar al grupo encargado de la Asistencia Técnica de la Dirección de Mejoramiento de Vivienda, sobre la transparencia y ética que debe mantenerse en el manejo de los trámites. </t>
  </si>
  <si>
    <t xml:space="preserve">Actas de visita 
Expediente de los Beneficiarios </t>
  </si>
  <si>
    <t>No ejecutar las actividades descritas en el procedimiento de Asistencia Técnica, para la obtención de licencias de construcción y/o actos de reconocimiento</t>
  </si>
  <si>
    <t>Informar a los profesionales, sobre la actualización realizada al procedimiento de Asistencia técnica.</t>
  </si>
  <si>
    <t xml:space="preserve">1. Capacitar a los profesionales sobre las actualizaciones realizadas a los procedimientos de la Dirección.
2. Realizar el tratamiento y seguimiento respectivo a cada uno de los desistimientos que se presenten por no ejecutar las acciones establecidas en el procedimiento de obtención de licencias y/o de actos de reconocimiento.
3. Concientizar al grupo encargado de la Asistencia Técnica de la Dirección de Mejoramiento de Vivienda, sobre la transparencia y ética que debe mantenerse en el manejo de los trámites. </t>
  </si>
  <si>
    <t xml:space="preserve">Capacitación </t>
  </si>
  <si>
    <t xml:space="preserve">Numero </t>
  </si>
  <si>
    <t>Realizar 2 capacitaciones durante la vigencia 2018</t>
  </si>
  <si>
    <t xml:space="preserve">Semestral </t>
  </si>
  <si>
    <t>Procedimiento de Asistencia Técnica 
208-MV-Pr-05</t>
  </si>
  <si>
    <t xml:space="preserve">Capacitación realizada </t>
  </si>
  <si>
    <t>Listados de asistencia</t>
  </si>
  <si>
    <t>La estructuración indebida de predios/hogares, que no cumplen con los requisitos normativos para la presentación ante la Secretaría Distrital del Hábitat, para optar por el Subsidio de Mejoramiento de Vivienda en especie.</t>
  </si>
  <si>
    <t>Acciones Cerradas</t>
  </si>
  <si>
    <t xml:space="preserve">Plan de Mejoramiento </t>
  </si>
  <si>
    <t>Los controles se encuentran descritos en el procedimiento - 208-MV-Pr-06 ESTRUCTURACIÓN PROYECTOS SUBSIDIO DISTRITAL MV</t>
  </si>
  <si>
    <t>Inclumplimiento de las actividades del procedimiento, las cuales están diseñadas para que identifiquen los predios/hogares que cumplen los requisitos  normativos</t>
  </si>
  <si>
    <t>Diagnosticos</t>
  </si>
  <si>
    <t>Número Diagnósticos Individuales Devueltos/No Diagnósticos individuales entregados *100</t>
  </si>
  <si>
    <t>Revisión cartográfica de los predios priorizados por la Secretaría Distrital del Hábitat, en las áreas de Intervención integral.  
Validar el cumplimiento de los requisitos, de acuerdo con el Manual operativo - Resolución 060 de 2017.
Realizar los Diagnósticos Técnicos, en las visitas de campo</t>
  </si>
  <si>
    <t xml:space="preserve">Inoportunidad en la  suscripción de los contratos, cuya finalidad sea  garantizar el normal funcionamiento de la entidad, para favorecer a un tercero .
</t>
  </si>
  <si>
    <t>Plan de adquisiciones y ejecución presupuestal
Base de datos Actualizada</t>
  </si>
  <si>
    <t xml:space="preserve"> Contratos ejecutados debidamente</t>
  </si>
  <si>
    <t xml:space="preserve">Monitorear la ejecución de los contratos, por medio de los cuales se adquieren los bienes y servicios, para  garantizar el normal funcionamiento de la entidad. Teniendo en cuenta el seguimiento a la base de datos, manejada por el proceso.
</t>
  </si>
  <si>
    <t>Debilidades en el ejercicio de la supervisión, que no permitan establecer oportunamente el incumplimiento a las obligaciones contractuales, para favorecer intereses particulares.</t>
  </si>
  <si>
    <t xml:space="preserve">(Número de contratos  con informes de supervisión diligenciados correctamentente/ no. de contratos establecidos en la muestra) *100
</t>
  </si>
  <si>
    <t xml:space="preserve">Verificar que los informes de supervisión, se realicen de conformidad con los lineamientos establecidos por la entidad.
   </t>
  </si>
  <si>
    <t>Informe cuatrimestral, evidenciando los resultados de la revisión.</t>
  </si>
  <si>
    <t xml:space="preserve">Escoger una muestra aleatoria (10%), de los contratos suscritos por la entidad, de forma cuatrimestral  para veririfcar dentro de los mismos el diligenciamiento y oportuno seguimiento realizado a la  ejecución contractual, lo cual quedará evidenciado en el Informe que se presentará en cada corte. 
</t>
  </si>
  <si>
    <t>Incumplimiento de los terminos establecidos, por normativa para la liquidación oportuna de los contratos</t>
  </si>
  <si>
    <t>Verificar, mediante  seguimiento cuatrimestral, la correcta liquidación de contratos suscritos, durante la vigencias  2013 a 2017.</t>
  </si>
  <si>
    <t>Herramienta de Seguimiento a la ejecución contractual.</t>
  </si>
  <si>
    <t>Liquidación de contratos efectiva</t>
  </si>
  <si>
    <t>(No. De Contratos programados para liquidar/No. De Contratos liquidados) *100</t>
  </si>
  <si>
    <t>Verificar el cumplimiento de los contatos liquidados, de conformidad con los programado para el cuatrimestre. 
Establecer las acciones correctivas de forma inmediata, en caso de tener contratos pendientes de liquidación, programados duracte el corte.</t>
  </si>
  <si>
    <t>Prescripción de los procesos disciplinarios en curso, para favorecer intereses particulares.</t>
  </si>
  <si>
    <t>Recibir dádivas por parte de los sujetos disciplinables, a fin de obtener con ello la dilación de los procesos, buscando la prescripción de los terminos establecidos, mediante normativa.</t>
  </si>
  <si>
    <t xml:space="preserve">Sanciones
Mala imagen de la Entidad  
</t>
  </si>
  <si>
    <t>Herramienta que permite monitorear la gestión adelantada y la verificación de las actuaciones, para cada uno de los procesos disciplinarios.</t>
  </si>
  <si>
    <t xml:space="preserve">Procesos Disciplinarios con Gestión </t>
  </si>
  <si>
    <t>(No. de procesos disciplinarios monitoreados con gestión/No. Total de procesos disciplinarios)* 100</t>
  </si>
  <si>
    <t>Realizar seguimiento cuatrimestral, informando los avances surgidos en los procesos disciplinarios,  estableciendo las alertas necesarias,  en caso que se requiera.</t>
  </si>
  <si>
    <t>(No. de quejas o denuncias formuladas por violación al principio de reserva/ Número de procesos en tramité)*100</t>
  </si>
  <si>
    <t xml:space="preserve">Quejas y denuncias </t>
  </si>
  <si>
    <t>Garantizar la Confidencialidad de los procesos disciplinarios, con los que cuenta la entidad,.</t>
  </si>
  <si>
    <t>Informe Cuatrimestral, comunicando los resultados de la revisión.</t>
  </si>
  <si>
    <t>Imprecisión en el direccionamiento al ciudadano, sobre los trámites y servicios que ofrece la Entidad</t>
  </si>
  <si>
    <t xml:space="preserve">
Realizar capacitación (3), para Instruir al personal vinculado al proceso de Servicio al Ciudadano, sobre  la actualización de cambios recientes de los trámites y servicios de los procesos misionales, evalaudo los conceptos aprendidos.
</t>
  </si>
  <si>
    <t xml:space="preserve">Capacitaciones </t>
  </si>
  <si>
    <t xml:space="preserve">Número </t>
  </si>
  <si>
    <t xml:space="preserve">3 Capacitaciones realizadas, durante la vigencia  </t>
  </si>
  <si>
    <t xml:space="preserve">
 ( Número  de funcionarios y contratistas del proceso capacitados/ No. Total de  funcionarios y contratistas del proceso)*100</t>
  </si>
  <si>
    <t>El ciudadano desconoce que los servicios de la CVP son gratuitos.
La información que se brinda a la ciudadanía relacionada con los trámites, no es veraz y oportuna.</t>
  </si>
  <si>
    <t>Sensibilización a funcionarios y contratistas</t>
  </si>
  <si>
    <t>Normativa vigente, política pública de servicio al ciudadano.
Encuestas a la ciudadanía</t>
  </si>
  <si>
    <t xml:space="preserve">
Realizar capacitación (3), para Instruir al personal vinculado al proceso de Servicio al Ciudadano, sobre la gratuidad de los servicios ofrecidos por la entidad,  evaluando los conceptos aprendidos.
Realizar encuesta, a 100 beneficiarios, de forma cuatrimestral,  para consultar si conocen, sobre la gratuidad de los tramités y servicios ofrecidos por la entidad, para validar que los funcionarios o contratistas, hayan transmitido la información.
Entregar Informe con análisis, de la encuesta realizada. </t>
  </si>
  <si>
    <t xml:space="preserve">Registros de Asistencia 
Encuestas a la ciudadanía 
Informes emitidos sobre lo resultados arrojados por la encuesta. </t>
  </si>
  <si>
    <t xml:space="preserve">PQRS CON RESPUESTA OPORTUNA </t>
  </si>
  <si>
    <t xml:space="preserve">Prevenir la infección por virus informático a través de la actualización del antivirus
</t>
  </si>
  <si>
    <t>Licencia de Antivirus Actualizada en equipos de cómputo</t>
  </si>
  <si>
    <t>No de Computadores con antivirus Actualizado / Número de Computadores conectados en red</t>
  </si>
  <si>
    <t xml:space="preserve">OFICINA DE TECONOLOGIA DE LA INFORMACIÓN Y LAS COMUNICACIONES </t>
  </si>
  <si>
    <t xml:space="preserve">JEFE OFICINA DE TECONOLOGIA DE LA INFORMACIÓN Y LAS COMUNICACIONES </t>
  </si>
  <si>
    <t>Substracción parcial o total de infmación para beneficio propio y/o de terceros, por internos o Intrución de un externo a le antidad</t>
  </si>
  <si>
    <t>* Falta de credibilidad.
* Demandas judiciales
* Investigaciones disciplinarias
* Robo y/o manipulación de información sensible</t>
  </si>
  <si>
    <t>Prevenir la fuga de información a través de la implementación del componente SAFETICA adquirido junto con el antivirus</t>
  </si>
  <si>
    <t>Sensibilizacion en prevención de fuga de la información de la entidad</t>
  </si>
  <si>
    <t xml:space="preserve">Programar y desarrollar actividades lúdicas para el buen uso de sistemas de separación y  disposición de residuos generados en la entidad.  
Implementar bitacora de registro de residuos no aprovechables. 
Realizar piezas comunicacionales que apoyen en el desarrollo de las actividades lúdicas. </t>
  </si>
  <si>
    <t>Listados de Asistencia 
Bitácora</t>
  </si>
  <si>
    <t>Exigencia de certificados  de revision tecnicomécanica</t>
  </si>
  <si>
    <t>Revision Tecnicomecánica, vigente</t>
  </si>
  <si>
    <t>(Seguimiento a certificado de revisiones tecnicomecánicas realizadas/ Seguimiento a revisiones tecnicomecánicas programadas)*100%</t>
  </si>
  <si>
    <t xml:space="preserve">Revisar los registros de reparaciones y entradas a talleres, gastos de combustible y lubricantes, mantenimiento, con el fin de garantizar que los vehiculos asignados a la entidad, se encuentren en óptimas condiciones. </t>
  </si>
  <si>
    <t>Certificado de Revision Tecnicomecanica vigente</t>
  </si>
  <si>
    <t>Anexos técnicos en pliegos de contratación</t>
  </si>
  <si>
    <t xml:space="preserve">Pliegos con exigencias de cumplimiento normativas ambientales </t>
  </si>
  <si>
    <t>CUATRIMESTRAL</t>
  </si>
  <si>
    <t>Revisar periodicamente la normativa ambiental aplicable a los procesos de la entidad, para verificar el cumplimiento de la entidad.</t>
  </si>
  <si>
    <t>1- Falta de objetividad  de los auditores por algún tipo de compromiso
2- Interés en obtener dádivas por la omisión de reporte de inconsistencias
3- Debilidad en valores éticos y morales
4- Desconocimiento de la cultura del autocontrol
5. Falta de idoneidad del equipo auditor</t>
  </si>
  <si>
    <t>1. Hallazgos por parte de los entes de control 
2. Pérdidas económicas para la entidad
3. Posible afectación a la operación de los procesos</t>
  </si>
  <si>
    <t>Número de Registros de asistencia a sensibilización</t>
  </si>
  <si>
    <t xml:space="preserve">(# de Actividades de sensibilización realizadas / # de Actividades de sensibilización programadas) X 100%
</t>
  </si>
  <si>
    <t>1. Personal Insuficiente para la ejecución de las actividades planteadas
2. Reprogramación de actividades o procesos de auditoría que modifican el Plan establecido
3. Demora en la generación de informes que prolongan los procesos de auditoría
4. Falta de idoneidad del equipo auditor</t>
  </si>
  <si>
    <t>1. Incumplimiento de elementos legales aplicables a control Interno
2. Hallazgos por parte de entes de control</t>
  </si>
  <si>
    <t>Seguimiento periódico al Plan de acción del Proceso Evaluación de la Gestión (Contiene la ejecución del Plan Anual de Auditorías - PAA 2018 Formato 208-CI-FT-04)</t>
  </si>
  <si>
    <t>Realizar reportes trimestrales del avance en el Plan Anual de Auditorías</t>
  </si>
  <si>
    <t>Seguimiento al Plan Anual de Auditorías Formato 208-CI-FT-04</t>
  </si>
  <si>
    <t>Documentación errada de hallazgos y conceptos de seguimiento tras revisión de herramientas de gestión de los procesos</t>
  </si>
  <si>
    <t>1. No se revisan los formatos de las herramientas de gestión por parte de los responsables, ni se acogen a las versiones publicadas
2. No hay instrumentos o lineamientos claramente establecidos para la documentación de las herramientas de Gestión
3. No existe un criterio unificado en la documentación de las herramientas de gestión por parte de los responsables de su construcción
4. Desconocimiento básico de la funcionalidad de las herramientas de gestión por los funcionarios que lo construyen o lo reportan</t>
  </si>
  <si>
    <t>1. Dificultad para el seguimiento de las acciones planteadas
2. Carga operacional adicional por el mal planteamiento de las acciones relacionadas
3. Ineficiencia operativa general
4. Resultados por dependencias y/o procesos que no corresponden a la realidad</t>
  </si>
  <si>
    <t>Validar la información contenida en los informes a emitir y los seguimientos realizados, antes de que se entregue el informe producido</t>
  </si>
  <si>
    <t>Número de Registros de asistencia a capacitaciones</t>
  </si>
  <si>
    <t>Capacitaciones</t>
  </si>
  <si>
    <t>(# de Capacitaciones para la optimización de las herramientas de gestión realizadas / # de Capacitaciones para la optimización de las herramientas de gestión programadas) X 100%</t>
  </si>
  <si>
    <t>Gestionar 4 capacitaciones que permitan optimizar el uso de las herramientas de gestión formuladas para los procesos y áreas de la entidad.
(Plan de Acción y estrategia anticorrupción; Diseño de Indicadores; Gestión de Riesgos; Análisis de causas y formulación de acciones)</t>
  </si>
  <si>
    <t>Presentaciones, Listados de asistencia y evaluaciones de las actividades de sensibilización</t>
  </si>
  <si>
    <t xml:space="preserve">
1. Realizar la priorización con la Secretaría Distrital del Hábitat en los primeros dos meses de cada vigencia de acuerdo al cronograma proyectado. 
2. Proyectar los estudios previos a la contratación en el primer cuatrimestre de la vigencia.
3. Realizar el seguimiento financiero a  través del formato  208-MB-Ft-40 HERRAMIENTA EJECUCIÓN FINANCIERA Y FÍSICA DE PROYECTOS</t>
  </si>
  <si>
    <t xml:space="preserve">Avances presentados en las Herramientas de seguimiento a proyectos
FUSS
PAA
</t>
  </si>
  <si>
    <t>Incumplimientos de los contratistas en la ejecución de intervenciones en espacios públicos contratadas.</t>
  </si>
  <si>
    <t xml:space="preserve">
-Retrasos por causas tanto imputables como no imputables al contratista en la ejecución del plazo contractual  para la entrega de productos o entregas misionales.
.-Incumplimiento de las obligaciones contractuales, calidad del producto y especificaciones técnicas, SST-MA y sociales.  
</t>
  </si>
  <si>
    <t>*Demoras en las entregas misionales o productos a la comunidad.
*Obras inconclusas.
*Productos No Conformes.
*El no cumplimiento de las metas cuantificadas por cada vigencia.</t>
  </si>
  <si>
    <t>Inicio de procesos administrativos sancionatorios al incumplimiento de los contratos.</t>
  </si>
  <si>
    <t>Correctivo</t>
  </si>
  <si>
    <t xml:space="preserve"> 1. Informes de Supervisión.
2. Actas de Comités.
3. Comunicaciones externas de las interventorías.</t>
  </si>
  <si>
    <t xml:space="preserve">CONTROL A LA EJECUCIÓN CONTRACTUAL </t>
  </si>
  <si>
    <t># de procesos administrativos de incumplimiento iniciados / # Total de contratos  en ejecución)*100</t>
  </si>
  <si>
    <t>&lt;= 10%</t>
  </si>
  <si>
    <t xml:space="preserve">Prórrogas y adiciones a los Contratos que presentan factores limitantes externos. 
Imposición de Sanciones pecuniarias a los Contratos
 </t>
  </si>
  <si>
    <t xml:space="preserve">
Prórrogas y adiciones aprobadas por la Dirección
Resoluciones por medio de las cuales se declaran los incumplimientos.
</t>
  </si>
  <si>
    <t>Seguimientos financieros de la ejecución de los productos y servicios contratados a terceros por cada contrato vigente, en las herramientas de seguimiento a proyectos</t>
  </si>
  <si>
    <t xml:space="preserve">1. Seguimientos financieros en las herramientas del proyecto, de ejecución de los recursos y en tiempo de los servicios y productos contratados .
</t>
  </si>
  <si>
    <t xml:space="preserve">1. Verificación de los registros generados en las herramientas de seguimiento financiero y de ejecución de los recursos del proyecto de inversión
2. Realizar la verificación de la validez de las justificaciones, necesidades y requerimientos de modificaciones contractuales por un equipo interdisciplinario.
</t>
  </si>
  <si>
    <t>Seguimientos financieros del proyecto de inversión
Registros de Reunión  con la verificación de la información
Registros de modificaciones contracutales</t>
  </si>
  <si>
    <t>Notificación a los beneficiarios</t>
  </si>
  <si>
    <t>No. de notificaciones a los beneficiarios para subsanaciones</t>
  </si>
  <si>
    <t>1. Cero pagos dobles en relocalización transitoria.</t>
  </si>
  <si>
    <t>1. Desconocimiento de los beneficiarios de la gratuidad de los procesos.
2. Aprovechamiento de la necesidad de los ciudadanos para beneficio personal.</t>
  </si>
  <si>
    <r>
      <t>1. Actualización de lista de chequeo de documentos que contiene el expediente.
2</t>
    </r>
    <r>
      <rPr>
        <sz val="10"/>
        <color rgb="FFFF0000"/>
        <rFont val="Arial"/>
        <family val="2"/>
      </rPr>
      <t>.</t>
    </r>
    <r>
      <rPr>
        <sz val="10"/>
        <rFont val="Arial"/>
        <family val="2"/>
      </rPr>
      <t xml:space="preserve"> Correcto diligenciamiento, de los formatos establecidos para el proceso de Reasentamientos Humanos, publicados en la carpeta de Calidad </t>
    </r>
  </si>
  <si>
    <t># de Jornadas de Capacitación sobre las normas archivisticas.
# de expedientes verificados aleatoriamente.</t>
  </si>
  <si>
    <t xml:space="preserve">1. Capacitaciones realizadas por Gestión Documental
2. Verificación aleatoria de expedientes, para garantizar la correcta aplicación archivística, subsanando las falencias encontradas.  </t>
  </si>
  <si>
    <t>Valor Único de Reconocimiento asiganado</t>
  </si>
  <si>
    <t># de familias con VUR asignado
# de familia reasentadas</t>
  </si>
  <si>
    <t>1. Reporte mensual sobre familias con asiganación de VUR.
2. Reporte mensual FUSS (familias reasentadas)</t>
  </si>
  <si>
    <t>Reportar el avance en el desarrollo de la Base Misional</t>
  </si>
  <si>
    <t>Tener el 50% de la Base Misional desarrollada</t>
  </si>
  <si>
    <t>Base de datos de Gestión Inmobiliaria
Reporte del área Técnica
Reporte del área Social</t>
  </si>
  <si>
    <t>No. De Actas de Verificación de Traslado
No De Actas de Entrega de Alternativa Habitacional
No. De Hogares con Selección de Vivienda</t>
  </si>
  <si>
    <t>1. Actualización de folleto de oferta inmobiliaria.
2. Planear recorridos inmobiliarios semanales (todos los jueves) y citar a los beneficiarios que cuentan con VUR para que conozcan los proyectos y posteriormente realicen la selección de vivienda.
3. Reporte de número de familias con selección de vivienda.
4. Reporte de número de familias Reasentadas.
5. Reporte de número de actas de Verificación de Traslado.
6. Reporte de actas de entrega de alternativa habitacional.</t>
  </si>
  <si>
    <t>Demora en la adquisición de  Predios. (Dec 511 del 2010)</t>
  </si>
  <si>
    <t>Base de Requerimientos del área de Procedimientos de la Dirección de Reasentamientos
PREDIS
Reporte del área Técnica</t>
  </si>
  <si>
    <t>Predios Adquiridos (Dec 511 del 2010)</t>
  </si>
  <si>
    <t>Predios adquiridos por la CVP (Dec 511 del 2010)</t>
  </si>
  <si>
    <t>1. Seguimiento de resoluciones y memorandos
2. Seguimiento al número de Modificatorias de Actos Administrativos.
3. Reporte de número de familias con Relocalización Transitoria. 
4. Subsanar junto con la subdirección administrativa aquellos casos que presenten rechazos en los giros.</t>
  </si>
  <si>
    <t>1. Construcción de un portafolio inmobiliario para ofertar proyectos propios y privados a los beneficiarios del programa.
2. Cruce de bases de datos del área de Procedimientos, Social y Gestión Inmobiliaria con el fin de priorizar a las familias que cuentan con asignación de VUR para citar a recorridos inmobiliarios para realizar selección de vivienda.
3. Realizar seguimiento desde el área de Planeación de la Dirección de Reasentamientos, al cumplimiento oportuno de las actividades y metas consignadas en los planes de trabajo de las áreas que componen la misional.
4. Coordinación con la Dirección de Urbanización y Titulación, para la entrega las unidades habitacionales.</t>
  </si>
  <si>
    <t xml:space="preserve">Diagnósticos </t>
  </si>
  <si>
    <t>Informe presentado mensulamnete por el área de Relocalización Transitoria</t>
  </si>
  <si>
    <t>Memorandos solicitando las capacitaciones.
Listado de asistencia a las capacitaciones.
Registro fotografico de la capacitación.</t>
  </si>
  <si>
    <t>Listado de asistencia a las capacitaciones.
Presentación utilizada en la capacitación y registro fotografico.
Informe realizado por Gestión Documental.</t>
  </si>
  <si>
    <t>FUSS
Reporte de familias con asignación de VUR</t>
  </si>
  <si>
    <t>Informe semestral del avance de la Base de Datos Misional.</t>
  </si>
  <si>
    <t>Folletos de Oferta Inmobiliaria.
Informe de recorridos y de selección de vivienda presentado por Gestión Inmobiliaria.
FUSS
Reporte de Actas de verificación de Traslados.
Reporte de Actas de entrega de alternativa habitacional.</t>
  </si>
  <si>
    <t>Registros y/o actas de reunión con las Empresas Públicas.
FUSS.</t>
  </si>
  <si>
    <t>Reporte mensual realizado por Relocalización Transitoria.</t>
  </si>
  <si>
    <t xml:space="preserve"> Cobro de Dadivas y/o favores para adelantar cualquier etapa y/o actividad del proceso de titulaciòn</t>
  </si>
  <si>
    <t>Titulaciòn de predios por mecanismo ce cesiòn a titulo gratuito</t>
  </si>
  <si>
    <t>(Número de predios titulados por mecanismo a titulo gratuito / Número de titulos Proyectados )*100</t>
  </si>
  <si>
    <t xml:space="preserve">1. Realizar el seguimiento a los procesos de  titulaciòn por mecanismo de cesiòn a tìtulo gratuito y revisión de la autenticidad  de los documentos requeridos  . 2. Revisión permanente de la actualización de los procedimientos sobre los requerimientos </t>
  </si>
  <si>
    <t xml:space="preserve">1. Socialización de acuerdos éticos a  todo el personal y de los procedimientos manejados por la DUT
2. Divulgación de los servicios gratuitos de la entidad  a través de la Página Web, volantes y atención al cliente
</t>
  </si>
  <si>
    <t>Correos al personal sobre la socializaciòn</t>
  </si>
  <si>
    <t>Manejo inadecuado de los recursos programados para efectuarse por la Fiducia</t>
  </si>
  <si>
    <t>Actas de Comitès de Fiducia</t>
  </si>
  <si>
    <t>Cronograma para la entrega de las zonas de cesión</t>
  </si>
  <si>
    <t>Revisión y seguimiento de las actividades formuladas de acuerdo a las mesas de trabajo y gestiòn realizada con los involucrados y seguimiento a los tràmites de actualizaciòn y revisiòn de las minutas</t>
  </si>
  <si>
    <t>Actas de entrega al DADEP, escrituras de entrega de zonas de cesiòn</t>
  </si>
  <si>
    <t xml:space="preserve">Verificaciòn Viabilidad tècnica </t>
  </si>
  <si>
    <t>(Número de viabilidades tècnicas / Número de predios planeados*100</t>
  </si>
  <si>
    <t xml:space="preserve">Viabilidades tècnicas emitidas pendientes de resoluciòn </t>
  </si>
  <si>
    <t>Verificaciòn Viabilidad jurìdica</t>
  </si>
  <si>
    <t>(Número de viabilidades jurìdicas / Número de predios planeados*100</t>
  </si>
  <si>
    <t>Viabilidades jurìdicas emitidas pendientes de resoluciòn</t>
  </si>
  <si>
    <t>Expedientes de predios titulados</t>
  </si>
  <si>
    <t>Número de socializaciòn/Número de reuniones programadas</t>
  </si>
  <si>
    <t>Socialización de compromisos</t>
  </si>
  <si>
    <t>* Capacitaciones
* Elaborar mesas de trabajo para hacer socializaciones.</t>
  </si>
  <si>
    <t>No. De Mesas de trabajo de revisión de actualización de normatividad efectuadas/No. De mesas de trabajo programadas*100</t>
  </si>
  <si>
    <t>Informe semestral</t>
  </si>
  <si>
    <t>1. Incumplimiento por parte de los supervisores y apoyo a la supervisión de las condiciones de pago a los contratistas, previo cumplimiento de los requisitos establecidos.
2. Devolución del formato para pago SISCO por error en la elaboración. 
3. Devolución por la no programación de PAC para los pagos radicados.</t>
  </si>
  <si>
    <t>*Generación de reservas presupuestales 
*Reclamaciones por parte de los contratistas y proveedores por incumplimiento en los pagos.</t>
  </si>
  <si>
    <t>* Establecer alertas tempranas a los respectivos supervisores para la radicacion de cuentas
*Realizar seguimientos de programación y ejecucion de PAC en cada una de las areas del CVP</t>
  </si>
  <si>
    <t xml:space="preserve">Cumplimiento ejecucion de los recursos comprometidos </t>
  </si>
  <si>
    <t>No. De Informes cuatrimestrales reportando el seguimiento del control</t>
  </si>
  <si>
    <t>Numero</t>
  </si>
  <si>
    <t xml:space="preserve">
1, Realizar el correo mensual de recordatorio de radicación de cuentas.
2, Memorando mensual a cada subdirección técnica donde se informa la ejecución del mes vs la reprogramación del PAC.
3. Realizar procesos de capacitación para la programación  y reprogramación del PAc </t>
  </si>
  <si>
    <t>Informes cuatrimestrales</t>
  </si>
  <si>
    <t xml:space="preserve">Falta de gestión de pagos  de las reservas presupuestales, por parte de los encargados de los proyectos y/o ordenadores de gasto, previo cumplimiento de las obligaciones contractuales por parte de los contratistas. </t>
  </si>
  <si>
    <t>* Castigo presupuestal.
* Inconformidades por parte de los contratistas, proveedores, beneficiarios.</t>
  </si>
  <si>
    <t>Solicitar control de los pasivos mensualmente 
Efectuar seguimiento a los pasivos</t>
  </si>
  <si>
    <t>No. De seguimientos realizados / No. De seguimientos programados * 100</t>
  </si>
  <si>
    <t>mensual</t>
  </si>
  <si>
    <t>Efectuar seguimiento mensual  a la gestión realizada</t>
  </si>
  <si>
    <t>2 informes de seguimiento a pasivos exigibles quincenal por  mes</t>
  </si>
  <si>
    <t xml:space="preserve">
*Baja rentabilidad de los recursos con los que cuenta la CVP </t>
  </si>
  <si>
    <t xml:space="preserve">Estancamiento de la rentabilidad ofrecida por las Entidades Financieras. </t>
  </si>
  <si>
    <t xml:space="preserve">Efectuar un análisis mensual de la rentabilidad que ofrecen las entidades bancarias y presentarla al comité financiero para la toma de decisiones. </t>
  </si>
  <si>
    <t xml:space="preserve">Seguimiento a la rentabilidad percibida </t>
  </si>
  <si>
    <t>Informes mensuales de acuerdo con los extractos suministrados por las entidades financieras</t>
  </si>
  <si>
    <t>Realizar procesos de capacitaciones semestrales en las que se aborden temas relacionados con  la normatividad vigente.</t>
  </si>
  <si>
    <t xml:space="preserve">Listados de Asistencia </t>
  </si>
  <si>
    <t>Listados de Asistencia</t>
  </si>
  <si>
    <t xml:space="preserve">Modificación del Acto Administrativo </t>
  </si>
  <si>
    <t>Oficios</t>
  </si>
  <si>
    <t xml:space="preserve">Expedente del Contrato </t>
  </si>
  <si>
    <t>Historias Laborales</t>
  </si>
  <si>
    <t>Certificaciones laborales</t>
  </si>
  <si>
    <t>Plan Anual de Adquisiciones 
Expedientes Contractuales</t>
  </si>
  <si>
    <t>Instructivo 
Oficios</t>
  </si>
  <si>
    <r>
      <rPr>
        <b/>
        <sz val="10"/>
        <rFont val="Arial"/>
        <family val="2"/>
      </rPr>
      <t>COMUNICACIONES</t>
    </r>
    <r>
      <rPr>
        <sz val="10"/>
        <rFont val="Arial"/>
        <family val="2"/>
      </rPr>
      <t xml:space="preserve">
Desactualización de versiones y parches de seguridad de los diferentes componetes de la página web
Debilidades en la Gestión de usuriarios y contraseñas a nivel de aplicación(es) y base de datos
Hucos  de Seguridad de la aplicación(es)
</t>
    </r>
    <r>
      <rPr>
        <b/>
        <sz val="10"/>
        <rFont val="Arial"/>
        <family val="2"/>
      </rPr>
      <t xml:space="preserve">TIC
</t>
    </r>
    <r>
      <rPr>
        <sz val="10"/>
        <rFont val="Arial"/>
        <family val="2"/>
      </rPr>
      <t>Desactualizacion de certificados
Desactualización de parches en el sistema operativo
Debilidades en la configuración de apache</t>
    </r>
  </si>
  <si>
    <r>
      <rPr>
        <b/>
        <sz val="10"/>
        <rFont val="Arial"/>
        <family val="2"/>
      </rPr>
      <t xml:space="preserve">
COMUNICACIONES</t>
    </r>
    <r>
      <rPr>
        <sz val="10"/>
        <rFont val="Arial"/>
        <family val="2"/>
      </rPr>
      <t xml:space="preserve">
1.  Realizar la actualización del sitio web tan pronto como estén disponibles
nuevos plugin o versión de CMSs.
Evidencia: Cuadro de Segumiento mensual
2. Hacer copias de seguridad fiables y seguras
del sitio web.
Evidencia: Backup´s semanales
</t>
    </r>
    <r>
      <rPr>
        <b/>
        <sz val="10"/>
        <rFont val="Arial"/>
        <family val="2"/>
      </rPr>
      <t>TIC</t>
    </r>
    <r>
      <rPr>
        <sz val="10"/>
        <rFont val="Arial"/>
        <family val="2"/>
      </rPr>
      <t xml:space="preserve">
Actualización de certificados
Evidencia: Informe de certificados actualizados 
Actualización de parches en el sistema operativo
Evidencia: Cuadro de seguimiento mensual
Configuración del apache
Evidencia:  Cuadro de seguimiento mensual
</t>
    </r>
    <r>
      <rPr>
        <b/>
        <sz val="10"/>
        <rFont val="Arial"/>
        <family val="2"/>
      </rPr>
      <t>COMUNICACIONES Y TIC</t>
    </r>
    <r>
      <rPr>
        <sz val="10"/>
        <rFont val="Arial"/>
        <family val="2"/>
      </rPr>
      <t xml:space="preserve">
Realizar un protocolo de contingencia
</t>
    </r>
  </si>
  <si>
    <r>
      <rPr>
        <b/>
        <sz val="10"/>
        <rFont val="Arial"/>
        <family val="2"/>
      </rPr>
      <t>COMUNICACIONES</t>
    </r>
    <r>
      <rPr>
        <sz val="10"/>
        <rFont val="Arial"/>
        <family val="2"/>
      </rPr>
      <t xml:space="preserve">
1.  Realizar la actualización del sitio web, tan pronto como estén disponibles los nuevos plugin o versiones  de CMSs.
Evidencia: Cuadro de Segumiento mensual
2. Hacer copias de seguridad fiables y seguras
del sitio web.
Evidencia: Backup´s semanales
</t>
    </r>
    <r>
      <rPr>
        <b/>
        <sz val="10"/>
        <rFont val="Arial"/>
        <family val="2"/>
      </rPr>
      <t>TIC</t>
    </r>
    <r>
      <rPr>
        <sz val="10"/>
        <rFont val="Arial"/>
        <family val="2"/>
      </rPr>
      <t xml:space="preserve">
Actualización de certificados
Evidencia: Informe de certificados actualizados 
Actualización de parches en el sistema operativo
Evidencia: Cuadro de seguimiento mensual
Configuración del apache
Evidencia:  Cuadro de seguimiento mensual
</t>
    </r>
    <r>
      <rPr>
        <b/>
        <sz val="10"/>
        <rFont val="Arial"/>
        <family val="2"/>
      </rPr>
      <t xml:space="preserve">
COMUNICACIONES Y TIC</t>
    </r>
    <r>
      <rPr>
        <sz val="10"/>
        <rFont val="Arial"/>
        <family val="2"/>
      </rPr>
      <t xml:space="preserve">
Realizar un protocolo de contingencia</t>
    </r>
  </si>
  <si>
    <t>Número de Acciones Cerradas /Número de Acciones Formuladas en los Planes de Mejoramiento * 100%</t>
  </si>
  <si>
    <r>
      <t xml:space="preserve">Incumplimiento de la ley 
Deterioro de la imagen institucional
</t>
    </r>
    <r>
      <rPr>
        <sz val="10"/>
        <color rgb="FFFF0000"/>
        <rFont val="Arial"/>
        <family val="2"/>
      </rPr>
      <t xml:space="preserve">
</t>
    </r>
  </si>
  <si>
    <t>Emitir  en el informe de gestión de PQRS, que se realiza de forma mensual, un capítulo que incluya el análisis de  las PQRS, que no fueron respondidas en los teminos establecidos por normativa, si es el caso.</t>
  </si>
  <si>
    <t>En el proceso de vinculación de los funcionarios de la Caja de la Vivienda Popular, se realiza la verificación de requisitos que determina si la persona cumple con el perfil para su respectiva posesión, para lo cual se utilizan las siguientes herramientas en el control establecido:
1. Protocolos o proccedimiento de vinculación o provisíón de empleos que se haya establecido para el proceso de conformidad con el marco jurídico vigente. (Si aplica)
2. Manual Específico de Funciones y Competencias Laborales.
3. Apliacación del formato de verificación de requisitos mínimos de conformidad con el anterior punto.
4. Verificación y validación de los antecedentes judiciales, fiscales y disciplinarios del candidato o postulante a empleado público.</t>
  </si>
  <si>
    <t>Fecha: Enero 31 - 2018</t>
  </si>
  <si>
    <t>Fecha: Enero 31 -  2018</t>
  </si>
  <si>
    <t>Cuadro de Segumiento mensual
Backup´s semanales
 Informe de certificados actualizados 
Cuadro de seguimiento mensual</t>
  </si>
  <si>
    <t xml:space="preserve">Elaboró / cargo: Todas las Áreas de la Entidad - Oficina Asesora de Planeación </t>
  </si>
  <si>
    <t xml:space="preserve">Aprobó/cargo: Todas las Áreas de la Entidad - Oficina Asesora de Planeación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</si>
</sst>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2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sz val="11"/>
      <name val="Calibri"/>
      <family val="2"/>
      <scheme val="minor"/>
    </font>
    <font>
      <sz val="11"/>
      <name val="Calibri"/>
      <family val="2"/>
      <scheme val="minor"/>
    </font>
    <font>
      <sz val="11"/>
      <name val="Calibri"/>
      <family val="2"/>
    </font>
    <font>
      <b/>
      <sz val="8"/>
      <color rgb="FF000000"/>
      <name val="Tahoma"/>
      <family val="2"/>
    </font>
    <font>
      <sz val="8"/>
      <color rgb="FF000000"/>
      <name val="Tahoma"/>
      <family val="2"/>
    </font>
    <font>
      <sz val="10"/>
      <color theme="1"/>
      <name val="Arial"/>
      <family val="2"/>
    </font>
    <font>
      <sz val="24"/>
      <name val="Arial"/>
      <family val="2"/>
    </font>
    <font>
      <b/>
      <sz val="24"/>
      <name val="Arial"/>
      <family val="2"/>
    </font>
    <font>
      <b/>
      <sz val="14"/>
      <name val="Arial"/>
      <family val="2"/>
    </font>
    <font>
      <sz val="10"/>
      <color rgb="FFFF0000"/>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
      <sz val="12"/>
      <name val="Arial"/>
      <family val="2"/>
    </font>
    <font>
      <sz val="10"/>
      <color theme="0"/>
      <name val="Arial"/>
      <family val="2"/>
    </font>
    <font>
      <b/>
      <sz val="9"/>
      <color indexed="81"/>
      <name val="Arial"/>
      <family val="2"/>
    </font>
    <font>
      <sz val="9"/>
      <color indexed="81"/>
      <name val="Arial"/>
      <family val="2"/>
    </font>
    <font>
      <b/>
      <sz val="10"/>
      <color theme="0"/>
      <name val="Arial"/>
      <family val="2"/>
    </font>
    <font>
      <sz val="10"/>
      <color rgb="FF263238"/>
      <name val="Arial"/>
      <family val="2"/>
    </font>
    <font>
      <b/>
      <sz val="12"/>
      <color theme="0"/>
      <name val="Arial"/>
      <family val="2"/>
    </font>
  </fonts>
  <fills count="17">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FF"/>
        <bgColor rgb="FFFFFFFF"/>
      </patternFill>
    </fill>
    <fill>
      <patternFill patternType="solid">
        <fgColor rgb="FFD6E3BC"/>
        <bgColor rgb="FFD6E3BC"/>
      </patternFill>
    </fill>
    <fill>
      <patternFill patternType="solid">
        <fgColor rgb="FFBFBFBF"/>
        <bgColor rgb="FFBFBFBF"/>
      </patternFill>
    </fill>
    <fill>
      <patternFill patternType="solid">
        <fgColor rgb="FFC2D69B"/>
        <bgColor rgb="FFC2D69B"/>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2" fillId="0" borderId="0"/>
    <xf numFmtId="9" fontId="3"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0" fontId="1" fillId="0" borderId="0"/>
    <xf numFmtId="0" fontId="1" fillId="0" borderId="0"/>
  </cellStyleXfs>
  <cellXfs count="285">
    <xf numFmtId="0" fontId="0" fillId="0" borderId="0" xfId="0"/>
    <xf numFmtId="0" fontId="3" fillId="0" borderId="0" xfId="0" applyFont="1"/>
    <xf numFmtId="0" fontId="3" fillId="0" borderId="1" xfId="0" applyFont="1" applyBorder="1" applyAlignment="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wrapText="1"/>
    </xf>
    <xf numFmtId="0" fontId="3" fillId="0" borderId="0" xfId="0" applyFont="1" applyAlignment="1"/>
    <xf numFmtId="0" fontId="6" fillId="2" borderId="1" xfId="0" applyFont="1" applyFill="1" applyBorder="1" applyAlignment="1">
      <alignment horizontal="center"/>
    </xf>
    <xf numFmtId="0" fontId="7" fillId="0" borderId="0" xfId="0" applyFont="1"/>
    <xf numFmtId="0" fontId="6"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0" xfId="0" applyFont="1" applyAlignment="1">
      <alignment vertical="center"/>
    </xf>
    <xf numFmtId="0" fontId="6" fillId="2" borderId="1" xfId="0" applyFont="1" applyFill="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7" fillId="0" borderId="1" xfId="1" applyFont="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0" xfId="0" applyFont="1" applyBorder="1"/>
    <xf numFmtId="0" fontId="7" fillId="0" borderId="0" xfId="0" applyFont="1" applyAlignment="1">
      <alignment vertical="center" wrapText="1"/>
    </xf>
    <xf numFmtId="0" fontId="6" fillId="2" borderId="1" xfId="0" applyFont="1" applyFill="1" applyBorder="1" applyAlignment="1">
      <alignment horizontal="center" vertical="center"/>
    </xf>
    <xf numFmtId="0" fontId="7" fillId="0" borderId="1"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vertical="center"/>
    </xf>
    <xf numFmtId="0" fontId="6" fillId="0" borderId="0"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6" fillId="2" borderId="1"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Alignment="1">
      <alignment vertical="center"/>
    </xf>
    <xf numFmtId="0" fontId="7" fillId="0" borderId="0" xfId="0" applyFont="1" applyFill="1"/>
    <xf numFmtId="0" fontId="4" fillId="0" borderId="0" xfId="0" applyFont="1" applyFill="1" applyBorder="1" applyAlignment="1">
      <alignment horizontal="center" vertical="center" wrapText="1"/>
    </xf>
    <xf numFmtId="0" fontId="3" fillId="0"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 xfId="0" applyFont="1" applyFill="1" applyBorder="1" applyAlignment="1">
      <alignment horizontal="left" vertical="center" wrapText="1"/>
    </xf>
    <xf numFmtId="0" fontId="3" fillId="0" borderId="0" xfId="0" applyFont="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top" wrapText="1"/>
      <protection locked="0"/>
    </xf>
    <xf numFmtId="0" fontId="3" fillId="3" borderId="1" xfId="0" applyNumberFormat="1" applyFont="1" applyFill="1" applyBorder="1" applyAlignment="1" applyProtection="1">
      <alignment horizontal="left" vertical="center" wrapText="1"/>
      <protection locked="0"/>
    </xf>
    <xf numFmtId="0" fontId="3" fillId="12" borderId="1" xfId="1"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9" fontId="3" fillId="12"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9" fontId="3" fillId="10" borderId="1" xfId="0" applyNumberFormat="1" applyFont="1" applyFill="1" applyBorder="1" applyAlignment="1">
      <alignment horizontal="center" vertical="center" wrapText="1"/>
    </xf>
    <xf numFmtId="0" fontId="21" fillId="10"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9" fontId="3" fillId="0" borderId="1" xfId="0" applyNumberFormat="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protection locked="0"/>
    </xf>
    <xf numFmtId="9" fontId="3" fillId="4"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9" fontId="3" fillId="0" borderId="1" xfId="1" applyNumberFormat="1" applyFont="1" applyFill="1" applyBorder="1" applyAlignment="1">
      <alignment horizontal="center" vertical="center" wrapText="1"/>
    </xf>
    <xf numFmtId="0" fontId="3" fillId="8" borderId="1" xfId="1" applyNumberFormat="1" applyFont="1" applyFill="1" applyBorder="1" applyAlignment="1" applyProtection="1">
      <alignment horizontal="center" vertical="center" wrapText="1"/>
      <protection locked="0"/>
    </xf>
    <xf numFmtId="0" fontId="3" fillId="7" borderId="1" xfId="1" applyFont="1" applyFill="1" applyBorder="1" applyAlignment="1">
      <alignment horizontal="center" vertical="center" wrapText="1"/>
    </xf>
    <xf numFmtId="0" fontId="3" fillId="6" borderId="1" xfId="1" applyFont="1" applyFill="1" applyBorder="1" applyAlignment="1">
      <alignment horizontal="center" vertical="center" wrapText="1"/>
    </xf>
    <xf numFmtId="0" fontId="3" fillId="0" borderId="1" xfId="1" applyNumberFormat="1" applyFont="1" applyFill="1" applyBorder="1" applyAlignment="1" applyProtection="1">
      <alignment horizontal="left" vertical="center" wrapText="1"/>
      <protection locked="0"/>
    </xf>
    <xf numFmtId="0" fontId="3" fillId="12" borderId="1" xfId="0" applyNumberFormat="1" applyFont="1" applyFill="1" applyBorder="1" applyAlignment="1" applyProtection="1">
      <alignment horizontal="center" vertical="center" wrapText="1"/>
      <protection locked="0"/>
    </xf>
    <xf numFmtId="9" fontId="3" fillId="3" borderId="1" xfId="3"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0" borderId="0" xfId="0" applyFont="1" applyAlignment="1">
      <alignment horizontal="left"/>
    </xf>
    <xf numFmtId="0" fontId="4" fillId="2" borderId="1" xfId="0" applyFont="1" applyFill="1" applyBorder="1" applyAlignment="1">
      <alignment horizontal="left" vertical="center"/>
    </xf>
    <xf numFmtId="0" fontId="3" fillId="0" borderId="27" xfId="0" applyFont="1" applyBorder="1" applyAlignment="1">
      <alignment horizontal="left" vertical="center" wrapText="1"/>
    </xf>
    <xf numFmtId="0" fontId="3" fillId="0" borderId="0" xfId="0" applyFont="1" applyAlignment="1">
      <alignment horizontal="center"/>
    </xf>
    <xf numFmtId="0" fontId="3" fillId="0"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7" borderId="1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xf numFmtId="0" fontId="3" fillId="0" borderId="1" xfId="0" applyFont="1" applyBorder="1" applyAlignment="1">
      <alignment vertical="center" wrapText="1"/>
    </xf>
    <xf numFmtId="0" fontId="3" fillId="0" borderId="0" xfId="0" applyFont="1" applyAlignment="1">
      <alignment horizontal="center" vertical="center"/>
    </xf>
    <xf numFmtId="0" fontId="4" fillId="0" borderId="0" xfId="0" applyFont="1" applyAlignment="1">
      <alignment vertical="center"/>
    </xf>
    <xf numFmtId="0" fontId="4"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1" xfId="0" applyNumberFormat="1" applyFont="1" applyFill="1" applyBorder="1" applyAlignment="1" applyProtection="1">
      <alignment horizontal="center" vertical="center" wrapText="1"/>
      <protection locked="0"/>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2" borderId="2" xfId="0" applyFont="1" applyFill="1" applyBorder="1" applyAlignment="1">
      <alignment horizontal="center" vertical="center"/>
    </xf>
    <xf numFmtId="0" fontId="3" fillId="0" borderId="2" xfId="0" applyFont="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3" fillId="0" borderId="0" xfId="0" applyFont="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Border="1" applyAlignment="1">
      <alignment horizontal="left" vertical="center"/>
    </xf>
    <xf numFmtId="0" fontId="5"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1" applyFont="1" applyBorder="1" applyAlignment="1">
      <alignment horizontal="left" vertical="center" wrapText="1"/>
    </xf>
    <xf numFmtId="0" fontId="3" fillId="12" borderId="1" xfId="0" applyFont="1" applyFill="1" applyBorder="1" applyAlignment="1">
      <alignment horizontal="left" vertical="center" wrapText="1"/>
    </xf>
    <xf numFmtId="0" fontId="3"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wrapText="1"/>
    </xf>
    <xf numFmtId="0" fontId="3" fillId="0" borderId="1" xfId="1" applyFont="1" applyBorder="1" applyAlignment="1">
      <alignment horizontal="center" vertical="center" wrapText="1"/>
    </xf>
    <xf numFmtId="0" fontId="3" fillId="0" borderId="0" xfId="0" applyFont="1" applyAlignment="1">
      <alignment horizontal="center" wrapText="1"/>
    </xf>
    <xf numFmtId="0" fontId="3" fillId="0" borderId="1" xfId="1" applyFont="1" applyFill="1" applyBorder="1" applyAlignment="1">
      <alignment horizontal="left" vertical="center" wrapText="1"/>
    </xf>
    <xf numFmtId="0" fontId="3" fillId="0" borderId="13" xfId="0" applyNumberFormat="1"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NumberFormat="1" applyFont="1" applyAlignment="1">
      <alignment horizontal="center"/>
    </xf>
    <xf numFmtId="49" fontId="3" fillId="0" borderId="1" xfId="0" applyNumberFormat="1" applyFont="1" applyFill="1" applyBorder="1" applyAlignment="1" applyProtection="1">
      <alignment horizontal="left" vertical="center" wrapText="1"/>
      <protection locked="0"/>
    </xf>
    <xf numFmtId="0" fontId="11" fillId="0" borderId="1" xfId="1" applyNumberFormat="1" applyFont="1" applyFill="1" applyBorder="1" applyAlignment="1" applyProtection="1">
      <alignment horizontal="left" vertical="center" wrapText="1"/>
      <protection locked="0"/>
    </xf>
    <xf numFmtId="0" fontId="3" fillId="12" borderId="1" xfId="0" applyNumberFormat="1" applyFont="1" applyFill="1" applyBorder="1" applyAlignment="1" applyProtection="1">
      <alignment horizontal="left" vertical="center" wrapText="1"/>
      <protection locked="0"/>
    </xf>
    <xf numFmtId="0" fontId="3" fillId="0" borderId="0" xfId="0" applyFont="1" applyAlignment="1">
      <alignment horizontal="left" vertical="center"/>
    </xf>
    <xf numFmtId="0" fontId="3" fillId="0" borderId="1" xfId="0" applyFont="1" applyFill="1" applyBorder="1" applyAlignment="1">
      <alignment horizontal="center" vertical="center"/>
    </xf>
    <xf numFmtId="0" fontId="3" fillId="0" borderId="27" xfId="0" applyFont="1" applyBorder="1" applyAlignment="1">
      <alignment horizontal="center" vertical="center" wrapText="1"/>
    </xf>
    <xf numFmtId="0" fontId="3" fillId="10" borderId="1" xfId="0" applyNumberFormat="1" applyFont="1" applyFill="1" applyBorder="1" applyAlignment="1" applyProtection="1">
      <alignment horizontal="left" vertical="center" wrapText="1"/>
      <protection locked="0"/>
    </xf>
    <xf numFmtId="0" fontId="3" fillId="0" borderId="0" xfId="0" applyFont="1" applyFill="1" applyAlignment="1">
      <alignment horizontal="center"/>
    </xf>
    <xf numFmtId="0" fontId="24" fillId="5" borderId="1" xfId="0"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9" fontId="4" fillId="9" borderId="1" xfId="0" applyNumberFormat="1" applyFont="1" applyFill="1" applyBorder="1" applyAlignment="1">
      <alignment horizontal="center" vertical="center" wrapText="1"/>
    </xf>
    <xf numFmtId="0" fontId="21" fillId="5" borderId="1" xfId="0" applyFont="1" applyFill="1" applyBorder="1" applyAlignment="1">
      <alignment horizontal="left" vertical="top" wrapText="1"/>
    </xf>
    <xf numFmtId="0" fontId="3" fillId="13" borderId="27" xfId="0" applyFont="1" applyFill="1" applyBorder="1" applyAlignment="1">
      <alignment horizontal="left" vertical="center" wrapText="1"/>
    </xf>
    <xf numFmtId="0" fontId="3" fillId="0" borderId="0" xfId="0" applyFont="1" applyAlignment="1">
      <alignment horizontal="left" vertical="center" wrapText="1"/>
    </xf>
    <xf numFmtId="0" fontId="25" fillId="0" borderId="27" xfId="0" applyFont="1" applyBorder="1" applyAlignment="1">
      <alignment horizontal="left" vertical="center" wrapText="1"/>
    </xf>
    <xf numFmtId="0" fontId="3" fillId="14" borderId="27" xfId="0" applyFont="1" applyFill="1" applyBorder="1" applyAlignment="1">
      <alignment horizontal="center" vertical="center" wrapText="1"/>
    </xf>
    <xf numFmtId="0" fontId="3" fillId="15" borderId="27" xfId="0" applyFont="1" applyFill="1" applyBorder="1" applyAlignment="1">
      <alignment horizontal="center" vertical="center" wrapText="1"/>
    </xf>
    <xf numFmtId="0" fontId="3" fillId="16" borderId="27" xfId="0" applyFont="1" applyFill="1" applyBorder="1" applyAlignment="1">
      <alignment horizontal="center" vertical="center" wrapText="1"/>
    </xf>
    <xf numFmtId="1" fontId="3" fillId="0" borderId="27" xfId="0" applyNumberFormat="1" applyFont="1" applyBorder="1" applyAlignment="1">
      <alignment horizontal="center" vertical="center" wrapText="1"/>
    </xf>
    <xf numFmtId="0" fontId="3" fillId="0" borderId="14" xfId="0" applyFont="1" applyFill="1" applyBorder="1" applyAlignment="1" applyProtection="1">
      <alignment horizontal="left" vertical="center" wrapText="1"/>
      <protection locked="0"/>
    </xf>
    <xf numFmtId="0" fontId="21" fillId="5" borderId="6" xfId="0" applyFont="1" applyFill="1" applyBorder="1" applyAlignment="1">
      <alignment horizontal="left" vertical="top" wrapText="1"/>
    </xf>
    <xf numFmtId="0" fontId="3" fillId="3"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12" borderId="26"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9" fontId="3" fillId="9" borderId="1" xfId="0" applyNumberFormat="1" applyFont="1" applyFill="1" applyBorder="1" applyAlignment="1">
      <alignment horizontal="center" vertical="center" wrapText="1"/>
    </xf>
    <xf numFmtId="0" fontId="3" fillId="0" borderId="27" xfId="0" applyFont="1" applyFill="1" applyBorder="1" applyAlignment="1">
      <alignment horizontal="left" vertical="center" wrapText="1"/>
    </xf>
    <xf numFmtId="0" fontId="21" fillId="5" borderId="1" xfId="0" applyFont="1" applyFill="1" applyBorder="1" applyAlignment="1">
      <alignment horizontal="center" vertical="center" wrapText="1"/>
    </xf>
    <xf numFmtId="0" fontId="3" fillId="12" borderId="26" xfId="1" applyFont="1" applyFill="1" applyBorder="1" applyAlignment="1">
      <alignment horizontal="left" vertical="center" wrapText="1"/>
    </xf>
    <xf numFmtId="0" fontId="3" fillId="0" borderId="26" xfId="1" applyFont="1" applyFill="1" applyBorder="1" applyAlignment="1">
      <alignment horizontal="center" vertical="center" wrapText="1"/>
    </xf>
    <xf numFmtId="0" fontId="3" fillId="12" borderId="26" xfId="1"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15" xfId="1" applyFont="1" applyFill="1" applyBorder="1" applyAlignment="1">
      <alignment horizontal="center" vertical="center" wrapText="1"/>
    </xf>
    <xf numFmtId="9" fontId="3" fillId="11" borderId="1" xfId="0" applyNumberFormat="1" applyFont="1" applyFill="1" applyBorder="1" applyAlignment="1">
      <alignment horizontal="center" vertical="center" wrapText="1"/>
    </xf>
    <xf numFmtId="0" fontId="3" fillId="12" borderId="1" xfId="1" applyFont="1" applyFill="1" applyBorder="1" applyAlignment="1">
      <alignment horizontal="left" vertical="center" wrapText="1"/>
    </xf>
    <xf numFmtId="9" fontId="4" fillId="4" borderId="1" xfId="1" applyNumberFormat="1" applyFont="1" applyFill="1" applyBorder="1" applyAlignment="1">
      <alignment horizontal="center" vertical="center" wrapText="1"/>
    </xf>
    <xf numFmtId="0" fontId="4" fillId="3" borderId="1" xfId="1" applyFont="1" applyFill="1" applyBorder="1" applyAlignment="1">
      <alignment horizontal="left" vertical="center" wrapText="1"/>
    </xf>
    <xf numFmtId="9" fontId="4" fillId="9" borderId="1" xfId="1" applyNumberFormat="1" applyFont="1" applyFill="1" applyBorder="1" applyAlignment="1">
      <alignment horizontal="center" vertical="center" wrapText="1"/>
    </xf>
    <xf numFmtId="0" fontId="21" fillId="5" borderId="1" xfId="1" applyFont="1" applyFill="1" applyBorder="1" applyAlignment="1">
      <alignment horizontal="left" vertical="top" wrapText="1"/>
    </xf>
    <xf numFmtId="0" fontId="4" fillId="10" borderId="1" xfId="0" applyFont="1" applyFill="1" applyBorder="1" applyAlignment="1">
      <alignment horizontal="left" vertical="center" wrapText="1"/>
    </xf>
    <xf numFmtId="0" fontId="3" fillId="0" borderId="1" xfId="7" applyFont="1" applyFill="1" applyBorder="1" applyAlignment="1">
      <alignment horizontal="center" vertical="center" wrapText="1"/>
    </xf>
    <xf numFmtId="0" fontId="3" fillId="0" borderId="1" xfId="0" quotePrefix="1" applyNumberFormat="1" applyFont="1" applyFill="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0" fillId="0" borderId="0" xfId="0" applyFont="1"/>
    <xf numFmtId="0" fontId="20" fillId="0" borderId="0" xfId="0" applyFont="1" applyAlignment="1">
      <alignment horizontal="left" wrapText="1"/>
    </xf>
    <xf numFmtId="0" fontId="20" fillId="0" borderId="0" xfId="0" applyFont="1" applyAlignment="1">
      <alignment horizontal="center" wrapText="1"/>
    </xf>
    <xf numFmtId="0" fontId="20"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vertical="center"/>
    </xf>
    <xf numFmtId="0" fontId="20"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7"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3" fillId="0" borderId="10" xfId="0" applyFont="1" applyBorder="1" applyAlignment="1">
      <alignment horizontal="center" wrapText="1"/>
    </xf>
    <xf numFmtId="0" fontId="3" fillId="0" borderId="5" xfId="0" applyFont="1" applyBorder="1" applyAlignment="1">
      <alignment horizontal="center" wrapText="1"/>
    </xf>
    <xf numFmtId="0" fontId="3" fillId="0" borderId="11" xfId="0" applyFont="1" applyBorder="1" applyAlignment="1">
      <alignment horizontal="center" wrapText="1"/>
    </xf>
    <xf numFmtId="0" fontId="3" fillId="0" borderId="0" xfId="0" applyFont="1" applyBorder="1" applyAlignment="1">
      <alignment horizontal="center" wrapText="1"/>
    </xf>
    <xf numFmtId="0" fontId="3" fillId="0" borderId="12" xfId="0" applyFont="1" applyBorder="1" applyAlignment="1">
      <alignment horizontal="center" wrapText="1"/>
    </xf>
    <xf numFmtId="0" fontId="3" fillId="0" borderId="8" xfId="0" applyFont="1" applyBorder="1" applyAlignment="1">
      <alignment horizont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3" fillId="0" borderId="1"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3" fillId="7" borderId="13"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0" borderId="13" xfId="0" applyNumberFormat="1" applyFont="1" applyFill="1" applyBorder="1" applyAlignment="1" applyProtection="1">
      <alignment horizontal="center" vertical="center" wrapText="1"/>
      <protection locked="0"/>
    </xf>
    <xf numFmtId="0" fontId="3" fillId="0" borderId="14"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left" vertical="center" wrapText="1"/>
      <protection locked="0"/>
    </xf>
    <xf numFmtId="0" fontId="3" fillId="0" borderId="14" xfId="0" applyNumberFormat="1" applyFont="1" applyFill="1" applyBorder="1" applyAlignment="1" applyProtection="1">
      <alignment horizontal="left" vertical="center" wrapText="1"/>
      <protection locked="0"/>
    </xf>
    <xf numFmtId="0" fontId="26" fillId="5" borderId="1"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0" xfId="0" applyFont="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0" xfId="0" applyFont="1" applyAlignment="1">
      <alignment horizontal="center" vertical="center"/>
    </xf>
    <xf numFmtId="0" fontId="3" fillId="0" borderId="1" xfId="0" applyFont="1" applyBorder="1" applyAlignment="1">
      <alignment horizontal="left" vertical="center"/>
    </xf>
    <xf numFmtId="0" fontId="26" fillId="5" borderId="13" xfId="1" applyFont="1" applyFill="1" applyBorder="1" applyAlignment="1">
      <alignment horizontal="center" vertical="center" wrapText="1"/>
    </xf>
    <xf numFmtId="0" fontId="26" fillId="5" borderId="14" xfId="1" applyFont="1" applyFill="1" applyBorder="1" applyAlignment="1">
      <alignment horizontal="center" vertical="center" wrapText="1"/>
    </xf>
    <xf numFmtId="0" fontId="3" fillId="8" borderId="13" xfId="0" applyNumberFormat="1" applyFont="1" applyFill="1" applyBorder="1" applyAlignment="1" applyProtection="1">
      <alignment horizontal="center" vertical="center" wrapText="1"/>
      <protection locked="0"/>
    </xf>
    <xf numFmtId="0" fontId="3" fillId="8" borderId="14" xfId="0" applyNumberFormat="1" applyFont="1" applyFill="1" applyBorder="1" applyAlignment="1" applyProtection="1">
      <alignment horizontal="center" vertical="center" wrapText="1"/>
      <protection locked="0"/>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26" fillId="5" borderId="1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1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3" fillId="0" borderId="10" xfId="0" applyFont="1" applyBorder="1" applyAlignment="1">
      <alignment horizontal="left" wrapText="1"/>
    </xf>
    <xf numFmtId="0" fontId="3" fillId="0" borderId="5" xfId="0" applyFont="1" applyBorder="1" applyAlignment="1">
      <alignment horizontal="left" wrapText="1"/>
    </xf>
    <xf numFmtId="0" fontId="3" fillId="0" borderId="11" xfId="0" applyFont="1" applyBorder="1" applyAlignment="1">
      <alignment horizontal="left" wrapText="1"/>
    </xf>
    <xf numFmtId="0" fontId="3" fillId="0" borderId="0" xfId="0" applyFont="1" applyBorder="1" applyAlignment="1">
      <alignment horizontal="left" wrapText="1"/>
    </xf>
    <xf numFmtId="0" fontId="3" fillId="0" borderId="12" xfId="0" applyFont="1" applyBorder="1" applyAlignment="1">
      <alignment horizontal="left" wrapText="1"/>
    </xf>
    <xf numFmtId="0" fontId="3" fillId="0" borderId="8" xfId="0" applyFont="1" applyBorder="1" applyAlignment="1">
      <alignment horizontal="left" wrapText="1"/>
    </xf>
  </cellXfs>
  <cellStyles count="11">
    <cellStyle name="Millares 2" xfId="2"/>
    <cellStyle name="Millares 2 2" xfId="8"/>
    <cellStyle name="Normal" xfId="0" builtinId="0"/>
    <cellStyle name="Normal 2" xfId="4"/>
    <cellStyle name="Normal 2 2" xfId="1"/>
    <cellStyle name="Normal 2 3" xfId="9"/>
    <cellStyle name="Normal 3" xfId="7"/>
    <cellStyle name="Normal 4" xfId="6"/>
    <cellStyle name="Normal 4 2" xfId="10"/>
    <cellStyle name="Porcentaje 2" xfId="3"/>
    <cellStyle name="Porcentual 2" xfId="5"/>
  </cellStyles>
  <dxfs count="104">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color rgb="FF000000"/>
      </font>
      <fill>
        <patternFill patternType="solid">
          <fgColor rgb="FFFFFF00"/>
          <bgColor rgb="FFFFFF00"/>
        </patternFill>
      </fill>
    </dxf>
    <dxf>
      <fill>
        <patternFill patternType="solid">
          <fgColor rgb="FFFF0000"/>
          <bgColor rgb="FFFF0000"/>
        </patternFill>
      </fill>
    </dxf>
    <dxf>
      <font>
        <color rgb="FF000000"/>
      </font>
      <fill>
        <patternFill patternType="solid">
          <fgColor rgb="FF92D050"/>
          <bgColor rgb="FF92D050"/>
        </patternFill>
      </fill>
    </dxf>
    <dxf>
      <fill>
        <patternFill patternType="solid">
          <fgColor rgb="FFFFC000"/>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2" name="Picture 30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1313" y="167408"/>
          <a:ext cx="1841212" cy="9178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4" name="Picture 309" descr="Escudo color CVP">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8613" y="167408"/>
          <a:ext cx="1844387" cy="91786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garcia\Downloads\208-PLA-Ft-06%20Hoja%20de%20vida%20de%20indicador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cmgarcia\Downloads\MATRIZ%20DE%20RIESGOS%202018%20PROCESOS%20SUBDIRECCI&#211;N%20ADMINISTRATIVA%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cv11\calidad\1.%20PROCESO%20DE%20GESTI&#211;N%20ESTRAT&#201;GICA\FORMATOS\208-PLA-Ft-05%20MATRIZ%20DE%20RIESGOS%20INSTITUCIONAL%20-%20PLAN%20ANTICORRUPCI&#211;N%20V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Y%20ANTICORRUPCI&#211;N%2026.01.2017%20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ACordoba\Desktop\208-PLA-Ft-05%20MATRIZ%20DE%20RIESGOS%20INSTITUCIONAL%20Y%20ANTICORRUPCI&#211;N%20Reasentamientos%2026.01.2017%20V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MATRIZ%20DE%20RIESGOS%20INSTITUCIONAL%20Y%20ANTICORRUPCI&#211;N%2011-05-2017%20REA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20PLAN%20ANTICORRUPCI&#211;N%20V6%20PRELIMINAR%20-%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mgarcia/Marcela%20Calidad%20ok/19.%20CONSOLIDADO%20MAPAS%20DE%20RIESGO/RIESGOS%20ANTICORRUPCI&#211;N/2018/Matriz%20de%20Riesgos%20-%20Areas/208-PLA-Ft-05%20MATRIZ%20DE%20RIESGOS%20INSTITUCIONAL%20-%20PLAN%20ANTICORRUPCI&#211;N%20V6%20TIC.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20PLAN%20ANTICORRUPCI&#211;N%20V6%20PRELIMINAR%20-%20final%20ok%20(3).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01-24-2018%20Plan%20Anticorrupci&#243;n%20Concertado%2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20PLAN%20ANTICORRUPCI&#211;N%20V6%20PRELIMINAR%20-%20final%20ok%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11\planeacion\Users\AMVelez\Desktop\calidad%202016\Calidad%20julio%202016\Copia%20de%20208-PLA-Ft-05%20Matriz%20de%20Riesgos.%20Formulaci&#243;n%202016-jul.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cmgarcia\Downloads\MATRIZ%20DE%20RIESGOS%20INSTITUCIONAL%20%20CORRECCIONES%2031-01-2017.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HaMejia\Downloads\Copia%20de%20208-PLA-Ft-05%20MATRIZ%20DE%20RIESGOS%20INSTITUCIONAL%20-%20PLAN%20ANTICORRUPCI&#211;N%20V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garcia/Marcela%20Calidad%20ok/19.%20CONSOLIDADO%20MAPAS%20DE%20RIESGO/RIESGOS%20ANTICORRUPCI&#211;N/2018/Matriz%20de%20Riesgos%20-%20Areas/208-PLA-Ft-05%20MATRIZ%20DE%20RIESGOS%20INSTITUCIONAL%20Y%20ANTICORRUPCI&#211;N%20V5%20-%20%202018%20Consolidad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mgarcia/Marcela%20Calidad%20ok/19.%20CONSOLIDADO%20MAPAS%20DE%20RIESGO/RIESGOS%20ANTICORRUPCI&#211;N/2018/Matriz%20de%20Riesgos%20-%20Areas/Matriz%20Anticorrupci&#243;n%20y%20Atenci&#243;n%20al%20Ciudadano%20-%20Jur&#237;dica%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CI%20-%20PLAN%20ANTICORRUPCI&#211;N%20V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Y%20ANTICORRUPCIO&#769;N%20V5%20admin%20inform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mgarcia\Downloads\MATRIZ%20DE%20RIESGOS%20INSTITUCIONAL%20-%20PLAN%20ANTICORRUPCI&#211;N%20(DMV).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mgarcia/Marcela%20Calidad%20ok/19.%20CONSOLIDADO%20MAPAS%20DE%20RIESGO/RIESGOS%20ANTICORRUPCI&#211;N/2018/Matriz%20de%20Riesgos%20-%20Areas/01-24-2018%20Plan%20Anticorrupci&#243;n%20Mejoramiento%20de%20Barri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mgarcia/Marcela%20Calidad%20ok/19.%20CONSOLIDADO%20MAPAS%20DE%20RIESGO/RIESGOS%20ANTICORRUPCI&#211;N/2018/Matriz%20de%20Riesgos%20-%20Areas/MATRIZ%20DE%20RIESGOS%20INSTITUCIONAL%20Y%20ANTICORRUPCI&#211;N%20%20A&#209;O%202018%20D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row>
        <row r="5">
          <cell r="A5" t="str">
            <v>Comunicaciones</v>
          </cell>
        </row>
        <row r="6">
          <cell r="A6" t="str">
            <v>Reasentamientos Humanos</v>
          </cell>
        </row>
        <row r="7">
          <cell r="A7" t="str">
            <v>Mejoramiento de Vivienda</v>
          </cell>
        </row>
        <row r="8">
          <cell r="A8" t="str">
            <v>Mejoramiento de Barrios</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row>
        <row r="14">
          <cell r="A14" t="str">
            <v>Gestión Humana</v>
          </cell>
        </row>
        <row r="15">
          <cell r="A15" t="str">
            <v>Evaluación de la Gestión</v>
          </cell>
        </row>
      </sheetData>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8" customWidth="1"/>
    <col min="2" max="2" width="59.7109375" style="8" customWidth="1"/>
    <col min="3" max="3" width="6.85546875" style="20" customWidth="1"/>
    <col min="4" max="4" width="22.5703125" style="8" customWidth="1"/>
    <col min="5" max="5" width="28.42578125" style="8" customWidth="1"/>
    <col min="6" max="6" width="54.28515625" style="8" customWidth="1"/>
    <col min="7" max="7" width="10" style="8" customWidth="1"/>
    <col min="8" max="8" width="31" style="8" customWidth="1"/>
    <col min="9" max="9" width="15.7109375" style="8" customWidth="1"/>
    <col min="10" max="10" width="28.28515625" style="8" customWidth="1"/>
    <col min="11" max="11" width="5.85546875" style="35" customWidth="1"/>
    <col min="12" max="13" width="28.28515625" style="35" customWidth="1"/>
    <col min="14" max="14" width="8.7109375" style="35" customWidth="1"/>
    <col min="15" max="15" width="41.140625" style="35" customWidth="1"/>
    <col min="16" max="16" width="7.5703125" style="35" customWidth="1"/>
    <col min="17" max="17" width="28.28515625" style="35" customWidth="1"/>
    <col min="18" max="18" width="9" style="35" customWidth="1"/>
    <col min="19" max="20" width="28.28515625" style="35" customWidth="1"/>
    <col min="21" max="21" width="11.42578125" style="35" customWidth="1"/>
    <col min="22" max="22" width="28.28515625" style="35" customWidth="1"/>
    <col min="23" max="23" width="11.85546875" style="35" customWidth="1"/>
    <col min="24" max="24" width="16.5703125" style="35" customWidth="1"/>
    <col min="25" max="25" width="20.42578125" style="35" customWidth="1"/>
    <col min="26" max="26" width="47.5703125" style="35" customWidth="1"/>
    <col min="27" max="27" width="7.5703125" style="35" customWidth="1"/>
    <col min="28" max="28" width="11.42578125" style="8"/>
    <col min="29" max="29" width="18.28515625" style="8" customWidth="1"/>
    <col min="30" max="31" width="11.42578125" style="8"/>
    <col min="32" max="32" width="27.140625" style="8" customWidth="1"/>
    <col min="33" max="33" width="22.5703125" style="8" customWidth="1"/>
    <col min="34" max="34" width="22" style="21" customWidth="1"/>
    <col min="35" max="16384" width="11.42578125" style="8"/>
  </cols>
  <sheetData>
    <row r="2" spans="1:34" x14ac:dyDescent="0.25">
      <c r="A2" s="7" t="s">
        <v>3</v>
      </c>
      <c r="B2" s="22" t="s">
        <v>152</v>
      </c>
      <c r="C2" s="26"/>
      <c r="D2" s="187" t="s">
        <v>16</v>
      </c>
      <c r="E2" s="188"/>
      <c r="F2" s="189"/>
      <c r="H2" s="184" t="s">
        <v>30</v>
      </c>
      <c r="I2" s="184"/>
      <c r="J2" s="184"/>
      <c r="K2" s="26"/>
      <c r="L2" s="26"/>
      <c r="M2" s="26"/>
      <c r="N2" s="26"/>
      <c r="O2" s="26"/>
      <c r="P2" s="26"/>
      <c r="Q2" s="26"/>
      <c r="R2" s="26"/>
      <c r="S2" s="26"/>
      <c r="T2" s="26"/>
      <c r="U2" s="26"/>
      <c r="V2" s="26"/>
      <c r="W2" s="26"/>
      <c r="X2" s="26"/>
      <c r="Y2" s="26"/>
      <c r="Z2" s="26"/>
      <c r="AA2" s="26"/>
      <c r="AB2" s="9" t="s">
        <v>48</v>
      </c>
      <c r="AC2" s="9" t="s">
        <v>49</v>
      </c>
      <c r="AD2" s="9" t="s">
        <v>50</v>
      </c>
      <c r="AF2" s="9" t="s">
        <v>105</v>
      </c>
      <c r="AG2" s="9" t="s">
        <v>106</v>
      </c>
      <c r="AH2" s="9" t="s">
        <v>140</v>
      </c>
    </row>
    <row r="3" spans="1:34" ht="87" customHeight="1" x14ac:dyDescent="0.25">
      <c r="A3" s="10" t="s">
        <v>8</v>
      </c>
      <c r="B3" s="23" t="s">
        <v>153</v>
      </c>
      <c r="C3" s="24"/>
      <c r="D3" s="30" t="s">
        <v>180</v>
      </c>
      <c r="E3" s="181" t="s">
        <v>72</v>
      </c>
      <c r="F3" s="181"/>
      <c r="G3" s="11"/>
      <c r="H3" s="12" t="s">
        <v>27</v>
      </c>
      <c r="I3" s="12" t="s">
        <v>28</v>
      </c>
      <c r="J3" s="12" t="s">
        <v>29</v>
      </c>
      <c r="K3" s="26"/>
      <c r="L3" s="185" t="s">
        <v>35</v>
      </c>
      <c r="M3" s="186"/>
      <c r="N3" s="38"/>
      <c r="O3" s="32" t="s">
        <v>70</v>
      </c>
      <c r="P3" s="38"/>
      <c r="Q3" s="29" t="s">
        <v>67</v>
      </c>
      <c r="R3" s="38"/>
      <c r="S3" s="183" t="s">
        <v>41</v>
      </c>
      <c r="T3" s="183"/>
      <c r="U3" s="38"/>
      <c r="V3" s="29" t="s">
        <v>68</v>
      </c>
      <c r="W3" s="36"/>
      <c r="X3" s="184" t="s">
        <v>39</v>
      </c>
      <c r="Y3" s="184"/>
      <c r="Z3" s="184"/>
      <c r="AA3" s="36"/>
      <c r="AB3" s="14">
        <v>1</v>
      </c>
      <c r="AC3" s="14" t="s">
        <v>51</v>
      </c>
      <c r="AD3" s="14">
        <v>2015</v>
      </c>
      <c r="AF3" s="13" t="s">
        <v>107</v>
      </c>
      <c r="AG3" s="10" t="s">
        <v>119</v>
      </c>
      <c r="AH3" s="10" t="s">
        <v>119</v>
      </c>
    </row>
    <row r="4" spans="1:34" ht="89.25" customHeight="1" x14ac:dyDescent="0.25">
      <c r="A4" s="10" t="s">
        <v>151</v>
      </c>
      <c r="B4" s="23" t="s">
        <v>195</v>
      </c>
      <c r="C4" s="24"/>
      <c r="D4" s="30" t="s">
        <v>181</v>
      </c>
      <c r="E4" s="181" t="s">
        <v>73</v>
      </c>
      <c r="F4" s="181"/>
      <c r="G4" s="11"/>
      <c r="H4" s="13" t="s">
        <v>17</v>
      </c>
      <c r="I4" s="15">
        <v>5</v>
      </c>
      <c r="J4" s="13" t="s">
        <v>22</v>
      </c>
      <c r="K4" s="33"/>
      <c r="L4" s="12" t="s">
        <v>34</v>
      </c>
      <c r="M4" s="12" t="s">
        <v>28</v>
      </c>
      <c r="N4" s="26"/>
      <c r="O4" s="10" t="s">
        <v>190</v>
      </c>
      <c r="P4" s="26"/>
      <c r="Q4" s="2" t="s">
        <v>169</v>
      </c>
      <c r="R4" s="26"/>
      <c r="S4" s="12" t="s">
        <v>34</v>
      </c>
      <c r="T4" s="12" t="s">
        <v>28</v>
      </c>
      <c r="U4" s="26"/>
      <c r="V4" s="2" t="s">
        <v>172</v>
      </c>
      <c r="W4" s="37"/>
      <c r="X4" s="27" t="s">
        <v>27</v>
      </c>
      <c r="Y4" s="27" t="s">
        <v>28</v>
      </c>
      <c r="Z4" s="27" t="s">
        <v>29</v>
      </c>
      <c r="AA4" s="37"/>
      <c r="AB4" s="14">
        <f t="shared" ref="AB4:AB18" si="0">AB3+1</f>
        <v>2</v>
      </c>
      <c r="AC4" s="14" t="s">
        <v>52</v>
      </c>
      <c r="AD4" s="14">
        <f t="shared" ref="AD4:AD9" si="1">AD3+1</f>
        <v>2016</v>
      </c>
      <c r="AF4" s="10" t="s">
        <v>108</v>
      </c>
      <c r="AG4" s="10" t="s">
        <v>132</v>
      </c>
      <c r="AH4" s="10" t="s">
        <v>141</v>
      </c>
    </row>
    <row r="5" spans="1:34" ht="120" customHeight="1" x14ac:dyDescent="0.25">
      <c r="A5" s="10" t="s">
        <v>6</v>
      </c>
      <c r="B5" s="23" t="s">
        <v>154</v>
      </c>
      <c r="C5" s="24"/>
      <c r="D5" s="30" t="s">
        <v>182</v>
      </c>
      <c r="E5" s="181" t="s">
        <v>74</v>
      </c>
      <c r="F5" s="181"/>
      <c r="G5" s="11"/>
      <c r="H5" s="13" t="s">
        <v>18</v>
      </c>
      <c r="I5" s="15">
        <v>4</v>
      </c>
      <c r="J5" s="13" t="s">
        <v>23</v>
      </c>
      <c r="K5" s="33"/>
      <c r="L5" s="18" t="s">
        <v>177</v>
      </c>
      <c r="M5" s="14">
        <v>0.5</v>
      </c>
      <c r="N5" s="39"/>
      <c r="O5" s="10" t="s">
        <v>191</v>
      </c>
      <c r="P5" s="39"/>
      <c r="Q5" s="2" t="s">
        <v>170</v>
      </c>
      <c r="R5" s="39"/>
      <c r="S5" s="18" t="s">
        <v>42</v>
      </c>
      <c r="T5" s="14">
        <v>1</v>
      </c>
      <c r="U5" s="39"/>
      <c r="V5" s="2" t="s">
        <v>173</v>
      </c>
      <c r="W5" s="37"/>
      <c r="X5" s="31" t="s">
        <v>165</v>
      </c>
      <c r="Y5" s="15">
        <v>1</v>
      </c>
      <c r="Z5" s="28" t="s">
        <v>40</v>
      </c>
      <c r="AA5" s="37"/>
      <c r="AB5" s="14">
        <f t="shared" si="0"/>
        <v>3</v>
      </c>
      <c r="AC5" s="14" t="s">
        <v>53</v>
      </c>
      <c r="AD5" s="14">
        <f t="shared" si="1"/>
        <v>2017</v>
      </c>
      <c r="AF5" s="10" t="s">
        <v>109</v>
      </c>
      <c r="AG5" s="10" t="s">
        <v>122</v>
      </c>
      <c r="AH5" s="10" t="s">
        <v>120</v>
      </c>
    </row>
    <row r="6" spans="1:34" ht="129.75" customHeight="1" x14ac:dyDescent="0.25">
      <c r="A6" s="10" t="s">
        <v>12</v>
      </c>
      <c r="B6" s="23" t="s">
        <v>155</v>
      </c>
      <c r="C6" s="24"/>
      <c r="D6" s="30" t="s">
        <v>183</v>
      </c>
      <c r="E6" s="181" t="s">
        <v>75</v>
      </c>
      <c r="F6" s="181"/>
      <c r="G6" s="11"/>
      <c r="H6" s="13" t="s">
        <v>19</v>
      </c>
      <c r="I6" s="15">
        <v>3</v>
      </c>
      <c r="J6" s="13" t="s">
        <v>24</v>
      </c>
      <c r="K6" s="33"/>
      <c r="L6" s="18" t="s">
        <v>178</v>
      </c>
      <c r="M6" s="14">
        <v>1</v>
      </c>
      <c r="N6" s="39"/>
      <c r="O6" s="10" t="s">
        <v>192</v>
      </c>
      <c r="P6" s="39"/>
      <c r="Q6" s="2" t="s">
        <v>171</v>
      </c>
      <c r="R6" s="39"/>
      <c r="S6" s="18" t="s">
        <v>43</v>
      </c>
      <c r="T6" s="14">
        <v>2</v>
      </c>
      <c r="U6" s="39"/>
      <c r="V6" s="2" t="s">
        <v>174</v>
      </c>
      <c r="W6" s="37"/>
      <c r="X6" s="31" t="s">
        <v>166</v>
      </c>
      <c r="Y6" s="15">
        <v>2</v>
      </c>
      <c r="Z6" s="28" t="s">
        <v>86</v>
      </c>
      <c r="AA6" s="37"/>
      <c r="AB6" s="14">
        <f t="shared" si="0"/>
        <v>4</v>
      </c>
      <c r="AC6" s="14" t="s">
        <v>54</v>
      </c>
      <c r="AD6" s="14">
        <f t="shared" si="1"/>
        <v>2018</v>
      </c>
      <c r="AF6" s="10" t="s">
        <v>110</v>
      </c>
      <c r="AG6" s="10" t="s">
        <v>123</v>
      </c>
      <c r="AH6" s="10" t="s">
        <v>121</v>
      </c>
    </row>
    <row r="7" spans="1:34" ht="106.5" customHeight="1" x14ac:dyDescent="0.25">
      <c r="A7" s="10" t="s">
        <v>5</v>
      </c>
      <c r="B7" s="23" t="s">
        <v>157</v>
      </c>
      <c r="C7" s="24"/>
      <c r="D7" s="30" t="s">
        <v>102</v>
      </c>
      <c r="E7" s="181" t="s">
        <v>76</v>
      </c>
      <c r="F7" s="181"/>
      <c r="G7" s="11"/>
      <c r="H7" s="13" t="s">
        <v>20</v>
      </c>
      <c r="I7" s="15">
        <v>2</v>
      </c>
      <c r="J7" s="13" t="s">
        <v>25</v>
      </c>
      <c r="K7" s="33"/>
      <c r="L7" s="33"/>
      <c r="M7" s="33"/>
      <c r="N7" s="33"/>
      <c r="O7" s="10" t="s">
        <v>193</v>
      </c>
      <c r="P7" s="33"/>
      <c r="Q7" s="33"/>
      <c r="R7" s="33"/>
      <c r="S7" s="18" t="s">
        <v>44</v>
      </c>
      <c r="T7" s="14">
        <v>3</v>
      </c>
      <c r="U7" s="33"/>
      <c r="V7" s="33"/>
      <c r="W7" s="33"/>
      <c r="X7" s="31" t="s">
        <v>167</v>
      </c>
      <c r="Y7" s="15">
        <v>3</v>
      </c>
      <c r="Z7" s="28" t="s">
        <v>85</v>
      </c>
      <c r="AA7" s="33"/>
      <c r="AB7" s="14">
        <f t="shared" si="0"/>
        <v>5</v>
      </c>
      <c r="AC7" s="14" t="s">
        <v>55</v>
      </c>
      <c r="AD7" s="14">
        <f t="shared" si="1"/>
        <v>2019</v>
      </c>
      <c r="AF7" s="10" t="s">
        <v>111</v>
      </c>
      <c r="AG7" s="10" t="s">
        <v>124</v>
      </c>
      <c r="AH7" s="10" t="s">
        <v>142</v>
      </c>
    </row>
    <row r="8" spans="1:34" ht="90" customHeight="1" x14ac:dyDescent="0.25">
      <c r="A8" s="10" t="s">
        <v>4</v>
      </c>
      <c r="B8" s="23" t="s">
        <v>158</v>
      </c>
      <c r="C8" s="24"/>
      <c r="D8" s="30" t="s">
        <v>184</v>
      </c>
      <c r="E8" s="182" t="s">
        <v>38</v>
      </c>
      <c r="F8" s="182"/>
      <c r="G8" s="11"/>
      <c r="H8" s="13" t="s">
        <v>21</v>
      </c>
      <c r="I8" s="15">
        <v>1</v>
      </c>
      <c r="J8" s="13" t="s">
        <v>26</v>
      </c>
      <c r="K8" s="33"/>
      <c r="L8" s="29" t="s">
        <v>69</v>
      </c>
      <c r="M8" s="33"/>
      <c r="N8" s="33"/>
      <c r="O8" s="40" t="s">
        <v>194</v>
      </c>
      <c r="P8" s="33"/>
      <c r="Q8" s="33"/>
      <c r="R8" s="33"/>
      <c r="S8" s="18" t="s">
        <v>45</v>
      </c>
      <c r="T8" s="14">
        <v>4</v>
      </c>
      <c r="U8" s="33"/>
      <c r="V8" s="33"/>
      <c r="W8" s="33"/>
      <c r="X8" s="31" t="s">
        <v>168</v>
      </c>
      <c r="Y8" s="15">
        <v>4</v>
      </c>
      <c r="Z8" s="28" t="s">
        <v>84</v>
      </c>
      <c r="AA8" s="33"/>
      <c r="AB8" s="14">
        <f t="shared" si="0"/>
        <v>6</v>
      </c>
      <c r="AC8" s="14" t="s">
        <v>56</v>
      </c>
      <c r="AD8" s="14">
        <f t="shared" si="1"/>
        <v>2020</v>
      </c>
      <c r="AF8" s="10" t="s">
        <v>112</v>
      </c>
      <c r="AG8" s="10" t="s">
        <v>125</v>
      </c>
      <c r="AH8" s="10" t="s">
        <v>143</v>
      </c>
    </row>
    <row r="9" spans="1:34" ht="136.5" customHeight="1" x14ac:dyDescent="0.25">
      <c r="A9" s="10" t="s">
        <v>13</v>
      </c>
      <c r="B9" s="23" t="s">
        <v>156</v>
      </c>
      <c r="C9" s="24"/>
      <c r="D9" s="30" t="s">
        <v>185</v>
      </c>
      <c r="E9" s="182" t="s">
        <v>77</v>
      </c>
      <c r="F9" s="182"/>
      <c r="G9" s="11"/>
      <c r="H9" s="11"/>
      <c r="I9" s="16"/>
      <c r="J9" s="11"/>
      <c r="K9" s="34"/>
      <c r="L9" s="2" t="s">
        <v>175</v>
      </c>
      <c r="M9" s="34"/>
      <c r="N9" s="34"/>
      <c r="O9" s="34"/>
      <c r="P9" s="34"/>
      <c r="Q9" s="34"/>
      <c r="R9" s="34"/>
      <c r="S9" s="18" t="s">
        <v>46</v>
      </c>
      <c r="T9" s="19">
        <v>5</v>
      </c>
      <c r="U9" s="34"/>
      <c r="V9" s="34"/>
      <c r="W9" s="34"/>
      <c r="X9" s="34"/>
      <c r="Y9" s="34"/>
      <c r="Z9" s="34"/>
      <c r="AA9" s="34"/>
      <c r="AB9" s="14">
        <f t="shared" si="0"/>
        <v>7</v>
      </c>
      <c r="AC9" s="14" t="s">
        <v>57</v>
      </c>
      <c r="AD9" s="14">
        <f t="shared" si="1"/>
        <v>2021</v>
      </c>
      <c r="AF9" s="10" t="s">
        <v>113</v>
      </c>
      <c r="AG9" s="10" t="s">
        <v>126</v>
      </c>
      <c r="AH9" s="10" t="s">
        <v>144</v>
      </c>
    </row>
    <row r="10" spans="1:34" ht="69.75" customHeight="1" x14ac:dyDescent="0.25">
      <c r="A10" s="10" t="s">
        <v>9</v>
      </c>
      <c r="B10" s="23" t="s">
        <v>159</v>
      </c>
      <c r="C10" s="24"/>
      <c r="D10" s="30" t="s">
        <v>186</v>
      </c>
      <c r="E10" s="182" t="s">
        <v>78</v>
      </c>
      <c r="F10" s="182"/>
      <c r="G10" s="11"/>
      <c r="L10" s="2" t="s">
        <v>176</v>
      </c>
      <c r="AB10" s="14">
        <f>AB9+1</f>
        <v>8</v>
      </c>
      <c r="AC10" s="14" t="s">
        <v>58</v>
      </c>
      <c r="AD10" s="14"/>
      <c r="AF10" s="10" t="s">
        <v>114</v>
      </c>
      <c r="AG10" s="10" t="s">
        <v>127</v>
      </c>
    </row>
    <row r="11" spans="1:34" ht="100.5" customHeight="1" x14ac:dyDescent="0.25">
      <c r="A11" s="17" t="s">
        <v>10</v>
      </c>
      <c r="B11" s="23" t="s">
        <v>196</v>
      </c>
      <c r="C11" s="24"/>
      <c r="G11" s="11"/>
      <c r="AB11" s="14">
        <f t="shared" si="0"/>
        <v>9</v>
      </c>
      <c r="AC11" s="14" t="s">
        <v>59</v>
      </c>
      <c r="AD11" s="14"/>
      <c r="AF11" s="10" t="s">
        <v>115</v>
      </c>
      <c r="AG11" s="10" t="s">
        <v>128</v>
      </c>
    </row>
    <row r="12" spans="1:34" ht="57.75" customHeight="1" x14ac:dyDescent="0.25">
      <c r="A12" s="17" t="s">
        <v>103</v>
      </c>
      <c r="B12" s="23" t="s">
        <v>161</v>
      </c>
      <c r="C12" s="24"/>
      <c r="G12" s="11"/>
      <c r="AB12" s="14">
        <f t="shared" si="0"/>
        <v>10</v>
      </c>
      <c r="AC12" s="14" t="s">
        <v>60</v>
      </c>
      <c r="AD12" s="14"/>
      <c r="AF12" s="10" t="s">
        <v>116</v>
      </c>
      <c r="AG12" s="10" t="s">
        <v>129</v>
      </c>
    </row>
    <row r="13" spans="1:34" ht="66" customHeight="1" x14ac:dyDescent="0.25">
      <c r="A13" s="17" t="s">
        <v>11</v>
      </c>
      <c r="B13" s="23" t="s">
        <v>160</v>
      </c>
      <c r="C13" s="24"/>
      <c r="G13" s="11"/>
      <c r="AB13" s="14">
        <f t="shared" si="0"/>
        <v>11</v>
      </c>
      <c r="AC13" s="14" t="s">
        <v>61</v>
      </c>
      <c r="AD13" s="14"/>
      <c r="AF13" s="10" t="s">
        <v>117</v>
      </c>
      <c r="AG13" s="10" t="s">
        <v>130</v>
      </c>
    </row>
    <row r="14" spans="1:34" ht="105" customHeight="1" x14ac:dyDescent="0.25">
      <c r="A14" s="17" t="s">
        <v>14</v>
      </c>
      <c r="B14" s="23" t="s">
        <v>162</v>
      </c>
      <c r="C14" s="24"/>
      <c r="G14" s="11"/>
      <c r="AB14" s="14">
        <f t="shared" si="0"/>
        <v>12</v>
      </c>
      <c r="AC14" s="14" t="s">
        <v>62</v>
      </c>
      <c r="AD14" s="14"/>
      <c r="AF14" s="10" t="s">
        <v>118</v>
      </c>
      <c r="AG14" s="10" t="s">
        <v>131</v>
      </c>
    </row>
    <row r="15" spans="1:34" ht="90" customHeight="1" x14ac:dyDescent="0.25">
      <c r="B15" s="11"/>
      <c r="C15" s="25"/>
      <c r="G15" s="11"/>
      <c r="AB15" s="14">
        <f t="shared" si="0"/>
        <v>13</v>
      </c>
      <c r="AC15" s="14"/>
      <c r="AD15" s="14"/>
    </row>
    <row r="16" spans="1:34" x14ac:dyDescent="0.25">
      <c r="AB16" s="14">
        <f t="shared" si="0"/>
        <v>14</v>
      </c>
      <c r="AC16" s="14"/>
      <c r="AD16" s="14"/>
    </row>
    <row r="17" spans="11:30" x14ac:dyDescent="0.25">
      <c r="K17" s="36"/>
      <c r="L17" s="36"/>
      <c r="M17" s="36"/>
      <c r="N17" s="36"/>
      <c r="O17" s="36"/>
      <c r="P17" s="36"/>
      <c r="Q17" s="36"/>
      <c r="R17" s="36"/>
      <c r="S17" s="36"/>
      <c r="T17" s="36"/>
      <c r="U17" s="36"/>
      <c r="V17" s="36"/>
      <c r="W17" s="36"/>
      <c r="X17" s="36"/>
      <c r="Y17" s="36"/>
      <c r="Z17" s="36"/>
      <c r="AA17" s="36"/>
      <c r="AB17" s="14">
        <f t="shared" si="0"/>
        <v>15</v>
      </c>
      <c r="AC17" s="14"/>
      <c r="AD17" s="14"/>
    </row>
    <row r="18" spans="11:30" x14ac:dyDescent="0.25">
      <c r="K18" s="37"/>
      <c r="L18" s="37"/>
      <c r="M18" s="37"/>
      <c r="N18" s="37"/>
      <c r="O18" s="37"/>
      <c r="P18" s="37"/>
      <c r="Q18" s="37"/>
      <c r="R18" s="37"/>
      <c r="S18" s="37"/>
      <c r="T18" s="37"/>
      <c r="U18" s="37"/>
      <c r="V18" s="37"/>
      <c r="W18" s="37"/>
      <c r="X18" s="37"/>
      <c r="Y18" s="37"/>
      <c r="Z18" s="37"/>
      <c r="AA18" s="37"/>
      <c r="AB18" s="14">
        <f t="shared" si="0"/>
        <v>16</v>
      </c>
      <c r="AC18" s="14"/>
      <c r="AD18" s="14"/>
    </row>
    <row r="19" spans="11:30" x14ac:dyDescent="0.25">
      <c r="AB19" s="16"/>
      <c r="AC19" s="16"/>
    </row>
    <row r="20" spans="11:30" x14ac:dyDescent="0.25">
      <c r="AB20" s="16"/>
      <c r="AC20" s="16"/>
    </row>
    <row r="21" spans="11:30" x14ac:dyDescent="0.25">
      <c r="AB21" s="16"/>
      <c r="AC21" s="16"/>
    </row>
    <row r="22" spans="11:30" x14ac:dyDescent="0.25">
      <c r="AB22" s="16"/>
      <c r="AC22" s="16"/>
    </row>
    <row r="23" spans="11:30" x14ac:dyDescent="0.25">
      <c r="AB23" s="16"/>
      <c r="AC23" s="16"/>
    </row>
    <row r="24" spans="11:30" x14ac:dyDescent="0.25">
      <c r="AB24" s="16"/>
      <c r="AC24" s="16"/>
    </row>
    <row r="25" spans="11:30" x14ac:dyDescent="0.25">
      <c r="AB25" s="16"/>
      <c r="AC25" s="16"/>
    </row>
    <row r="26" spans="11:30" x14ac:dyDescent="0.25">
      <c r="AB26" s="16"/>
      <c r="AC26" s="16"/>
    </row>
    <row r="27" spans="11:30" x14ac:dyDescent="0.25">
      <c r="AB27" s="16"/>
      <c r="AC27" s="16"/>
    </row>
    <row r="28" spans="11:30" x14ac:dyDescent="0.25">
      <c r="AB28" s="16"/>
      <c r="AC28" s="16"/>
    </row>
  </sheetData>
  <mergeCells count="13">
    <mergeCell ref="S3:T3"/>
    <mergeCell ref="X3:Z3"/>
    <mergeCell ref="L3:M3"/>
    <mergeCell ref="D2:F2"/>
    <mergeCell ref="H2:J2"/>
    <mergeCell ref="E3:F3"/>
    <mergeCell ref="E4:F4"/>
    <mergeCell ref="E10:F10"/>
    <mergeCell ref="E5:F5"/>
    <mergeCell ref="E6:F6"/>
    <mergeCell ref="E7:F7"/>
    <mergeCell ref="E8:F8"/>
    <mergeCell ref="E9:F9"/>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BO42"/>
  <sheetViews>
    <sheetView showGridLines="0" tabSelected="1" zoomScale="60" zoomScaleNormal="60" zoomScaleSheetLayoutView="55" workbookViewId="0">
      <selection activeCell="C5" sqref="C5:M11"/>
    </sheetView>
  </sheetViews>
  <sheetFormatPr baseColWidth="10" defaultColWidth="11.42578125" defaultRowHeight="12.75" x14ac:dyDescent="0.2"/>
  <cols>
    <col min="1" max="2" width="2.7109375" style="1" customWidth="1"/>
    <col min="3" max="7" width="24.7109375" style="5" customWidth="1"/>
    <col min="8" max="9" width="24.7109375" style="1" customWidth="1"/>
    <col min="10" max="10" width="24.7109375" style="4" customWidth="1"/>
    <col min="11" max="12" width="24.7109375" style="1" customWidth="1"/>
    <col min="13" max="13" width="24.7109375" style="4" customWidth="1"/>
    <col min="14" max="15" width="24.7109375" style="1" customWidth="1"/>
    <col min="16" max="16" width="24.7109375" style="6" customWidth="1"/>
    <col min="17" max="18" width="24.7109375" style="4" customWidth="1"/>
    <col min="19" max="40" width="24.7109375" style="1" customWidth="1"/>
    <col min="41" max="41" width="9.7109375" style="1" customWidth="1"/>
    <col min="42" max="42" width="11.5703125" style="1" customWidth="1"/>
    <col min="43" max="45" width="9.7109375" style="1" customWidth="1"/>
    <col min="46" max="46" width="12.28515625" style="1" customWidth="1"/>
    <col min="47" max="47" width="24.5703125" style="1" customWidth="1"/>
    <col min="48" max="48" width="22.85546875" style="1" customWidth="1"/>
    <col min="49" max="49" width="40.7109375" style="1" customWidth="1"/>
    <col min="50" max="50" width="29.85546875" style="1" customWidth="1"/>
    <col min="51" max="51" width="19.7109375" style="1" customWidth="1"/>
    <col min="52" max="52" width="33.28515625" style="1" customWidth="1"/>
    <col min="53" max="53" width="27.140625" style="1" customWidth="1"/>
    <col min="54" max="54" width="40" style="1" customWidth="1"/>
    <col min="55" max="55" width="7.85546875" style="1" customWidth="1"/>
    <col min="56" max="56" width="22.140625" style="1" customWidth="1"/>
    <col min="57" max="57" width="34.5703125" style="1" customWidth="1"/>
    <col min="58" max="58" width="17.5703125" style="1" customWidth="1"/>
    <col min="59" max="59" width="8.140625" style="1" customWidth="1"/>
    <col min="60" max="60" width="38.140625" style="1" customWidth="1"/>
    <col min="61" max="61" width="41" style="1" customWidth="1"/>
    <col min="62" max="62" width="52.42578125" style="1" customWidth="1"/>
    <col min="63" max="63" width="34.7109375" style="1" customWidth="1"/>
    <col min="64" max="64" width="11.42578125" style="1" customWidth="1"/>
    <col min="65" max="65" width="11.42578125" style="4" customWidth="1"/>
    <col min="66" max="66" width="14" style="4" customWidth="1"/>
    <col min="67" max="67" width="14.7109375" style="4" customWidth="1"/>
    <col min="68" max="16384" width="11.42578125" style="1"/>
  </cols>
  <sheetData>
    <row r="1" spans="3:48" ht="30" customHeight="1" x14ac:dyDescent="0.2">
      <c r="C1" s="190"/>
      <c r="D1" s="191"/>
      <c r="E1" s="196" t="s">
        <v>207</v>
      </c>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7"/>
      <c r="AU1" s="202" t="s">
        <v>179</v>
      </c>
      <c r="AV1" s="202"/>
    </row>
    <row r="2" spans="3:48" ht="30" customHeight="1" x14ac:dyDescent="0.2">
      <c r="C2" s="192"/>
      <c r="D2" s="193"/>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9"/>
      <c r="AU2" s="3" t="s">
        <v>205</v>
      </c>
      <c r="AV2" s="3" t="s">
        <v>188</v>
      </c>
    </row>
    <row r="3" spans="3:48" ht="30" customHeight="1" x14ac:dyDescent="0.2">
      <c r="C3" s="194"/>
      <c r="D3" s="195"/>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1"/>
      <c r="AU3" s="202" t="s">
        <v>206</v>
      </c>
      <c r="AV3" s="202"/>
    </row>
    <row r="4" spans="3:48" ht="13.5" thickBot="1" x14ac:dyDescent="0.25"/>
    <row r="5" spans="3:48" ht="60" customHeight="1" x14ac:dyDescent="0.2">
      <c r="C5" s="203" t="s">
        <v>209</v>
      </c>
      <c r="D5" s="204"/>
      <c r="E5" s="204"/>
      <c r="F5" s="204"/>
      <c r="G5" s="204"/>
      <c r="H5" s="204"/>
      <c r="I5" s="204"/>
      <c r="J5" s="204"/>
      <c r="K5" s="204"/>
      <c r="L5" s="204"/>
      <c r="M5" s="205"/>
    </row>
    <row r="6" spans="3:48" ht="60" customHeight="1" x14ac:dyDescent="0.2">
      <c r="C6" s="206"/>
      <c r="D6" s="207"/>
      <c r="E6" s="207"/>
      <c r="F6" s="207"/>
      <c r="G6" s="207"/>
      <c r="H6" s="207"/>
      <c r="I6" s="207"/>
      <c r="J6" s="207"/>
      <c r="K6" s="207"/>
      <c r="L6" s="207"/>
      <c r="M6" s="208"/>
    </row>
    <row r="7" spans="3:48" ht="60" customHeight="1" x14ac:dyDescent="0.2">
      <c r="C7" s="206"/>
      <c r="D7" s="207"/>
      <c r="E7" s="207"/>
      <c r="F7" s="207"/>
      <c r="G7" s="207"/>
      <c r="H7" s="207"/>
      <c r="I7" s="207"/>
      <c r="J7" s="207"/>
      <c r="K7" s="207"/>
      <c r="L7" s="207"/>
      <c r="M7" s="208"/>
    </row>
    <row r="8" spans="3:48" ht="60" customHeight="1" x14ac:dyDescent="0.2">
      <c r="C8" s="206"/>
      <c r="D8" s="207"/>
      <c r="E8" s="207"/>
      <c r="F8" s="207"/>
      <c r="G8" s="207"/>
      <c r="H8" s="207"/>
      <c r="I8" s="207"/>
      <c r="J8" s="207"/>
      <c r="K8" s="207"/>
      <c r="L8" s="207"/>
      <c r="M8" s="208"/>
    </row>
    <row r="9" spans="3:48" ht="60" customHeight="1" x14ac:dyDescent="0.2">
      <c r="C9" s="206"/>
      <c r="D9" s="207"/>
      <c r="E9" s="207"/>
      <c r="F9" s="207"/>
      <c r="G9" s="207"/>
      <c r="H9" s="207"/>
      <c r="I9" s="207"/>
      <c r="J9" s="207"/>
      <c r="K9" s="207"/>
      <c r="L9" s="207"/>
      <c r="M9" s="208"/>
    </row>
    <row r="10" spans="3:48" ht="60" customHeight="1" x14ac:dyDescent="0.2">
      <c r="C10" s="206"/>
      <c r="D10" s="207"/>
      <c r="E10" s="207"/>
      <c r="F10" s="207"/>
      <c r="G10" s="207"/>
      <c r="H10" s="207"/>
      <c r="I10" s="207"/>
      <c r="J10" s="207"/>
      <c r="K10" s="207"/>
      <c r="L10" s="207"/>
      <c r="M10" s="208"/>
    </row>
    <row r="11" spans="3:48" ht="60" customHeight="1" thickBot="1" x14ac:dyDescent="0.25">
      <c r="C11" s="209"/>
      <c r="D11" s="210"/>
      <c r="E11" s="210"/>
      <c r="F11" s="210"/>
      <c r="G11" s="210"/>
      <c r="H11" s="210"/>
      <c r="I11" s="210"/>
      <c r="J11" s="210"/>
      <c r="K11" s="210"/>
      <c r="L11" s="210"/>
      <c r="M11" s="211"/>
    </row>
    <row r="12" spans="3:48" ht="60" customHeight="1" x14ac:dyDescent="0.2">
      <c r="C12" s="41"/>
      <c r="D12" s="41"/>
      <c r="E12" s="41"/>
      <c r="F12" s="41"/>
      <c r="G12" s="41"/>
      <c r="H12" s="41"/>
      <c r="I12" s="41"/>
      <c r="J12" s="41"/>
      <c r="K12" s="41"/>
      <c r="L12" s="41"/>
      <c r="M12" s="41"/>
    </row>
    <row r="13" spans="3:48" ht="60" customHeight="1" x14ac:dyDescent="0.2">
      <c r="C13" s="41"/>
      <c r="D13" s="41"/>
      <c r="E13" s="41"/>
      <c r="F13" s="41"/>
      <c r="G13" s="41"/>
      <c r="H13" s="41"/>
      <c r="I13" s="41"/>
      <c r="J13" s="41"/>
      <c r="K13" s="41"/>
      <c r="L13" s="41"/>
      <c r="M13" s="41"/>
    </row>
    <row r="14" spans="3:48" ht="60" customHeight="1" x14ac:dyDescent="0.2">
      <c r="C14" s="41"/>
      <c r="D14" s="41"/>
      <c r="E14" s="41"/>
      <c r="F14" s="41"/>
      <c r="G14" s="41"/>
      <c r="H14" s="41"/>
      <c r="I14" s="41"/>
      <c r="J14" s="41"/>
      <c r="K14" s="41"/>
      <c r="L14" s="41"/>
      <c r="M14" s="41"/>
    </row>
    <row r="15" spans="3:48" ht="60" customHeight="1" x14ac:dyDescent="0.2">
      <c r="C15" s="41"/>
      <c r="D15" s="41"/>
      <c r="E15" s="41"/>
      <c r="F15" s="41"/>
      <c r="G15" s="41"/>
      <c r="H15" s="41"/>
      <c r="I15" s="41"/>
      <c r="J15" s="41"/>
      <c r="K15" s="41"/>
      <c r="L15" s="41"/>
      <c r="M15" s="41"/>
    </row>
    <row r="16" spans="3:48" ht="60" customHeight="1" x14ac:dyDescent="0.2">
      <c r="C16" s="41"/>
      <c r="D16" s="41"/>
      <c r="E16" s="41"/>
      <c r="F16" s="41"/>
      <c r="G16" s="41"/>
      <c r="H16" s="41"/>
      <c r="I16" s="41"/>
      <c r="J16" s="41"/>
      <c r="K16" s="41"/>
      <c r="L16" s="41"/>
      <c r="M16" s="41"/>
    </row>
    <row r="17" spans="3:13" ht="60" customHeight="1" x14ac:dyDescent="0.2">
      <c r="C17" s="41"/>
      <c r="D17" s="41"/>
      <c r="E17" s="41"/>
      <c r="F17" s="41"/>
      <c r="G17" s="41"/>
      <c r="H17" s="41"/>
      <c r="I17" s="41"/>
      <c r="J17" s="41"/>
      <c r="K17" s="41"/>
      <c r="L17" s="41"/>
      <c r="M17" s="41"/>
    </row>
    <row r="18" spans="3:13" ht="60" customHeight="1" x14ac:dyDescent="0.2">
      <c r="C18" s="41"/>
      <c r="D18" s="41"/>
      <c r="E18" s="41"/>
      <c r="F18" s="41"/>
      <c r="G18" s="41"/>
      <c r="H18" s="41"/>
      <c r="I18" s="41"/>
      <c r="J18" s="41"/>
      <c r="K18" s="41"/>
      <c r="L18" s="41"/>
      <c r="M18" s="41"/>
    </row>
    <row r="19" spans="3:13" ht="60" customHeight="1" x14ac:dyDescent="0.2">
      <c r="C19" s="41"/>
      <c r="D19" s="41"/>
      <c r="E19" s="41"/>
      <c r="F19" s="41"/>
      <c r="G19" s="41"/>
      <c r="H19" s="41"/>
      <c r="I19" s="41"/>
      <c r="J19" s="41"/>
      <c r="K19" s="41"/>
      <c r="L19" s="41"/>
      <c r="M19" s="41"/>
    </row>
    <row r="20" spans="3:13" ht="60" customHeight="1" x14ac:dyDescent="0.2">
      <c r="C20" s="41"/>
      <c r="D20" s="41"/>
      <c r="E20" s="41"/>
      <c r="F20" s="41"/>
      <c r="G20" s="41"/>
      <c r="H20" s="41"/>
      <c r="I20" s="41"/>
      <c r="J20" s="41"/>
      <c r="K20" s="41"/>
      <c r="L20" s="41"/>
      <c r="M20" s="41"/>
    </row>
    <row r="21" spans="3:13" ht="60" customHeight="1" x14ac:dyDescent="0.2">
      <c r="C21" s="41"/>
      <c r="D21" s="41"/>
      <c r="E21" s="41"/>
      <c r="F21" s="41"/>
      <c r="G21" s="41"/>
      <c r="H21" s="41"/>
      <c r="I21" s="41"/>
      <c r="J21" s="41"/>
      <c r="K21" s="41"/>
      <c r="L21" s="41"/>
      <c r="M21" s="41"/>
    </row>
    <row r="22" spans="3:13" ht="60" customHeight="1" x14ac:dyDescent="0.2"/>
    <row r="23" spans="3:13" ht="60" customHeight="1" x14ac:dyDescent="0.2"/>
    <row r="24" spans="3:13" ht="60" customHeight="1" x14ac:dyDescent="0.2"/>
    <row r="25" spans="3:13" ht="60" customHeight="1" x14ac:dyDescent="0.2"/>
    <row r="26" spans="3:13" ht="60" customHeight="1" x14ac:dyDescent="0.2"/>
    <row r="27" spans="3:13" ht="60" customHeight="1" x14ac:dyDescent="0.2"/>
    <row r="28" spans="3:13" ht="60" customHeight="1" x14ac:dyDescent="0.2"/>
    <row r="29" spans="3:13" ht="60" customHeight="1" x14ac:dyDescent="0.2"/>
    <row r="30" spans="3:13" ht="60" customHeight="1" x14ac:dyDescent="0.2"/>
    <row r="31" spans="3:13" ht="60" customHeight="1" x14ac:dyDescent="0.2"/>
    <row r="32" spans="3:13"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sheetData>
  <sheetProtection selectLockedCells="1"/>
  <dataConsolidate/>
  <mergeCells count="5">
    <mergeCell ref="C1:D3"/>
    <mergeCell ref="E1:AT3"/>
    <mergeCell ref="AU1:AV1"/>
    <mergeCell ref="AU3:AV3"/>
    <mergeCell ref="C5:M11"/>
  </mergeCells>
  <printOptions horizontalCentered="1"/>
  <pageMargins left="0.19685039370078741" right="0.19685039370078741" top="0.78740157480314965" bottom="0.39370078740157483" header="0" footer="0"/>
  <pageSetup paperSize="14"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O142"/>
  <sheetViews>
    <sheetView showGridLines="0" view="pageBreakPreview" zoomScale="55" zoomScaleNormal="55" zoomScaleSheetLayoutView="55" workbookViewId="0">
      <selection activeCell="C1" sqref="C1:D3"/>
    </sheetView>
  </sheetViews>
  <sheetFormatPr baseColWidth="10" defaultColWidth="11.42578125" defaultRowHeight="12.75" x14ac:dyDescent="0.2"/>
  <cols>
    <col min="1" max="2" width="2.7109375" style="78" customWidth="1"/>
    <col min="3" max="6" width="24.7109375" style="113" customWidth="1"/>
    <col min="7" max="7" width="52.42578125" style="117" customWidth="1"/>
    <col min="8" max="8" width="24.7109375" style="68" customWidth="1"/>
    <col min="9" max="9" width="24.7109375" style="65" customWidth="1"/>
    <col min="10" max="10" width="24.7109375" style="80" customWidth="1"/>
    <col min="11" max="12" width="24.7109375" style="65" customWidth="1"/>
    <col min="13" max="13" width="24.7109375" style="80" customWidth="1"/>
    <col min="14" max="16" width="24.7109375" style="68" customWidth="1"/>
    <col min="17" max="17" width="24.7109375" style="80" customWidth="1"/>
    <col min="18" max="18" width="24.7109375" style="125" customWidth="1"/>
    <col min="19" max="19" width="24.7109375" style="80" customWidth="1"/>
    <col min="20" max="21" width="24.7109375" style="68" customWidth="1"/>
    <col min="22" max="22" width="24.7109375" style="125" customWidth="1"/>
    <col min="23" max="29" width="24.7109375" style="68" customWidth="1"/>
    <col min="30" max="30" width="47.85546875" style="68" customWidth="1"/>
    <col min="31" max="36" width="24.7109375" style="78" customWidth="1"/>
    <col min="37" max="38" width="24.7109375" style="65" customWidth="1"/>
    <col min="39" max="39" width="24.7109375" style="68" customWidth="1"/>
    <col min="40" max="40" width="24.7109375" style="65" customWidth="1"/>
    <col min="41" max="41" width="9.7109375" style="68" customWidth="1"/>
    <col min="42" max="42" width="11.5703125" style="68" customWidth="1"/>
    <col min="43" max="43" width="13.28515625" style="68" customWidth="1"/>
    <col min="44" max="44" width="9.7109375" style="68" customWidth="1"/>
    <col min="45" max="45" width="12.5703125" style="68" customWidth="1"/>
    <col min="46" max="46" width="12.28515625" style="68" customWidth="1"/>
    <col min="47" max="47" width="24.5703125" style="78" customWidth="1"/>
    <col min="48" max="48" width="22.85546875" style="78" customWidth="1"/>
    <col min="49" max="49" width="40.7109375" style="78" customWidth="1"/>
    <col min="50" max="50" width="29.85546875" style="78" customWidth="1"/>
    <col min="51" max="51" width="19.7109375" style="78" customWidth="1"/>
    <col min="52" max="52" width="33.28515625" style="78" customWidth="1"/>
    <col min="53" max="53" width="27.140625" style="78" customWidth="1"/>
    <col min="54" max="54" width="40" style="78" customWidth="1"/>
    <col min="55" max="55" width="7.85546875" style="78" customWidth="1"/>
    <col min="56" max="56" width="22.140625" style="78" customWidth="1"/>
    <col min="57" max="57" width="34.5703125" style="78" customWidth="1"/>
    <col min="58" max="58" width="17.5703125" style="78" customWidth="1"/>
    <col min="59" max="59" width="8.140625" style="78" customWidth="1"/>
    <col min="60" max="60" width="38.140625" style="78" customWidth="1"/>
    <col min="61" max="61" width="41" style="78" customWidth="1"/>
    <col min="62" max="62" width="52.42578125" style="78" customWidth="1"/>
    <col min="63" max="63" width="34.7109375" style="78" customWidth="1"/>
    <col min="64" max="64" width="11.42578125" style="78" customWidth="1"/>
    <col min="65" max="65" width="11.42578125" style="80" customWidth="1"/>
    <col min="66" max="66" width="14" style="80" customWidth="1"/>
    <col min="67" max="67" width="14.7109375" style="80" customWidth="1"/>
    <col min="68" max="16384" width="11.42578125" style="78"/>
  </cols>
  <sheetData>
    <row r="1" spans="1:67" ht="30" customHeight="1" x14ac:dyDescent="0.2">
      <c r="C1" s="279"/>
      <c r="D1" s="280"/>
      <c r="E1" s="196" t="s">
        <v>212</v>
      </c>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7"/>
      <c r="AU1" s="202" t="s">
        <v>179</v>
      </c>
      <c r="AV1" s="202"/>
    </row>
    <row r="2" spans="1:67" ht="30" customHeight="1" x14ac:dyDescent="0.2">
      <c r="C2" s="281"/>
      <c r="D2" s="282"/>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9"/>
      <c r="AU2" s="79" t="s">
        <v>210</v>
      </c>
      <c r="AV2" s="79" t="s">
        <v>188</v>
      </c>
    </row>
    <row r="3" spans="1:67" ht="30" customHeight="1" x14ac:dyDescent="0.2">
      <c r="C3" s="283"/>
      <c r="D3" s="284"/>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1"/>
      <c r="AU3" s="202" t="s">
        <v>211</v>
      </c>
      <c r="AV3" s="202"/>
    </row>
    <row r="4" spans="1:67" s="171" customFormat="1" ht="15" x14ac:dyDescent="0.2">
      <c r="C4" s="172"/>
      <c r="D4" s="172"/>
      <c r="E4" s="172"/>
      <c r="F4" s="172"/>
      <c r="G4" s="173"/>
      <c r="H4" s="174"/>
      <c r="I4" s="175"/>
      <c r="J4" s="176"/>
      <c r="K4" s="175"/>
      <c r="L4" s="175"/>
      <c r="M4" s="176"/>
      <c r="N4" s="174"/>
      <c r="O4" s="174"/>
      <c r="P4" s="174"/>
      <c r="Q4" s="176"/>
      <c r="R4" s="177"/>
      <c r="S4" s="176"/>
      <c r="T4" s="174"/>
      <c r="U4" s="174"/>
      <c r="V4" s="177"/>
      <c r="W4" s="174"/>
      <c r="X4" s="174"/>
      <c r="Y4" s="174"/>
      <c r="Z4" s="174"/>
      <c r="AA4" s="174"/>
      <c r="AB4" s="174"/>
      <c r="AC4" s="174"/>
      <c r="AD4" s="174"/>
      <c r="AK4" s="175"/>
      <c r="AL4" s="175"/>
      <c r="AM4" s="174"/>
      <c r="AN4" s="175"/>
      <c r="AO4" s="174"/>
      <c r="AP4" s="174"/>
      <c r="AQ4" s="174"/>
      <c r="AR4" s="174"/>
      <c r="AS4" s="174"/>
      <c r="AT4" s="174"/>
      <c r="BM4" s="176"/>
      <c r="BN4" s="176"/>
      <c r="BO4" s="176"/>
    </row>
    <row r="5" spans="1:67" s="106" customFormat="1" ht="18.75" customHeight="1" x14ac:dyDescent="0.2">
      <c r="C5" s="278" t="s">
        <v>189</v>
      </c>
      <c r="D5" s="278"/>
      <c r="E5" s="278"/>
      <c r="F5" s="278"/>
      <c r="G5" s="278"/>
      <c r="H5" s="278"/>
      <c r="I5" s="278"/>
      <c r="J5" s="236" t="s">
        <v>47</v>
      </c>
      <c r="K5" s="277">
        <v>31</v>
      </c>
      <c r="L5" s="178"/>
      <c r="M5" s="107"/>
      <c r="N5" s="236" t="s">
        <v>63</v>
      </c>
      <c r="O5" s="277">
        <v>1</v>
      </c>
      <c r="P5" s="107"/>
      <c r="Q5" s="236" t="s">
        <v>64</v>
      </c>
      <c r="R5" s="277">
        <v>2018</v>
      </c>
      <c r="S5" s="108"/>
      <c r="T5" s="107"/>
      <c r="U5" s="107"/>
      <c r="V5" s="178"/>
      <c r="W5" s="107"/>
      <c r="X5" s="107"/>
      <c r="Y5" s="107"/>
      <c r="Z5" s="107"/>
      <c r="AA5" s="107"/>
      <c r="AB5" s="107"/>
      <c r="AC5" s="107"/>
      <c r="AD5" s="107"/>
      <c r="AK5" s="178"/>
      <c r="AL5" s="178"/>
      <c r="AM5" s="107"/>
      <c r="AN5" s="178"/>
      <c r="AO5" s="107"/>
      <c r="AP5" s="107"/>
      <c r="AQ5" s="107"/>
      <c r="AR5" s="107"/>
      <c r="AS5" s="107"/>
      <c r="AT5" s="107"/>
      <c r="BM5" s="107"/>
      <c r="BN5" s="107"/>
      <c r="BO5" s="107"/>
    </row>
    <row r="6" spans="1:67" s="106" customFormat="1" ht="18.75" customHeight="1" x14ac:dyDescent="0.2">
      <c r="C6" s="278"/>
      <c r="D6" s="278"/>
      <c r="E6" s="278"/>
      <c r="F6" s="278"/>
      <c r="G6" s="278"/>
      <c r="H6" s="278"/>
      <c r="I6" s="278"/>
      <c r="J6" s="236"/>
      <c r="K6" s="277"/>
      <c r="L6" s="178"/>
      <c r="M6" s="107"/>
      <c r="N6" s="236"/>
      <c r="O6" s="277"/>
      <c r="P6" s="107"/>
      <c r="Q6" s="236"/>
      <c r="R6" s="277"/>
      <c r="S6" s="108"/>
      <c r="T6" s="107"/>
      <c r="U6" s="107"/>
      <c r="V6" s="178"/>
      <c r="W6" s="107"/>
      <c r="X6" s="107"/>
      <c r="Y6" s="107"/>
      <c r="Z6" s="107"/>
      <c r="AA6" s="107"/>
      <c r="AB6" s="107"/>
      <c r="AC6" s="107"/>
      <c r="AD6" s="107"/>
      <c r="AK6" s="178"/>
      <c r="AL6" s="178"/>
      <c r="AM6" s="107"/>
      <c r="AN6" s="178"/>
      <c r="AO6" s="107"/>
      <c r="AP6" s="107"/>
      <c r="AQ6" s="107"/>
      <c r="AR6" s="107"/>
      <c r="AS6" s="107"/>
      <c r="AT6" s="107"/>
      <c r="BM6" s="107"/>
      <c r="BN6" s="107"/>
      <c r="BO6" s="107"/>
    </row>
    <row r="7" spans="1:67" s="106" customFormat="1" ht="15.75" x14ac:dyDescent="0.2">
      <c r="C7" s="179"/>
      <c r="D7" s="179"/>
      <c r="E7" s="179"/>
      <c r="F7" s="179"/>
      <c r="G7" s="180"/>
      <c r="H7" s="107"/>
      <c r="I7" s="178"/>
      <c r="J7" s="107"/>
      <c r="K7" s="178"/>
      <c r="L7" s="178"/>
      <c r="M7" s="107"/>
      <c r="N7" s="107"/>
      <c r="O7" s="107"/>
      <c r="P7" s="107"/>
      <c r="Q7" s="107"/>
      <c r="R7" s="178"/>
      <c r="S7" s="107"/>
      <c r="T7" s="107"/>
      <c r="U7" s="107"/>
      <c r="V7" s="178"/>
      <c r="W7" s="107"/>
      <c r="X7" s="107"/>
      <c r="Y7" s="107"/>
      <c r="Z7" s="107"/>
      <c r="AA7" s="107"/>
      <c r="AB7" s="107"/>
      <c r="AC7" s="107"/>
      <c r="AD7" s="107"/>
      <c r="AK7" s="178"/>
      <c r="AL7" s="178"/>
      <c r="AM7" s="107"/>
      <c r="AN7" s="178"/>
      <c r="AO7" s="107"/>
      <c r="AP7" s="107"/>
      <c r="AQ7" s="107"/>
      <c r="AR7" s="107"/>
      <c r="AS7" s="107"/>
      <c r="AT7" s="102"/>
      <c r="BM7" s="107"/>
      <c r="BN7" s="107"/>
      <c r="BO7" s="107"/>
    </row>
    <row r="8" spans="1:67" s="81" customFormat="1" ht="30" customHeight="1" x14ac:dyDescent="0.2">
      <c r="C8" s="238" t="s">
        <v>197</v>
      </c>
      <c r="D8" s="238" t="s">
        <v>198</v>
      </c>
      <c r="E8" s="238" t="s">
        <v>199</v>
      </c>
      <c r="F8" s="238" t="s">
        <v>200</v>
      </c>
      <c r="G8" s="218" t="s">
        <v>152</v>
      </c>
      <c r="H8" s="218" t="s">
        <v>7</v>
      </c>
      <c r="I8" s="251" t="s">
        <v>150</v>
      </c>
      <c r="J8" s="218" t="s">
        <v>16</v>
      </c>
      <c r="K8" s="218" t="s">
        <v>1</v>
      </c>
      <c r="L8" s="218" t="s">
        <v>15</v>
      </c>
      <c r="M8" s="218" t="s">
        <v>30</v>
      </c>
      <c r="N8" s="218" t="s">
        <v>32</v>
      </c>
      <c r="O8" s="251" t="s">
        <v>163</v>
      </c>
      <c r="P8" s="218" t="s">
        <v>31</v>
      </c>
      <c r="Q8" s="251" t="s">
        <v>164</v>
      </c>
      <c r="R8" s="218" t="s">
        <v>36</v>
      </c>
      <c r="S8" s="251" t="s">
        <v>208</v>
      </c>
      <c r="T8" s="218" t="s">
        <v>37</v>
      </c>
      <c r="U8" s="218" t="s">
        <v>0</v>
      </c>
      <c r="V8" s="251" t="s">
        <v>201</v>
      </c>
      <c r="W8" s="219" t="s">
        <v>213</v>
      </c>
      <c r="X8" s="219" t="s">
        <v>65</v>
      </c>
      <c r="Y8" s="219" t="s">
        <v>66</v>
      </c>
      <c r="Z8" s="219" t="s">
        <v>67</v>
      </c>
      <c r="AA8" s="219" t="s">
        <v>445</v>
      </c>
      <c r="AB8" s="219" t="s">
        <v>68</v>
      </c>
      <c r="AC8" s="218" t="s">
        <v>39</v>
      </c>
      <c r="AD8" s="218" t="s">
        <v>2</v>
      </c>
      <c r="AE8" s="275" t="s">
        <v>202</v>
      </c>
      <c r="AF8" s="276"/>
      <c r="AG8" s="276"/>
      <c r="AH8" s="276"/>
      <c r="AI8" s="276"/>
      <c r="AJ8" s="276"/>
      <c r="AK8" s="218" t="s">
        <v>134</v>
      </c>
      <c r="AL8" s="218"/>
      <c r="AM8" s="218" t="s">
        <v>83</v>
      </c>
      <c r="AN8" s="218" t="s">
        <v>99</v>
      </c>
      <c r="AO8" s="218" t="s">
        <v>135</v>
      </c>
      <c r="AP8" s="218"/>
      <c r="AQ8" s="218"/>
      <c r="AR8" s="218" t="s">
        <v>136</v>
      </c>
      <c r="AS8" s="218"/>
      <c r="AT8" s="218"/>
      <c r="AU8" s="265" t="s">
        <v>147</v>
      </c>
      <c r="AV8" s="266"/>
      <c r="BM8" s="88"/>
      <c r="BN8" s="88"/>
      <c r="BO8" s="88"/>
    </row>
    <row r="9" spans="1:67" ht="48" customHeight="1" x14ac:dyDescent="0.2">
      <c r="C9" s="239"/>
      <c r="D9" s="239"/>
      <c r="E9" s="239"/>
      <c r="F9" s="239"/>
      <c r="G9" s="218"/>
      <c r="H9" s="218"/>
      <c r="I9" s="220"/>
      <c r="J9" s="218"/>
      <c r="K9" s="218"/>
      <c r="L9" s="218"/>
      <c r="M9" s="218"/>
      <c r="N9" s="218"/>
      <c r="O9" s="220"/>
      <c r="P9" s="218"/>
      <c r="Q9" s="220"/>
      <c r="R9" s="218"/>
      <c r="S9" s="220"/>
      <c r="T9" s="218"/>
      <c r="U9" s="218"/>
      <c r="V9" s="220"/>
      <c r="W9" s="220"/>
      <c r="X9" s="220"/>
      <c r="Y9" s="220"/>
      <c r="Z9" s="220"/>
      <c r="AA9" s="220"/>
      <c r="AB9" s="220"/>
      <c r="AC9" s="218"/>
      <c r="AD9" s="218"/>
      <c r="AE9" s="168" t="s">
        <v>137</v>
      </c>
      <c r="AF9" s="169" t="s">
        <v>71</v>
      </c>
      <c r="AG9" s="168" t="s">
        <v>138</v>
      </c>
      <c r="AH9" s="169" t="s">
        <v>71</v>
      </c>
      <c r="AI9" s="168" t="s">
        <v>139</v>
      </c>
      <c r="AJ9" s="169" t="s">
        <v>71</v>
      </c>
      <c r="AK9" s="170" t="s">
        <v>133</v>
      </c>
      <c r="AL9" s="170" t="s">
        <v>106</v>
      </c>
      <c r="AM9" s="218"/>
      <c r="AN9" s="218"/>
      <c r="AO9" s="170" t="s">
        <v>100</v>
      </c>
      <c r="AP9" s="170" t="s">
        <v>101</v>
      </c>
      <c r="AQ9" s="170" t="s">
        <v>104</v>
      </c>
      <c r="AR9" s="170" t="s">
        <v>100</v>
      </c>
      <c r="AS9" s="170" t="s">
        <v>101</v>
      </c>
      <c r="AT9" s="170" t="s">
        <v>104</v>
      </c>
      <c r="AU9" s="170" t="s">
        <v>148</v>
      </c>
      <c r="AV9" s="170" t="s">
        <v>149</v>
      </c>
      <c r="BM9" s="78"/>
      <c r="BN9" s="78"/>
      <c r="BO9" s="78"/>
    </row>
    <row r="10" spans="1:67" ht="258.75" customHeight="1" x14ac:dyDescent="0.2">
      <c r="A10" s="92"/>
      <c r="B10" s="92"/>
      <c r="C10" s="94" t="s">
        <v>232</v>
      </c>
      <c r="D10" s="94" t="s">
        <v>233</v>
      </c>
      <c r="E10" s="94" t="s">
        <v>234</v>
      </c>
      <c r="F10" s="94" t="s">
        <v>235</v>
      </c>
      <c r="G10" s="93" t="s">
        <v>236</v>
      </c>
      <c r="H10" s="83" t="s">
        <v>216</v>
      </c>
      <c r="I10" s="86" t="s">
        <v>273</v>
      </c>
      <c r="J10" s="83" t="s">
        <v>92</v>
      </c>
      <c r="K10" s="85" t="s">
        <v>275</v>
      </c>
      <c r="L10" s="85" t="s">
        <v>271</v>
      </c>
      <c r="M10" s="91" t="s">
        <v>18</v>
      </c>
      <c r="N10" s="90" t="s">
        <v>252</v>
      </c>
      <c r="O10" s="89" t="s">
        <v>45</v>
      </c>
      <c r="P10" s="90" t="s">
        <v>252</v>
      </c>
      <c r="Q10" s="84">
        <v>0.5</v>
      </c>
      <c r="R10" s="85" t="s">
        <v>280</v>
      </c>
      <c r="S10" s="84" t="s">
        <v>272</v>
      </c>
      <c r="T10" s="83">
        <v>4.5</v>
      </c>
      <c r="U10" s="83" t="s">
        <v>260</v>
      </c>
      <c r="V10" s="86" t="s">
        <v>276</v>
      </c>
      <c r="W10" s="83" t="s">
        <v>281</v>
      </c>
      <c r="X10" s="83" t="s">
        <v>282</v>
      </c>
      <c r="Y10" s="83" t="s">
        <v>264</v>
      </c>
      <c r="Z10" s="83" t="s">
        <v>351</v>
      </c>
      <c r="AA10" s="42">
        <v>1</v>
      </c>
      <c r="AB10" s="83" t="s">
        <v>277</v>
      </c>
      <c r="AC10" s="83" t="s">
        <v>166</v>
      </c>
      <c r="AD10" s="43" t="s">
        <v>283</v>
      </c>
      <c r="AE10" s="131">
        <v>0</v>
      </c>
      <c r="AF10" s="132"/>
      <c r="AG10" s="131">
        <v>0</v>
      </c>
      <c r="AH10" s="132"/>
      <c r="AI10" s="131">
        <v>0</v>
      </c>
      <c r="AJ10" s="132"/>
      <c r="AK10" s="85" t="s">
        <v>109</v>
      </c>
      <c r="AL10" s="85" t="s">
        <v>122</v>
      </c>
      <c r="AM10" s="133" t="e">
        <f>AVERAGE(AG10,AI10,#REF!,AK10)</f>
        <v>#REF!</v>
      </c>
      <c r="AN10" s="85" t="s">
        <v>276</v>
      </c>
      <c r="AO10" s="84">
        <v>1</v>
      </c>
      <c r="AP10" s="84" t="s">
        <v>214</v>
      </c>
      <c r="AQ10" s="83">
        <v>2018</v>
      </c>
      <c r="AR10" s="83">
        <v>31</v>
      </c>
      <c r="AS10" s="83" t="s">
        <v>62</v>
      </c>
      <c r="AT10" s="83">
        <v>2018</v>
      </c>
      <c r="AU10" s="134"/>
      <c r="AV10" s="134"/>
      <c r="BM10" s="78"/>
      <c r="BN10" s="78"/>
      <c r="BO10" s="78"/>
    </row>
    <row r="11" spans="1:67" ht="229.5" x14ac:dyDescent="0.2">
      <c r="A11" s="92"/>
      <c r="B11" s="92"/>
      <c r="C11" s="94" t="s">
        <v>232</v>
      </c>
      <c r="D11" s="94" t="s">
        <v>233</v>
      </c>
      <c r="E11" s="94" t="s">
        <v>234</v>
      </c>
      <c r="F11" s="94" t="s">
        <v>235</v>
      </c>
      <c r="G11" s="93" t="s">
        <v>236</v>
      </c>
      <c r="H11" s="83" t="s">
        <v>216</v>
      </c>
      <c r="I11" s="86" t="s">
        <v>243</v>
      </c>
      <c r="J11" s="83" t="s">
        <v>97</v>
      </c>
      <c r="K11" s="85" t="s">
        <v>246</v>
      </c>
      <c r="L11" s="85" t="s">
        <v>247</v>
      </c>
      <c r="M11" s="91" t="s">
        <v>88</v>
      </c>
      <c r="N11" s="90" t="s">
        <v>252</v>
      </c>
      <c r="O11" s="89" t="s">
        <v>253</v>
      </c>
      <c r="P11" s="90" t="s">
        <v>252</v>
      </c>
      <c r="Q11" s="84">
        <v>0.5</v>
      </c>
      <c r="R11" s="85" t="s">
        <v>258</v>
      </c>
      <c r="S11" s="84" t="s">
        <v>272</v>
      </c>
      <c r="T11" s="83">
        <v>4.5</v>
      </c>
      <c r="U11" s="83" t="s">
        <v>260</v>
      </c>
      <c r="V11" s="86" t="s">
        <v>266</v>
      </c>
      <c r="W11" s="83" t="s">
        <v>267</v>
      </c>
      <c r="X11" s="83" t="s">
        <v>263</v>
      </c>
      <c r="Y11" s="83" t="s">
        <v>264</v>
      </c>
      <c r="Z11" s="83" t="s">
        <v>351</v>
      </c>
      <c r="AA11" s="42">
        <v>1</v>
      </c>
      <c r="AB11" s="83" t="s">
        <v>786</v>
      </c>
      <c r="AC11" s="83" t="s">
        <v>165</v>
      </c>
      <c r="AD11" s="84" t="s">
        <v>777</v>
      </c>
      <c r="AE11" s="131">
        <v>0</v>
      </c>
      <c r="AF11" s="132"/>
      <c r="AG11" s="131">
        <v>0</v>
      </c>
      <c r="AH11" s="132"/>
      <c r="AI11" s="131">
        <v>0</v>
      </c>
      <c r="AJ11" s="132"/>
      <c r="AK11" s="85" t="s">
        <v>109</v>
      </c>
      <c r="AL11" s="85" t="s">
        <v>122</v>
      </c>
      <c r="AM11" s="133" t="e">
        <f>AVERAGE(AG11,AI11,#REF!,AK11)</f>
        <v>#REF!</v>
      </c>
      <c r="AN11" s="85" t="s">
        <v>778</v>
      </c>
      <c r="AO11" s="84">
        <v>1</v>
      </c>
      <c r="AP11" s="84" t="s">
        <v>214</v>
      </c>
      <c r="AQ11" s="83">
        <v>2018</v>
      </c>
      <c r="AR11" s="83">
        <v>31</v>
      </c>
      <c r="AS11" s="83" t="s">
        <v>62</v>
      </c>
      <c r="AT11" s="83">
        <v>2018</v>
      </c>
      <c r="AU11" s="134"/>
      <c r="AV11" s="134"/>
      <c r="BM11" s="78"/>
      <c r="BN11" s="78"/>
      <c r="BO11" s="78"/>
    </row>
    <row r="12" spans="1:67" ht="306" x14ac:dyDescent="0.2">
      <c r="A12" s="92"/>
      <c r="B12" s="92"/>
      <c r="C12" s="94" t="s">
        <v>232</v>
      </c>
      <c r="D12" s="94" t="s">
        <v>237</v>
      </c>
      <c r="E12" s="94" t="s">
        <v>238</v>
      </c>
      <c r="F12" s="94" t="s">
        <v>239</v>
      </c>
      <c r="G12" s="93" t="s">
        <v>236</v>
      </c>
      <c r="H12" s="83" t="s">
        <v>216</v>
      </c>
      <c r="I12" s="86" t="s">
        <v>244</v>
      </c>
      <c r="J12" s="83" t="s">
        <v>97</v>
      </c>
      <c r="K12" s="85" t="s">
        <v>248</v>
      </c>
      <c r="L12" s="85" t="s">
        <v>249</v>
      </c>
      <c r="M12" s="91" t="s">
        <v>89</v>
      </c>
      <c r="N12" s="90" t="s">
        <v>254</v>
      </c>
      <c r="O12" s="89" t="s">
        <v>257</v>
      </c>
      <c r="P12" s="90" t="s">
        <v>254</v>
      </c>
      <c r="Q12" s="84">
        <v>0.5</v>
      </c>
      <c r="R12" s="85" t="s">
        <v>779</v>
      </c>
      <c r="S12" s="84" t="s">
        <v>272</v>
      </c>
      <c r="T12" s="83">
        <v>2</v>
      </c>
      <c r="U12" s="83" t="s">
        <v>262</v>
      </c>
      <c r="V12" s="86" t="s">
        <v>265</v>
      </c>
      <c r="W12" s="83" t="s">
        <v>780</v>
      </c>
      <c r="X12" s="83" t="s">
        <v>781</v>
      </c>
      <c r="Y12" s="83" t="s">
        <v>264</v>
      </c>
      <c r="Z12" s="83" t="s">
        <v>351</v>
      </c>
      <c r="AA12" s="42">
        <v>1</v>
      </c>
      <c r="AB12" s="83" t="s">
        <v>786</v>
      </c>
      <c r="AC12" s="83" t="s">
        <v>165</v>
      </c>
      <c r="AD12" s="99" t="s">
        <v>782</v>
      </c>
      <c r="AE12" s="131">
        <v>0</v>
      </c>
      <c r="AF12" s="132"/>
      <c r="AG12" s="131">
        <v>0</v>
      </c>
      <c r="AH12" s="132"/>
      <c r="AI12" s="131">
        <v>0</v>
      </c>
      <c r="AJ12" s="132"/>
      <c r="AK12" s="85" t="s">
        <v>109</v>
      </c>
      <c r="AL12" s="85" t="s">
        <v>122</v>
      </c>
      <c r="AM12" s="133" t="e">
        <f>AVERAGE(AG12,AI12,#REF!,AK12)</f>
        <v>#REF!</v>
      </c>
      <c r="AN12" s="85" t="s">
        <v>783</v>
      </c>
      <c r="AO12" s="84">
        <v>1</v>
      </c>
      <c r="AP12" s="84" t="s">
        <v>214</v>
      </c>
      <c r="AQ12" s="83">
        <v>2018</v>
      </c>
      <c r="AR12" s="83">
        <v>31</v>
      </c>
      <c r="AS12" s="83" t="s">
        <v>62</v>
      </c>
      <c r="AT12" s="83">
        <v>2018</v>
      </c>
      <c r="AU12" s="134"/>
      <c r="AV12" s="134"/>
      <c r="BM12" s="78"/>
      <c r="BN12" s="78"/>
      <c r="BO12" s="78"/>
    </row>
    <row r="13" spans="1:67" ht="102" x14ac:dyDescent="0.2">
      <c r="A13" s="92"/>
      <c r="B13" s="92"/>
      <c r="C13" s="94" t="s">
        <v>232</v>
      </c>
      <c r="D13" s="94" t="s">
        <v>240</v>
      </c>
      <c r="E13" s="94" t="s">
        <v>241</v>
      </c>
      <c r="F13" s="94" t="s">
        <v>242</v>
      </c>
      <c r="G13" s="93" t="s">
        <v>236</v>
      </c>
      <c r="H13" s="83" t="s">
        <v>216</v>
      </c>
      <c r="I13" s="86" t="s">
        <v>245</v>
      </c>
      <c r="J13" s="83" t="s">
        <v>97</v>
      </c>
      <c r="K13" s="85" t="s">
        <v>250</v>
      </c>
      <c r="L13" s="85" t="s">
        <v>251</v>
      </c>
      <c r="M13" s="91" t="s">
        <v>89</v>
      </c>
      <c r="N13" s="90" t="s">
        <v>254</v>
      </c>
      <c r="O13" s="89" t="s">
        <v>255</v>
      </c>
      <c r="P13" s="90" t="s">
        <v>256</v>
      </c>
      <c r="Q13" s="84">
        <v>0.5</v>
      </c>
      <c r="R13" s="85" t="s">
        <v>259</v>
      </c>
      <c r="S13" s="84" t="s">
        <v>272</v>
      </c>
      <c r="T13" s="83">
        <v>4</v>
      </c>
      <c r="U13" s="83" t="s">
        <v>261</v>
      </c>
      <c r="V13" s="86" t="s">
        <v>784</v>
      </c>
      <c r="W13" s="83" t="s">
        <v>785</v>
      </c>
      <c r="X13" s="83" t="s">
        <v>268</v>
      </c>
      <c r="Y13" s="83" t="s">
        <v>264</v>
      </c>
      <c r="Z13" s="83" t="s">
        <v>351</v>
      </c>
      <c r="AA13" s="42">
        <v>1</v>
      </c>
      <c r="AB13" s="83" t="s">
        <v>786</v>
      </c>
      <c r="AC13" s="83" t="s">
        <v>165</v>
      </c>
      <c r="AD13" s="93" t="s">
        <v>787</v>
      </c>
      <c r="AE13" s="131">
        <v>0</v>
      </c>
      <c r="AF13" s="132"/>
      <c r="AG13" s="131">
        <v>0</v>
      </c>
      <c r="AH13" s="132"/>
      <c r="AI13" s="131">
        <v>0</v>
      </c>
      <c r="AJ13" s="132"/>
      <c r="AK13" s="85" t="s">
        <v>109</v>
      </c>
      <c r="AL13" s="85" t="s">
        <v>122</v>
      </c>
      <c r="AM13" s="133" t="e">
        <f>AVERAGE(AG13,AI13,#REF!,AK13)</f>
        <v>#REF!</v>
      </c>
      <c r="AN13" s="85" t="s">
        <v>269</v>
      </c>
      <c r="AO13" s="84">
        <v>1</v>
      </c>
      <c r="AP13" s="84" t="s">
        <v>214</v>
      </c>
      <c r="AQ13" s="83">
        <v>2018</v>
      </c>
      <c r="AR13" s="83">
        <v>31</v>
      </c>
      <c r="AS13" s="83" t="s">
        <v>62</v>
      </c>
      <c r="AT13" s="83">
        <v>2018</v>
      </c>
      <c r="AU13" s="134"/>
      <c r="AV13" s="134"/>
      <c r="BM13" s="78"/>
      <c r="BN13" s="78"/>
      <c r="BO13" s="78"/>
    </row>
    <row r="14" spans="1:67" ht="127.5" customHeight="1" x14ac:dyDescent="0.2">
      <c r="A14" s="92"/>
      <c r="B14" s="92"/>
      <c r="C14" s="94" t="s">
        <v>232</v>
      </c>
      <c r="D14" s="94" t="s">
        <v>240</v>
      </c>
      <c r="E14" s="94" t="s">
        <v>241</v>
      </c>
      <c r="F14" s="94" t="s">
        <v>242</v>
      </c>
      <c r="G14" s="93" t="s">
        <v>236</v>
      </c>
      <c r="H14" s="83" t="s">
        <v>216</v>
      </c>
      <c r="I14" s="86" t="s">
        <v>278</v>
      </c>
      <c r="J14" s="83" t="s">
        <v>98</v>
      </c>
      <c r="K14" s="85" t="s">
        <v>448</v>
      </c>
      <c r="L14" s="85" t="s">
        <v>279</v>
      </c>
      <c r="M14" s="91" t="s">
        <v>89</v>
      </c>
      <c r="N14" s="90" t="str">
        <f t="shared" ref="N14:N18" si="0">IF(M14="Casi con certeza","5",IF(M14="Probable","4",IF(M14="Posible","3",IF(M14="Improbable","2",IF(M14="Raro","1","")))))</f>
        <v>2</v>
      </c>
      <c r="O14" s="89" t="s">
        <v>45</v>
      </c>
      <c r="P14" s="90" t="str">
        <f t="shared" ref="P14:P18" si="1">IF(O14="Catastrófico","5",IF(O14="Mayor","4",IF(O14="Moderado","3",IF(O14="Menor","2",IF(O14="Insignificante","1","")))))</f>
        <v>4</v>
      </c>
      <c r="Q14" s="84">
        <v>0.5</v>
      </c>
      <c r="R14" s="85" t="s">
        <v>450</v>
      </c>
      <c r="S14" s="84" t="s">
        <v>272</v>
      </c>
      <c r="T14" s="83">
        <f t="shared" ref="T14:T18" si="2">N14*P14*Q14</f>
        <v>4</v>
      </c>
      <c r="U14" s="83" t="str">
        <f t="shared" ref="U14:U18" si="3">IF(T14&gt;11,"ZONA DE RIESGO EXTREMA",IF(T14&lt;4,"ZONA DE RIESGO BAJA",IF(T14=4,"ZONA DE RIESGO MODERADA","ZONA DE RIESGO ALTA")))</f>
        <v>ZONA DE RIESGO MODERADA</v>
      </c>
      <c r="V14" s="86" t="s">
        <v>451</v>
      </c>
      <c r="W14" s="83" t="s">
        <v>452</v>
      </c>
      <c r="X14" s="83" t="s">
        <v>453</v>
      </c>
      <c r="Y14" s="83" t="s">
        <v>204</v>
      </c>
      <c r="Z14" s="83" t="s">
        <v>351</v>
      </c>
      <c r="AA14" s="42">
        <v>1</v>
      </c>
      <c r="AB14" s="83" t="s">
        <v>786</v>
      </c>
      <c r="AC14" s="83" t="s">
        <v>165</v>
      </c>
      <c r="AD14" s="84" t="s">
        <v>454</v>
      </c>
      <c r="AE14" s="131">
        <v>0</v>
      </c>
      <c r="AF14" s="132"/>
      <c r="AG14" s="131">
        <v>0</v>
      </c>
      <c r="AH14" s="132"/>
      <c r="AI14" s="131">
        <v>0</v>
      </c>
      <c r="AJ14" s="132"/>
      <c r="AK14" s="85" t="s">
        <v>109</v>
      </c>
      <c r="AL14" s="85" t="s">
        <v>122</v>
      </c>
      <c r="AM14" s="133" t="e">
        <f>AVERAGE(AG14,AI14,#REF!,AK14)</f>
        <v>#REF!</v>
      </c>
      <c r="AN14" s="85" t="s">
        <v>455</v>
      </c>
      <c r="AO14" s="84">
        <v>1</v>
      </c>
      <c r="AP14" s="84" t="s">
        <v>214</v>
      </c>
      <c r="AQ14" s="83">
        <v>2018</v>
      </c>
      <c r="AR14" s="83">
        <v>31</v>
      </c>
      <c r="AS14" s="83" t="s">
        <v>62</v>
      </c>
      <c r="AT14" s="83">
        <v>2018</v>
      </c>
      <c r="AU14" s="134"/>
      <c r="AV14" s="134"/>
      <c r="BM14" s="78"/>
      <c r="BN14" s="78"/>
      <c r="BO14" s="78"/>
    </row>
    <row r="15" spans="1:67" ht="141.75" customHeight="1" x14ac:dyDescent="0.2">
      <c r="A15" s="92"/>
      <c r="B15" s="92"/>
      <c r="C15" s="94" t="s">
        <v>232</v>
      </c>
      <c r="D15" s="94" t="s">
        <v>240</v>
      </c>
      <c r="E15" s="94" t="s">
        <v>241</v>
      </c>
      <c r="F15" s="94" t="s">
        <v>242</v>
      </c>
      <c r="G15" s="93" t="s">
        <v>236</v>
      </c>
      <c r="H15" s="83" t="s">
        <v>216</v>
      </c>
      <c r="I15" s="86" t="s">
        <v>284</v>
      </c>
      <c r="J15" s="83" t="s">
        <v>92</v>
      </c>
      <c r="K15" s="85" t="s">
        <v>285</v>
      </c>
      <c r="L15" s="85" t="s">
        <v>286</v>
      </c>
      <c r="M15" s="91" t="s">
        <v>89</v>
      </c>
      <c r="N15" s="90" t="str">
        <f t="shared" si="0"/>
        <v>2</v>
      </c>
      <c r="O15" s="89" t="s">
        <v>43</v>
      </c>
      <c r="P15" s="90" t="str">
        <f t="shared" si="1"/>
        <v>2</v>
      </c>
      <c r="Q15" s="84">
        <v>0.5</v>
      </c>
      <c r="R15" s="85" t="s">
        <v>287</v>
      </c>
      <c r="S15" s="84" t="s">
        <v>272</v>
      </c>
      <c r="T15" s="83">
        <f t="shared" si="2"/>
        <v>2</v>
      </c>
      <c r="U15" s="83" t="str">
        <f t="shared" si="3"/>
        <v>ZONA DE RIESGO BAJA</v>
      </c>
      <c r="V15" s="86" t="s">
        <v>442</v>
      </c>
      <c r="W15" s="83" t="s">
        <v>444</v>
      </c>
      <c r="X15" s="83" t="s">
        <v>443</v>
      </c>
      <c r="Y15" s="83" t="s">
        <v>204</v>
      </c>
      <c r="Z15" s="83" t="s">
        <v>351</v>
      </c>
      <c r="AA15" s="42">
        <v>1</v>
      </c>
      <c r="AB15" s="83" t="s">
        <v>277</v>
      </c>
      <c r="AC15" s="83" t="s">
        <v>165</v>
      </c>
      <c r="AD15" s="84" t="s">
        <v>446</v>
      </c>
      <c r="AE15" s="131">
        <v>0</v>
      </c>
      <c r="AF15" s="132"/>
      <c r="AG15" s="131">
        <v>0</v>
      </c>
      <c r="AH15" s="132"/>
      <c r="AI15" s="131">
        <v>0</v>
      </c>
      <c r="AJ15" s="132"/>
      <c r="AK15" s="85" t="s">
        <v>109</v>
      </c>
      <c r="AL15" s="85" t="s">
        <v>122</v>
      </c>
      <c r="AM15" s="133" t="e">
        <f>AVERAGE(AG15,AI15,#REF!,AK15)</f>
        <v>#REF!</v>
      </c>
      <c r="AN15" s="85" t="s">
        <v>447</v>
      </c>
      <c r="AO15" s="84">
        <v>1</v>
      </c>
      <c r="AP15" s="84" t="s">
        <v>214</v>
      </c>
      <c r="AQ15" s="83">
        <v>2018</v>
      </c>
      <c r="AR15" s="83">
        <v>31</v>
      </c>
      <c r="AS15" s="83" t="s">
        <v>62</v>
      </c>
      <c r="AT15" s="83">
        <v>2018</v>
      </c>
      <c r="AU15" s="134"/>
      <c r="AV15" s="134"/>
      <c r="BM15" s="78"/>
      <c r="BN15" s="78"/>
      <c r="BO15" s="78"/>
    </row>
    <row r="16" spans="1:67" ht="171.75" customHeight="1" x14ac:dyDescent="0.2">
      <c r="A16" s="92"/>
      <c r="B16" s="92"/>
      <c r="C16" s="86" t="s">
        <v>331</v>
      </c>
      <c r="D16" s="86" t="s">
        <v>487</v>
      </c>
      <c r="E16" s="86" t="s">
        <v>488</v>
      </c>
      <c r="F16" s="86" t="s">
        <v>489</v>
      </c>
      <c r="G16" s="83" t="s">
        <v>490</v>
      </c>
      <c r="H16" s="83" t="s">
        <v>217</v>
      </c>
      <c r="I16" s="86" t="s">
        <v>491</v>
      </c>
      <c r="J16" s="83" t="s">
        <v>92</v>
      </c>
      <c r="K16" s="85" t="s">
        <v>492</v>
      </c>
      <c r="L16" s="85" t="s">
        <v>493</v>
      </c>
      <c r="M16" s="91" t="s">
        <v>18</v>
      </c>
      <c r="N16" s="90" t="str">
        <f t="shared" si="0"/>
        <v>4</v>
      </c>
      <c r="O16" s="89" t="s">
        <v>44</v>
      </c>
      <c r="P16" s="90" t="str">
        <f t="shared" si="1"/>
        <v>3</v>
      </c>
      <c r="Q16" s="84">
        <v>0.5</v>
      </c>
      <c r="R16" s="85" t="s">
        <v>675</v>
      </c>
      <c r="S16" s="84" t="s">
        <v>272</v>
      </c>
      <c r="T16" s="48">
        <v>5</v>
      </c>
      <c r="U16" s="83" t="str">
        <f t="shared" si="3"/>
        <v>ZONA DE RIESGO ALTA</v>
      </c>
      <c r="V16" s="86" t="s">
        <v>494</v>
      </c>
      <c r="W16" s="83" t="s">
        <v>676</v>
      </c>
      <c r="X16" s="83" t="s">
        <v>677</v>
      </c>
      <c r="Y16" s="83" t="s">
        <v>671</v>
      </c>
      <c r="Z16" s="83" t="s">
        <v>678</v>
      </c>
      <c r="AA16" s="83" t="s">
        <v>679</v>
      </c>
      <c r="AB16" s="83" t="s">
        <v>495</v>
      </c>
      <c r="AC16" s="83" t="s">
        <v>166</v>
      </c>
      <c r="AD16" s="84" t="s">
        <v>680</v>
      </c>
      <c r="AE16" s="131">
        <v>0</v>
      </c>
      <c r="AF16" s="132"/>
      <c r="AG16" s="131">
        <v>0</v>
      </c>
      <c r="AH16" s="132"/>
      <c r="AI16" s="131">
        <v>0</v>
      </c>
      <c r="AJ16" s="132"/>
      <c r="AK16" s="128" t="s">
        <v>110</v>
      </c>
      <c r="AL16" s="128" t="s">
        <v>123</v>
      </c>
      <c r="AM16" s="49"/>
      <c r="AN16" s="128" t="s">
        <v>681</v>
      </c>
      <c r="AO16" s="48">
        <v>1</v>
      </c>
      <c r="AP16" s="48" t="s">
        <v>52</v>
      </c>
      <c r="AQ16" s="48">
        <v>2018</v>
      </c>
      <c r="AR16" s="48">
        <v>31</v>
      </c>
      <c r="AS16" s="48" t="s">
        <v>62</v>
      </c>
      <c r="AT16" s="48">
        <v>2018</v>
      </c>
      <c r="AU16" s="50"/>
      <c r="AV16" s="51"/>
      <c r="BM16" s="78"/>
      <c r="BN16" s="78"/>
      <c r="BO16" s="78"/>
    </row>
    <row r="17" spans="1:67" ht="355.5" customHeight="1" x14ac:dyDescent="0.2">
      <c r="A17" s="92"/>
      <c r="B17" s="92"/>
      <c r="C17" s="86" t="s">
        <v>331</v>
      </c>
      <c r="D17" s="86" t="s">
        <v>487</v>
      </c>
      <c r="E17" s="86" t="s">
        <v>488</v>
      </c>
      <c r="F17" s="86" t="s">
        <v>489</v>
      </c>
      <c r="G17" s="83" t="s">
        <v>490</v>
      </c>
      <c r="H17" s="83" t="s">
        <v>217</v>
      </c>
      <c r="I17" s="135" t="s">
        <v>669</v>
      </c>
      <c r="J17" s="83" t="s">
        <v>95</v>
      </c>
      <c r="K17" s="136" t="s">
        <v>906</v>
      </c>
      <c r="L17" s="137" t="s">
        <v>670</v>
      </c>
      <c r="M17" s="138" t="s">
        <v>19</v>
      </c>
      <c r="N17" s="139">
        <v>3</v>
      </c>
      <c r="O17" s="140" t="s">
        <v>43</v>
      </c>
      <c r="P17" s="139" t="str">
        <f t="shared" si="1"/>
        <v>2</v>
      </c>
      <c r="Q17" s="127">
        <v>0.5</v>
      </c>
      <c r="R17" s="67" t="s">
        <v>907</v>
      </c>
      <c r="S17" s="84" t="s">
        <v>272</v>
      </c>
      <c r="T17" s="127">
        <f t="shared" ref="T17" si="4">N17*P17*Q17</f>
        <v>3</v>
      </c>
      <c r="U17" s="127" t="str">
        <f t="shared" si="3"/>
        <v>ZONA DE RIESGO BAJA</v>
      </c>
      <c r="V17" s="86" t="s">
        <v>674</v>
      </c>
      <c r="W17" s="83" t="s">
        <v>673</v>
      </c>
      <c r="X17" s="83" t="s">
        <v>672</v>
      </c>
      <c r="Y17" s="127" t="s">
        <v>671</v>
      </c>
      <c r="Z17" s="127" t="s">
        <v>171</v>
      </c>
      <c r="AA17" s="141">
        <v>3</v>
      </c>
      <c r="AB17" s="127" t="s">
        <v>495</v>
      </c>
      <c r="AC17" s="83" t="s">
        <v>165</v>
      </c>
      <c r="AD17" s="127" t="s">
        <v>908</v>
      </c>
      <c r="AE17" s="131">
        <v>0</v>
      </c>
      <c r="AF17" s="132"/>
      <c r="AG17" s="131">
        <v>0</v>
      </c>
      <c r="AH17" s="132"/>
      <c r="AI17" s="131">
        <v>0</v>
      </c>
      <c r="AJ17" s="132"/>
      <c r="AK17" s="128" t="s">
        <v>110</v>
      </c>
      <c r="AL17" s="128" t="s">
        <v>123</v>
      </c>
      <c r="AM17" s="49"/>
      <c r="AN17" s="128" t="s">
        <v>915</v>
      </c>
      <c r="AO17" s="48">
        <v>1</v>
      </c>
      <c r="AP17" s="48" t="s">
        <v>52</v>
      </c>
      <c r="AQ17" s="48">
        <v>2018</v>
      </c>
      <c r="AR17" s="48">
        <v>31</v>
      </c>
      <c r="AS17" s="48" t="s">
        <v>62</v>
      </c>
      <c r="AT17" s="48">
        <v>2018</v>
      </c>
      <c r="AU17" s="50"/>
      <c r="AV17" s="51"/>
      <c r="BM17" s="78"/>
      <c r="BN17" s="78"/>
      <c r="BO17" s="78"/>
    </row>
    <row r="18" spans="1:67" ht="62.25" customHeight="1" x14ac:dyDescent="0.2">
      <c r="A18" s="92"/>
      <c r="B18" s="92"/>
      <c r="C18" s="267" t="s">
        <v>288</v>
      </c>
      <c r="D18" s="267" t="s">
        <v>233</v>
      </c>
      <c r="E18" s="267" t="s">
        <v>234</v>
      </c>
      <c r="F18" s="267" t="s">
        <v>235</v>
      </c>
      <c r="G18" s="269" t="s">
        <v>195</v>
      </c>
      <c r="H18" s="221" t="s">
        <v>218</v>
      </c>
      <c r="I18" s="271" t="s">
        <v>289</v>
      </c>
      <c r="J18" s="221" t="s">
        <v>98</v>
      </c>
      <c r="K18" s="273" t="s">
        <v>290</v>
      </c>
      <c r="L18" s="216" t="s">
        <v>291</v>
      </c>
      <c r="M18" s="240" t="s">
        <v>20</v>
      </c>
      <c r="N18" s="212" t="str">
        <f t="shared" si="0"/>
        <v>2</v>
      </c>
      <c r="O18" s="252" t="s">
        <v>45</v>
      </c>
      <c r="P18" s="212" t="str">
        <f t="shared" si="1"/>
        <v>4</v>
      </c>
      <c r="Q18" s="214">
        <v>0.5</v>
      </c>
      <c r="R18" s="216" t="s">
        <v>292</v>
      </c>
      <c r="S18" s="84" t="s">
        <v>272</v>
      </c>
      <c r="T18" s="221">
        <f t="shared" si="2"/>
        <v>4</v>
      </c>
      <c r="U18" s="221" t="str">
        <f t="shared" si="3"/>
        <v>ZONA DE RIESGO MODERADA</v>
      </c>
      <c r="V18" s="85" t="s">
        <v>293</v>
      </c>
      <c r="W18" s="84" t="s">
        <v>294</v>
      </c>
      <c r="X18" s="83" t="s">
        <v>295</v>
      </c>
      <c r="Y18" s="83" t="s">
        <v>204</v>
      </c>
      <c r="Z18" s="83" t="s">
        <v>169</v>
      </c>
      <c r="AA18" s="42">
        <v>1</v>
      </c>
      <c r="AB18" s="83" t="s">
        <v>296</v>
      </c>
      <c r="AC18" s="83" t="s">
        <v>165</v>
      </c>
      <c r="AD18" s="84" t="s">
        <v>297</v>
      </c>
      <c r="AE18" s="131">
        <v>0</v>
      </c>
      <c r="AF18" s="44"/>
      <c r="AG18" s="131">
        <v>0</v>
      </c>
      <c r="AH18" s="44"/>
      <c r="AI18" s="131">
        <v>0</v>
      </c>
      <c r="AJ18" s="44"/>
      <c r="AK18" s="85" t="s">
        <v>115</v>
      </c>
      <c r="AL18" s="85" t="s">
        <v>128</v>
      </c>
      <c r="AM18" s="133">
        <f>AE18+AG18+AI18</f>
        <v>0</v>
      </c>
      <c r="AN18" s="85"/>
      <c r="AO18" s="83">
        <v>1</v>
      </c>
      <c r="AP18" s="83" t="s">
        <v>51</v>
      </c>
      <c r="AQ18" s="83">
        <v>2018</v>
      </c>
      <c r="AR18" s="83">
        <v>16</v>
      </c>
      <c r="AS18" s="83" t="s">
        <v>62</v>
      </c>
      <c r="AT18" s="83">
        <v>2018</v>
      </c>
      <c r="AU18" s="134"/>
      <c r="AV18" s="134"/>
      <c r="BM18" s="78"/>
      <c r="BN18" s="78"/>
      <c r="BO18" s="78"/>
    </row>
    <row r="19" spans="1:67" ht="102.75" customHeight="1" x14ac:dyDescent="0.2">
      <c r="A19" s="92"/>
      <c r="B19" s="92"/>
      <c r="C19" s="268"/>
      <c r="D19" s="268"/>
      <c r="E19" s="268"/>
      <c r="F19" s="268"/>
      <c r="G19" s="270"/>
      <c r="H19" s="222"/>
      <c r="I19" s="272"/>
      <c r="J19" s="222"/>
      <c r="K19" s="274"/>
      <c r="L19" s="217"/>
      <c r="M19" s="241"/>
      <c r="N19" s="213"/>
      <c r="O19" s="253"/>
      <c r="P19" s="213"/>
      <c r="Q19" s="215"/>
      <c r="R19" s="217"/>
      <c r="S19" s="84" t="s">
        <v>272</v>
      </c>
      <c r="T19" s="222"/>
      <c r="U19" s="222"/>
      <c r="V19" s="85" t="s">
        <v>298</v>
      </c>
      <c r="W19" s="84" t="s">
        <v>299</v>
      </c>
      <c r="X19" s="103" t="s">
        <v>300</v>
      </c>
      <c r="Y19" s="83" t="s">
        <v>204</v>
      </c>
      <c r="Z19" s="83" t="s">
        <v>169</v>
      </c>
      <c r="AA19" s="42">
        <v>1</v>
      </c>
      <c r="AB19" s="83" t="s">
        <v>296</v>
      </c>
      <c r="AC19" s="83" t="s">
        <v>165</v>
      </c>
      <c r="AD19" s="84" t="s">
        <v>301</v>
      </c>
      <c r="AE19" s="131">
        <v>0</v>
      </c>
      <c r="AF19" s="44"/>
      <c r="AG19" s="131">
        <v>0</v>
      </c>
      <c r="AH19" s="44"/>
      <c r="AI19" s="131">
        <v>0</v>
      </c>
      <c r="AJ19" s="44"/>
      <c r="AK19" s="85" t="s">
        <v>115</v>
      </c>
      <c r="AL19" s="85" t="s">
        <v>128</v>
      </c>
      <c r="AM19" s="133">
        <f>AE19+AG19+AI19</f>
        <v>0</v>
      </c>
      <c r="AN19" s="85"/>
      <c r="AO19" s="83">
        <v>1</v>
      </c>
      <c r="AP19" s="83" t="s">
        <v>51</v>
      </c>
      <c r="AQ19" s="83">
        <v>2018</v>
      </c>
      <c r="AR19" s="83">
        <v>16</v>
      </c>
      <c r="AS19" s="83" t="s">
        <v>62</v>
      </c>
      <c r="AT19" s="83">
        <v>2018</v>
      </c>
      <c r="AU19" s="134"/>
      <c r="AV19" s="134"/>
      <c r="BM19" s="78"/>
      <c r="BN19" s="78"/>
      <c r="BO19" s="78"/>
    </row>
    <row r="20" spans="1:67" ht="161.25" customHeight="1" x14ac:dyDescent="0.2">
      <c r="A20" s="92"/>
      <c r="B20" s="92"/>
      <c r="C20" s="109" t="s">
        <v>288</v>
      </c>
      <c r="D20" s="109" t="s">
        <v>233</v>
      </c>
      <c r="E20" s="109" t="s">
        <v>234</v>
      </c>
      <c r="F20" s="109" t="s">
        <v>235</v>
      </c>
      <c r="G20" s="71" t="s">
        <v>195</v>
      </c>
      <c r="H20" s="83" t="s">
        <v>218</v>
      </c>
      <c r="I20" s="75" t="s">
        <v>302</v>
      </c>
      <c r="J20" s="83" t="s">
        <v>92</v>
      </c>
      <c r="K20" s="142" t="s">
        <v>303</v>
      </c>
      <c r="L20" s="85" t="s">
        <v>304</v>
      </c>
      <c r="M20" s="91" t="s">
        <v>20</v>
      </c>
      <c r="N20" s="72" t="str">
        <f t="shared" ref="N20:N38" si="5">IF(M20="Casi con certeza","5",IF(M20="Probable","4",IF(M20="Posible","3",IF(M20="Improbable","2",IF(M20="Raro","1","")))))</f>
        <v>2</v>
      </c>
      <c r="O20" s="89" t="s">
        <v>45</v>
      </c>
      <c r="P20" s="72" t="str">
        <f t="shared" ref="P20:P44" si="6">IF(O20="Catastrófico","5",IF(O20="Mayor","4",IF(O20="Moderado","3",IF(O20="Menor","2",IF(O20="Insignificante","1","")))))</f>
        <v>4</v>
      </c>
      <c r="Q20" s="84">
        <v>0.5</v>
      </c>
      <c r="R20" s="85" t="s">
        <v>305</v>
      </c>
      <c r="S20" s="84" t="s">
        <v>272</v>
      </c>
      <c r="T20" s="69">
        <f t="shared" ref="T20:T44" si="7">N20*P20*Q20</f>
        <v>4</v>
      </c>
      <c r="U20" s="69" t="str">
        <f t="shared" ref="U20:U44" si="8">IF(T20&gt;11,"ZONA DE RIESGO EXTREMA",IF(T20&lt;4,"ZONA DE RIESGO BAJA",IF(T20=4,"ZONA DE RIESGO MODERADA","ZONA DE RIESGO ALTA")))</f>
        <v>ZONA DE RIESGO MODERADA</v>
      </c>
      <c r="V20" s="85" t="s">
        <v>306</v>
      </c>
      <c r="W20" s="84" t="s">
        <v>307</v>
      </c>
      <c r="X20" s="93" t="s">
        <v>308</v>
      </c>
      <c r="Y20" s="83" t="s">
        <v>204</v>
      </c>
      <c r="Z20" s="83" t="s">
        <v>169</v>
      </c>
      <c r="AA20" s="42">
        <v>1</v>
      </c>
      <c r="AB20" s="83" t="s">
        <v>296</v>
      </c>
      <c r="AC20" s="83" t="s">
        <v>165</v>
      </c>
      <c r="AD20" s="84" t="s">
        <v>309</v>
      </c>
      <c r="AE20" s="131">
        <v>0</v>
      </c>
      <c r="AF20" s="44"/>
      <c r="AG20" s="131">
        <v>0</v>
      </c>
      <c r="AH20" s="44"/>
      <c r="AI20" s="131">
        <v>0</v>
      </c>
      <c r="AJ20" s="44"/>
      <c r="AK20" s="85" t="s">
        <v>115</v>
      </c>
      <c r="AL20" s="85" t="s">
        <v>128</v>
      </c>
      <c r="AM20" s="133">
        <f>AE20+AG20+AI20</f>
        <v>0</v>
      </c>
      <c r="AN20" s="85"/>
      <c r="AO20" s="83">
        <v>1</v>
      </c>
      <c r="AP20" s="83" t="s">
        <v>51</v>
      </c>
      <c r="AQ20" s="83">
        <v>2018</v>
      </c>
      <c r="AR20" s="83">
        <v>16</v>
      </c>
      <c r="AS20" s="83" t="s">
        <v>62</v>
      </c>
      <c r="AT20" s="83">
        <v>2018</v>
      </c>
      <c r="AU20" s="134"/>
      <c r="AV20" s="143"/>
      <c r="BM20" s="78"/>
      <c r="BN20" s="78"/>
      <c r="BO20" s="78"/>
    </row>
    <row r="21" spans="1:67" ht="76.5" x14ac:dyDescent="0.2">
      <c r="A21" s="92"/>
      <c r="B21" s="92"/>
      <c r="C21" s="109" t="s">
        <v>310</v>
      </c>
      <c r="D21" s="109" t="s">
        <v>233</v>
      </c>
      <c r="E21" s="109" t="s">
        <v>234</v>
      </c>
      <c r="F21" s="109" t="s">
        <v>235</v>
      </c>
      <c r="G21" s="71" t="s">
        <v>195</v>
      </c>
      <c r="H21" s="83" t="s">
        <v>218</v>
      </c>
      <c r="I21" s="75" t="s">
        <v>311</v>
      </c>
      <c r="J21" s="83" t="s">
        <v>94</v>
      </c>
      <c r="K21" s="142" t="s">
        <v>312</v>
      </c>
      <c r="L21" s="85" t="s">
        <v>313</v>
      </c>
      <c r="M21" s="91" t="s">
        <v>21</v>
      </c>
      <c r="N21" s="72" t="str">
        <f t="shared" si="5"/>
        <v>1</v>
      </c>
      <c r="O21" s="89" t="s">
        <v>45</v>
      </c>
      <c r="P21" s="72" t="str">
        <f t="shared" si="6"/>
        <v>4</v>
      </c>
      <c r="Q21" s="84">
        <v>0.5</v>
      </c>
      <c r="R21" s="85" t="s">
        <v>314</v>
      </c>
      <c r="S21" s="84" t="s">
        <v>272</v>
      </c>
      <c r="T21" s="69">
        <f t="shared" si="7"/>
        <v>2</v>
      </c>
      <c r="U21" s="69" t="str">
        <f t="shared" si="8"/>
        <v>ZONA DE RIESGO BAJA</v>
      </c>
      <c r="V21" s="85" t="s">
        <v>315</v>
      </c>
      <c r="W21" s="84" t="s">
        <v>316</v>
      </c>
      <c r="X21" s="103" t="s">
        <v>317</v>
      </c>
      <c r="Y21" s="83" t="s">
        <v>204</v>
      </c>
      <c r="Z21" s="83" t="s">
        <v>169</v>
      </c>
      <c r="AA21" s="42">
        <v>1</v>
      </c>
      <c r="AB21" s="83" t="s">
        <v>296</v>
      </c>
      <c r="AC21" s="83" t="s">
        <v>165</v>
      </c>
      <c r="AD21" s="84" t="s">
        <v>318</v>
      </c>
      <c r="AE21" s="131">
        <v>0</v>
      </c>
      <c r="AF21" s="44"/>
      <c r="AG21" s="131">
        <v>0</v>
      </c>
      <c r="AH21" s="44"/>
      <c r="AI21" s="131">
        <v>0</v>
      </c>
      <c r="AJ21" s="44"/>
      <c r="AK21" s="85" t="s">
        <v>115</v>
      </c>
      <c r="AL21" s="85" t="s">
        <v>128</v>
      </c>
      <c r="AM21" s="133">
        <f>AE21+AG21+AI21</f>
        <v>0</v>
      </c>
      <c r="AN21" s="85"/>
      <c r="AO21" s="83">
        <v>1</v>
      </c>
      <c r="AP21" s="83" t="s">
        <v>51</v>
      </c>
      <c r="AQ21" s="83">
        <v>2018</v>
      </c>
      <c r="AR21" s="83">
        <v>16</v>
      </c>
      <c r="AS21" s="83" t="s">
        <v>62</v>
      </c>
      <c r="AT21" s="83">
        <v>2018</v>
      </c>
      <c r="AU21" s="134"/>
      <c r="AV21" s="143"/>
      <c r="BM21" s="78"/>
      <c r="BN21" s="78"/>
      <c r="BO21" s="78"/>
    </row>
    <row r="22" spans="1:67" ht="183.75" customHeight="1" x14ac:dyDescent="0.2">
      <c r="A22" s="92"/>
      <c r="B22" s="92"/>
      <c r="C22" s="110" t="s">
        <v>627</v>
      </c>
      <c r="D22" s="110" t="s">
        <v>628</v>
      </c>
      <c r="E22" s="110" t="s">
        <v>629</v>
      </c>
      <c r="F22" s="110" t="s">
        <v>630</v>
      </c>
      <c r="G22" s="70" t="s">
        <v>631</v>
      </c>
      <c r="H22" s="69" t="s">
        <v>219</v>
      </c>
      <c r="I22" s="74" t="s">
        <v>632</v>
      </c>
      <c r="J22" s="83" t="s">
        <v>94</v>
      </c>
      <c r="K22" s="119" t="s">
        <v>682</v>
      </c>
      <c r="L22" s="119" t="s">
        <v>683</v>
      </c>
      <c r="M22" s="91" t="s">
        <v>17</v>
      </c>
      <c r="N22" s="72" t="str">
        <f>IF(M22="Casi con certeza","5",IF(M22="Probable","4",IF(M22="Posible","3",IF(M22="Improbable","2",IF(M22="Raro","1","")))))</f>
        <v>5</v>
      </c>
      <c r="O22" s="73" t="s">
        <v>44</v>
      </c>
      <c r="P22" s="72" t="str">
        <f>IF(O22="Catastrófico","5",IF(O22="Mayor","4",IF(O22="Moderado","3",IF(O22="Menor","2",IF(O22="Insignificante","1","")))))</f>
        <v>3</v>
      </c>
      <c r="Q22" s="84"/>
      <c r="R22" s="85" t="s">
        <v>684</v>
      </c>
      <c r="S22" s="84" t="s">
        <v>272</v>
      </c>
      <c r="T22" s="69">
        <f>N22*P22*Q23</f>
        <v>7.5</v>
      </c>
      <c r="U22" s="69" t="str">
        <f>IF(T22&gt;11,"ZONA DE RIESGO EXTREMA",IF(T22&lt;4,"ZONA DE RIESGO BAJA",IF(T22=4,"ZONA DE RIESGO MODERADA","ZONA DE RIESGO ALTA")))</f>
        <v>ZONA DE RIESGO ALTA</v>
      </c>
      <c r="V22" s="74" t="s">
        <v>633</v>
      </c>
      <c r="W22" s="70" t="s">
        <v>823</v>
      </c>
      <c r="X22" s="69" t="s">
        <v>824</v>
      </c>
      <c r="Y22" s="69" t="s">
        <v>634</v>
      </c>
      <c r="Z22" s="69" t="s">
        <v>341</v>
      </c>
      <c r="AA22" s="69" t="s">
        <v>825</v>
      </c>
      <c r="AB22" s="69" t="s">
        <v>495</v>
      </c>
      <c r="AC22" s="83" t="s">
        <v>165</v>
      </c>
      <c r="AD22" s="84" t="s">
        <v>685</v>
      </c>
      <c r="AE22" s="131"/>
      <c r="AF22" s="44"/>
      <c r="AG22" s="131"/>
      <c r="AH22" s="44"/>
      <c r="AI22" s="131"/>
      <c r="AJ22" s="44"/>
      <c r="AK22" s="119" t="s">
        <v>111</v>
      </c>
      <c r="AL22" s="119" t="s">
        <v>124</v>
      </c>
      <c r="AM22" s="133"/>
      <c r="AN22" s="85" t="s">
        <v>845</v>
      </c>
      <c r="AO22" s="84">
        <v>1</v>
      </c>
      <c r="AP22" s="84" t="s">
        <v>214</v>
      </c>
      <c r="AQ22" s="83">
        <v>2018</v>
      </c>
      <c r="AR22" s="83">
        <v>31</v>
      </c>
      <c r="AS22" s="83" t="s">
        <v>62</v>
      </c>
      <c r="AT22" s="83">
        <v>2018</v>
      </c>
      <c r="AU22" s="134"/>
      <c r="AV22" s="143"/>
      <c r="BM22" s="78"/>
      <c r="BN22" s="78"/>
      <c r="BO22" s="78"/>
    </row>
    <row r="23" spans="1:67" ht="174.75" customHeight="1" x14ac:dyDescent="0.2">
      <c r="A23" s="92"/>
      <c r="B23" s="92"/>
      <c r="C23" s="94" t="s">
        <v>627</v>
      </c>
      <c r="D23" s="94" t="s">
        <v>628</v>
      </c>
      <c r="E23" s="94" t="s">
        <v>629</v>
      </c>
      <c r="F23" s="94" t="s">
        <v>630</v>
      </c>
      <c r="G23" s="93" t="s">
        <v>631</v>
      </c>
      <c r="H23" s="83" t="s">
        <v>219</v>
      </c>
      <c r="I23" s="86" t="s">
        <v>635</v>
      </c>
      <c r="J23" s="83" t="s">
        <v>98</v>
      </c>
      <c r="K23" s="85" t="s">
        <v>826</v>
      </c>
      <c r="L23" s="85" t="s">
        <v>686</v>
      </c>
      <c r="M23" s="91" t="s">
        <v>19</v>
      </c>
      <c r="N23" s="90" t="str">
        <f t="shared" ref="N23:N29" si="9">IF(M23="Casi con certeza","5",IF(M23="Probable","4",IF(M23="Posible","3",IF(M23="Improbable","2",IF(M23="Raro","1","")))))</f>
        <v>3</v>
      </c>
      <c r="O23" s="89" t="s">
        <v>43</v>
      </c>
      <c r="P23" s="90" t="str">
        <f t="shared" ref="P23:P29" si="10">IF(O23="Catastrófico","5",IF(O23="Mayor","4",IF(O23="Moderado","3",IF(O23="Menor","2",IF(O23="Insignificante","1","")))))</f>
        <v>2</v>
      </c>
      <c r="Q23" s="84">
        <v>0.5</v>
      </c>
      <c r="R23" s="85" t="s">
        <v>687</v>
      </c>
      <c r="S23" s="84" t="s">
        <v>272</v>
      </c>
      <c r="T23" s="83">
        <f t="shared" ref="T23:T29" si="11">N23*P23*Q23</f>
        <v>3</v>
      </c>
      <c r="U23" s="83" t="str">
        <f t="shared" ref="U23:U29" si="12">IF(T23&gt;11,"ZONA DE RIESGO EXTREMA",IF(T23&lt;4,"ZONA DE RIESGO BAJA",IF(T23=4,"ZONA DE RIESGO MODERADA","ZONA DE RIESGO ALTA")))</f>
        <v>ZONA DE RIESGO BAJA</v>
      </c>
      <c r="V23" s="86" t="s">
        <v>636</v>
      </c>
      <c r="W23" s="93" t="s">
        <v>637</v>
      </c>
      <c r="X23" s="83" t="s">
        <v>688</v>
      </c>
      <c r="Y23" s="83" t="s">
        <v>634</v>
      </c>
      <c r="Z23" s="83" t="s">
        <v>351</v>
      </c>
      <c r="AA23" s="83" t="s">
        <v>689</v>
      </c>
      <c r="AB23" s="83" t="s">
        <v>173</v>
      </c>
      <c r="AC23" s="83" t="s">
        <v>166</v>
      </c>
      <c r="AD23" s="84" t="s">
        <v>638</v>
      </c>
      <c r="AE23" s="131">
        <v>0</v>
      </c>
      <c r="AF23" s="132"/>
      <c r="AG23" s="131">
        <v>0</v>
      </c>
      <c r="AH23" s="132"/>
      <c r="AI23" s="131">
        <v>0</v>
      </c>
      <c r="AJ23" s="132"/>
      <c r="AK23" s="85" t="s">
        <v>111</v>
      </c>
      <c r="AL23" s="85" t="s">
        <v>124</v>
      </c>
      <c r="AM23" s="133">
        <v>0</v>
      </c>
      <c r="AN23" s="85" t="s">
        <v>846</v>
      </c>
      <c r="AO23" s="84">
        <v>1</v>
      </c>
      <c r="AP23" s="84" t="s">
        <v>214</v>
      </c>
      <c r="AQ23" s="83">
        <v>2018</v>
      </c>
      <c r="AR23" s="83">
        <v>31</v>
      </c>
      <c r="AS23" s="83" t="s">
        <v>62</v>
      </c>
      <c r="AT23" s="83">
        <v>2018</v>
      </c>
      <c r="AU23" s="134"/>
      <c r="AV23" s="143"/>
      <c r="BM23" s="78"/>
      <c r="BN23" s="78"/>
      <c r="BO23" s="78"/>
    </row>
    <row r="24" spans="1:67" ht="242.25" x14ac:dyDescent="0.2">
      <c r="A24" s="92"/>
      <c r="B24" s="92"/>
      <c r="C24" s="94" t="s">
        <v>627</v>
      </c>
      <c r="D24" s="94" t="s">
        <v>628</v>
      </c>
      <c r="E24" s="94" t="s">
        <v>629</v>
      </c>
      <c r="F24" s="94" t="s">
        <v>630</v>
      </c>
      <c r="G24" s="93" t="s">
        <v>631</v>
      </c>
      <c r="H24" s="83" t="s">
        <v>219</v>
      </c>
      <c r="I24" s="86" t="s">
        <v>639</v>
      </c>
      <c r="J24" s="83" t="s">
        <v>92</v>
      </c>
      <c r="K24" s="85" t="s">
        <v>690</v>
      </c>
      <c r="L24" s="85" t="s">
        <v>640</v>
      </c>
      <c r="M24" s="91" t="s">
        <v>17</v>
      </c>
      <c r="N24" s="90" t="str">
        <f t="shared" si="9"/>
        <v>5</v>
      </c>
      <c r="O24" s="89" t="s">
        <v>44</v>
      </c>
      <c r="P24" s="90" t="str">
        <f t="shared" si="10"/>
        <v>3</v>
      </c>
      <c r="Q24" s="84">
        <v>1</v>
      </c>
      <c r="R24" s="85" t="s">
        <v>827</v>
      </c>
      <c r="S24" s="84" t="s">
        <v>274</v>
      </c>
      <c r="T24" s="83">
        <f t="shared" si="11"/>
        <v>15</v>
      </c>
      <c r="U24" s="83" t="str">
        <f t="shared" si="12"/>
        <v>ZONA DE RIESGO EXTREMA</v>
      </c>
      <c r="V24" s="86" t="s">
        <v>641</v>
      </c>
      <c r="W24" s="93" t="s">
        <v>642</v>
      </c>
      <c r="X24" s="83" t="s">
        <v>828</v>
      </c>
      <c r="Y24" s="83" t="s">
        <v>634</v>
      </c>
      <c r="Z24" s="83" t="s">
        <v>351</v>
      </c>
      <c r="AA24" s="83" t="s">
        <v>643</v>
      </c>
      <c r="AB24" s="83" t="s">
        <v>172</v>
      </c>
      <c r="AC24" s="83" t="s">
        <v>166</v>
      </c>
      <c r="AD24" s="84" t="s">
        <v>829</v>
      </c>
      <c r="AE24" s="131">
        <v>0</v>
      </c>
      <c r="AF24" s="132"/>
      <c r="AG24" s="131">
        <v>0</v>
      </c>
      <c r="AH24" s="132"/>
      <c r="AI24" s="131">
        <v>0</v>
      </c>
      <c r="AJ24" s="132"/>
      <c r="AK24" s="85" t="s">
        <v>111</v>
      </c>
      <c r="AL24" s="85" t="s">
        <v>124</v>
      </c>
      <c r="AM24" s="133">
        <v>0</v>
      </c>
      <c r="AN24" s="85" t="s">
        <v>847</v>
      </c>
      <c r="AO24" s="84">
        <v>1</v>
      </c>
      <c r="AP24" s="84" t="s">
        <v>214</v>
      </c>
      <c r="AQ24" s="83">
        <v>2018</v>
      </c>
      <c r="AR24" s="83">
        <v>31</v>
      </c>
      <c r="AS24" s="83" t="s">
        <v>62</v>
      </c>
      <c r="AT24" s="83">
        <v>2018</v>
      </c>
      <c r="AU24" s="134"/>
      <c r="AV24" s="143"/>
      <c r="BM24" s="78"/>
      <c r="BN24" s="78"/>
      <c r="BO24" s="78"/>
    </row>
    <row r="25" spans="1:67" ht="242.25" x14ac:dyDescent="0.2">
      <c r="A25" s="92"/>
      <c r="B25" s="92"/>
      <c r="C25" s="94" t="s">
        <v>627</v>
      </c>
      <c r="D25" s="94" t="s">
        <v>628</v>
      </c>
      <c r="E25" s="94" t="s">
        <v>629</v>
      </c>
      <c r="F25" s="94" t="s">
        <v>630</v>
      </c>
      <c r="G25" s="93" t="s">
        <v>631</v>
      </c>
      <c r="H25" s="83" t="s">
        <v>219</v>
      </c>
      <c r="I25" s="86" t="s">
        <v>644</v>
      </c>
      <c r="J25" s="83" t="s">
        <v>98</v>
      </c>
      <c r="K25" s="85" t="s">
        <v>645</v>
      </c>
      <c r="L25" s="85" t="s">
        <v>691</v>
      </c>
      <c r="M25" s="91" t="s">
        <v>19</v>
      </c>
      <c r="N25" s="90" t="str">
        <f t="shared" si="9"/>
        <v>3</v>
      </c>
      <c r="O25" s="89" t="s">
        <v>45</v>
      </c>
      <c r="P25" s="90" t="str">
        <f t="shared" si="10"/>
        <v>4</v>
      </c>
      <c r="Q25" s="84">
        <v>0.5</v>
      </c>
      <c r="R25" s="85" t="s">
        <v>646</v>
      </c>
      <c r="S25" s="84" t="s">
        <v>272</v>
      </c>
      <c r="T25" s="83">
        <f t="shared" si="11"/>
        <v>6</v>
      </c>
      <c r="U25" s="83" t="str">
        <f t="shared" si="12"/>
        <v>ZONA DE RIESGO ALTA</v>
      </c>
      <c r="V25" s="86" t="s">
        <v>647</v>
      </c>
      <c r="W25" s="83" t="s">
        <v>830</v>
      </c>
      <c r="X25" s="83" t="s">
        <v>831</v>
      </c>
      <c r="Y25" s="83" t="s">
        <v>634</v>
      </c>
      <c r="Z25" s="83" t="s">
        <v>370</v>
      </c>
      <c r="AA25" s="83" t="s">
        <v>648</v>
      </c>
      <c r="AB25" s="83" t="s">
        <v>172</v>
      </c>
      <c r="AC25" s="83" t="s">
        <v>165</v>
      </c>
      <c r="AD25" s="84" t="s">
        <v>832</v>
      </c>
      <c r="AE25" s="131">
        <v>0</v>
      </c>
      <c r="AF25" s="132"/>
      <c r="AG25" s="131">
        <v>0</v>
      </c>
      <c r="AH25" s="132"/>
      <c r="AI25" s="131">
        <v>0</v>
      </c>
      <c r="AJ25" s="132"/>
      <c r="AK25" s="85" t="s">
        <v>111</v>
      </c>
      <c r="AL25" s="85" t="s">
        <v>124</v>
      </c>
      <c r="AM25" s="133">
        <v>0</v>
      </c>
      <c r="AN25" s="85" t="s">
        <v>848</v>
      </c>
      <c r="AO25" s="84">
        <v>1</v>
      </c>
      <c r="AP25" s="84" t="s">
        <v>214</v>
      </c>
      <c r="AQ25" s="83">
        <v>2018</v>
      </c>
      <c r="AR25" s="83">
        <v>31</v>
      </c>
      <c r="AS25" s="83" t="s">
        <v>62</v>
      </c>
      <c r="AT25" s="83">
        <v>2018</v>
      </c>
      <c r="AU25" s="134"/>
      <c r="AV25" s="143"/>
      <c r="BM25" s="78"/>
      <c r="BN25" s="78"/>
      <c r="BO25" s="78"/>
    </row>
    <row r="26" spans="1:67" ht="167.25" customHeight="1" x14ac:dyDescent="0.2">
      <c r="A26" s="92"/>
      <c r="B26" s="92"/>
      <c r="C26" s="94" t="s">
        <v>627</v>
      </c>
      <c r="D26" s="94" t="s">
        <v>628</v>
      </c>
      <c r="E26" s="94" t="s">
        <v>629</v>
      </c>
      <c r="F26" s="94" t="s">
        <v>630</v>
      </c>
      <c r="G26" s="93" t="s">
        <v>631</v>
      </c>
      <c r="H26" s="83" t="s">
        <v>219</v>
      </c>
      <c r="I26" s="86" t="s">
        <v>649</v>
      </c>
      <c r="J26" s="83" t="s">
        <v>98</v>
      </c>
      <c r="K26" s="85" t="s">
        <v>650</v>
      </c>
      <c r="L26" s="85" t="s">
        <v>692</v>
      </c>
      <c r="M26" s="91" t="s">
        <v>19</v>
      </c>
      <c r="N26" s="90" t="str">
        <f t="shared" si="9"/>
        <v>3</v>
      </c>
      <c r="O26" s="89" t="s">
        <v>45</v>
      </c>
      <c r="P26" s="90" t="str">
        <f t="shared" si="10"/>
        <v>4</v>
      </c>
      <c r="Q26" s="84">
        <v>0.5</v>
      </c>
      <c r="R26" s="85" t="s">
        <v>693</v>
      </c>
      <c r="S26" s="84" t="s">
        <v>272</v>
      </c>
      <c r="T26" s="83">
        <f t="shared" si="11"/>
        <v>6</v>
      </c>
      <c r="U26" s="83" t="str">
        <f t="shared" si="12"/>
        <v>ZONA DE RIESGO ALTA</v>
      </c>
      <c r="V26" s="86" t="s">
        <v>651</v>
      </c>
      <c r="W26" s="126" t="s">
        <v>833</v>
      </c>
      <c r="X26" s="83" t="s">
        <v>652</v>
      </c>
      <c r="Y26" s="83" t="s">
        <v>653</v>
      </c>
      <c r="Z26" s="83" t="s">
        <v>370</v>
      </c>
      <c r="AA26" s="83" t="s">
        <v>834</v>
      </c>
      <c r="AB26" s="83" t="s">
        <v>173</v>
      </c>
      <c r="AC26" s="83" t="s">
        <v>165</v>
      </c>
      <c r="AD26" s="84" t="s">
        <v>654</v>
      </c>
      <c r="AE26" s="131">
        <v>0</v>
      </c>
      <c r="AF26" s="132"/>
      <c r="AG26" s="131">
        <v>0</v>
      </c>
      <c r="AH26" s="132"/>
      <c r="AI26" s="131">
        <v>0</v>
      </c>
      <c r="AJ26" s="132"/>
      <c r="AK26" s="85" t="s">
        <v>111</v>
      </c>
      <c r="AL26" s="85" t="s">
        <v>124</v>
      </c>
      <c r="AM26" s="133">
        <v>0</v>
      </c>
      <c r="AN26" s="85" t="s">
        <v>849</v>
      </c>
      <c r="AO26" s="84">
        <v>1</v>
      </c>
      <c r="AP26" s="84" t="s">
        <v>214</v>
      </c>
      <c r="AQ26" s="83">
        <v>2018</v>
      </c>
      <c r="AR26" s="83">
        <v>31</v>
      </c>
      <c r="AS26" s="83" t="s">
        <v>62</v>
      </c>
      <c r="AT26" s="83">
        <v>2018</v>
      </c>
      <c r="AU26" s="134"/>
      <c r="AV26" s="143"/>
      <c r="BM26" s="78"/>
      <c r="BN26" s="78"/>
      <c r="BO26" s="78"/>
    </row>
    <row r="27" spans="1:67" ht="408" x14ac:dyDescent="0.2">
      <c r="A27" s="92"/>
      <c r="B27" s="92"/>
      <c r="C27" s="94" t="s">
        <v>627</v>
      </c>
      <c r="D27" s="94" t="s">
        <v>628</v>
      </c>
      <c r="E27" s="94" t="s">
        <v>629</v>
      </c>
      <c r="F27" s="94" t="s">
        <v>630</v>
      </c>
      <c r="G27" s="93" t="s">
        <v>631</v>
      </c>
      <c r="H27" s="83" t="s">
        <v>219</v>
      </c>
      <c r="I27" s="86" t="s">
        <v>655</v>
      </c>
      <c r="J27" s="83" t="s">
        <v>92</v>
      </c>
      <c r="K27" s="46" t="s">
        <v>656</v>
      </c>
      <c r="L27" s="85" t="s">
        <v>657</v>
      </c>
      <c r="M27" s="91" t="s">
        <v>19</v>
      </c>
      <c r="N27" s="90" t="str">
        <f t="shared" si="9"/>
        <v>3</v>
      </c>
      <c r="O27" s="89" t="s">
        <v>44</v>
      </c>
      <c r="P27" s="90" t="str">
        <f t="shared" si="10"/>
        <v>3</v>
      </c>
      <c r="Q27" s="84">
        <v>0.5</v>
      </c>
      <c r="R27" s="85" t="s">
        <v>843</v>
      </c>
      <c r="S27" s="84" t="s">
        <v>272</v>
      </c>
      <c r="T27" s="83">
        <f t="shared" si="11"/>
        <v>4.5</v>
      </c>
      <c r="U27" s="83" t="str">
        <f t="shared" si="12"/>
        <v>ZONA DE RIESGO ALTA</v>
      </c>
      <c r="V27" s="86" t="s">
        <v>835</v>
      </c>
      <c r="W27" s="93" t="s">
        <v>658</v>
      </c>
      <c r="X27" s="83" t="s">
        <v>836</v>
      </c>
      <c r="Y27" s="83" t="s">
        <v>653</v>
      </c>
      <c r="Z27" s="83" t="s">
        <v>170</v>
      </c>
      <c r="AA27" s="83" t="s">
        <v>694</v>
      </c>
      <c r="AB27" s="83" t="s">
        <v>495</v>
      </c>
      <c r="AC27" s="83" t="s">
        <v>165</v>
      </c>
      <c r="AD27" s="84" t="s">
        <v>837</v>
      </c>
      <c r="AE27" s="131">
        <v>0</v>
      </c>
      <c r="AF27" s="132"/>
      <c r="AG27" s="131">
        <v>0</v>
      </c>
      <c r="AH27" s="132"/>
      <c r="AI27" s="131">
        <v>0</v>
      </c>
      <c r="AJ27" s="132"/>
      <c r="AK27" s="85" t="s">
        <v>111</v>
      </c>
      <c r="AL27" s="85" t="s">
        <v>124</v>
      </c>
      <c r="AM27" s="133">
        <v>0</v>
      </c>
      <c r="AN27" s="85" t="s">
        <v>850</v>
      </c>
      <c r="AO27" s="84">
        <v>1</v>
      </c>
      <c r="AP27" s="84" t="s">
        <v>214</v>
      </c>
      <c r="AQ27" s="83">
        <v>2018</v>
      </c>
      <c r="AR27" s="83">
        <v>31</v>
      </c>
      <c r="AS27" s="83" t="s">
        <v>62</v>
      </c>
      <c r="AT27" s="83">
        <v>2018</v>
      </c>
      <c r="AU27" s="134"/>
      <c r="AV27" s="143"/>
      <c r="BM27" s="78"/>
      <c r="BN27" s="78"/>
      <c r="BO27" s="78"/>
    </row>
    <row r="28" spans="1:67" ht="293.25" x14ac:dyDescent="0.2">
      <c r="A28" s="92"/>
      <c r="B28" s="92"/>
      <c r="C28" s="94" t="s">
        <v>627</v>
      </c>
      <c r="D28" s="94" t="s">
        <v>628</v>
      </c>
      <c r="E28" s="94" t="s">
        <v>629</v>
      </c>
      <c r="F28" s="94" t="s">
        <v>630</v>
      </c>
      <c r="G28" s="93" t="s">
        <v>631</v>
      </c>
      <c r="H28" s="83" t="s">
        <v>219</v>
      </c>
      <c r="I28" s="86" t="s">
        <v>838</v>
      </c>
      <c r="J28" s="83" t="s">
        <v>92</v>
      </c>
      <c r="K28" s="46" t="s">
        <v>659</v>
      </c>
      <c r="L28" s="85" t="s">
        <v>660</v>
      </c>
      <c r="M28" s="91" t="s">
        <v>18</v>
      </c>
      <c r="N28" s="90" t="str">
        <f t="shared" si="9"/>
        <v>4</v>
      </c>
      <c r="O28" s="89" t="s">
        <v>44</v>
      </c>
      <c r="P28" s="90" t="str">
        <f t="shared" si="10"/>
        <v>3</v>
      </c>
      <c r="Q28" s="84">
        <v>0.5</v>
      </c>
      <c r="R28" s="85" t="s">
        <v>661</v>
      </c>
      <c r="S28" s="84" t="s">
        <v>274</v>
      </c>
      <c r="T28" s="83">
        <f t="shared" si="11"/>
        <v>6</v>
      </c>
      <c r="U28" s="83" t="str">
        <f t="shared" si="12"/>
        <v>ZONA DE RIESGO ALTA</v>
      </c>
      <c r="V28" s="86" t="s">
        <v>839</v>
      </c>
      <c r="W28" s="83" t="s">
        <v>840</v>
      </c>
      <c r="X28" s="83" t="s">
        <v>662</v>
      </c>
      <c r="Y28" s="83" t="s">
        <v>653</v>
      </c>
      <c r="Z28" s="83" t="s">
        <v>169</v>
      </c>
      <c r="AA28" s="83" t="s">
        <v>841</v>
      </c>
      <c r="AB28" s="83" t="s">
        <v>495</v>
      </c>
      <c r="AC28" s="83" t="s">
        <v>165</v>
      </c>
      <c r="AD28" s="84" t="s">
        <v>663</v>
      </c>
      <c r="AE28" s="131">
        <v>0</v>
      </c>
      <c r="AF28" s="132"/>
      <c r="AG28" s="131">
        <v>0</v>
      </c>
      <c r="AH28" s="132"/>
      <c r="AI28" s="131">
        <v>0</v>
      </c>
      <c r="AJ28" s="132"/>
      <c r="AK28" s="85" t="s">
        <v>111</v>
      </c>
      <c r="AL28" s="85" t="s">
        <v>124</v>
      </c>
      <c r="AM28" s="133">
        <v>0</v>
      </c>
      <c r="AN28" s="85" t="s">
        <v>851</v>
      </c>
      <c r="AO28" s="84">
        <v>1</v>
      </c>
      <c r="AP28" s="84" t="s">
        <v>214</v>
      </c>
      <c r="AQ28" s="83">
        <v>2018</v>
      </c>
      <c r="AR28" s="83">
        <v>31</v>
      </c>
      <c r="AS28" s="83" t="s">
        <v>62</v>
      </c>
      <c r="AT28" s="83">
        <v>2018</v>
      </c>
      <c r="AU28" s="134"/>
      <c r="AV28" s="143"/>
      <c r="BM28" s="78"/>
      <c r="BN28" s="78"/>
      <c r="BO28" s="78"/>
    </row>
    <row r="29" spans="1:67" ht="237.75" customHeight="1" x14ac:dyDescent="0.2">
      <c r="A29" s="92"/>
      <c r="B29" s="92"/>
      <c r="C29" s="94" t="s">
        <v>627</v>
      </c>
      <c r="D29" s="94" t="s">
        <v>628</v>
      </c>
      <c r="E29" s="94" t="s">
        <v>629</v>
      </c>
      <c r="F29" s="94" t="s">
        <v>630</v>
      </c>
      <c r="G29" s="93" t="s">
        <v>631</v>
      </c>
      <c r="H29" s="83" t="s">
        <v>219</v>
      </c>
      <c r="I29" s="86" t="s">
        <v>664</v>
      </c>
      <c r="J29" s="83" t="s">
        <v>93</v>
      </c>
      <c r="K29" s="46" t="s">
        <v>665</v>
      </c>
      <c r="L29" s="85" t="s">
        <v>666</v>
      </c>
      <c r="M29" s="91" t="s">
        <v>18</v>
      </c>
      <c r="N29" s="90" t="str">
        <f t="shared" si="9"/>
        <v>4</v>
      </c>
      <c r="O29" s="89" t="s">
        <v>46</v>
      </c>
      <c r="P29" s="90" t="str">
        <f t="shared" si="10"/>
        <v>5</v>
      </c>
      <c r="Q29" s="84">
        <v>1</v>
      </c>
      <c r="R29" s="85" t="s">
        <v>667</v>
      </c>
      <c r="S29" s="84" t="s">
        <v>272</v>
      </c>
      <c r="T29" s="83">
        <f t="shared" si="11"/>
        <v>20</v>
      </c>
      <c r="U29" s="83" t="str">
        <f t="shared" si="12"/>
        <v>ZONA DE RIESGO EXTREMA</v>
      </c>
      <c r="V29" s="86" t="s">
        <v>633</v>
      </c>
      <c r="W29" s="93" t="s">
        <v>668</v>
      </c>
      <c r="X29" s="83" t="s">
        <v>695</v>
      </c>
      <c r="Y29" s="83" t="s">
        <v>653</v>
      </c>
      <c r="Z29" s="83" t="s">
        <v>169</v>
      </c>
      <c r="AA29" s="83" t="s">
        <v>696</v>
      </c>
      <c r="AB29" s="83" t="s">
        <v>495</v>
      </c>
      <c r="AC29" s="83" t="s">
        <v>165</v>
      </c>
      <c r="AD29" s="84" t="s">
        <v>842</v>
      </c>
      <c r="AE29" s="131">
        <v>0</v>
      </c>
      <c r="AF29" s="132"/>
      <c r="AG29" s="131">
        <v>0</v>
      </c>
      <c r="AH29" s="132"/>
      <c r="AI29" s="131">
        <v>0</v>
      </c>
      <c r="AJ29" s="132"/>
      <c r="AK29" s="85" t="s">
        <v>111</v>
      </c>
      <c r="AL29" s="85" t="s">
        <v>124</v>
      </c>
      <c r="AM29" s="133">
        <v>0</v>
      </c>
      <c r="AN29" s="85" t="s">
        <v>852</v>
      </c>
      <c r="AO29" s="84">
        <v>1</v>
      </c>
      <c r="AP29" s="84" t="s">
        <v>214</v>
      </c>
      <c r="AQ29" s="83">
        <v>2018</v>
      </c>
      <c r="AR29" s="83">
        <v>31</v>
      </c>
      <c r="AS29" s="83" t="s">
        <v>62</v>
      </c>
      <c r="AT29" s="83">
        <v>2018</v>
      </c>
      <c r="AU29" s="134"/>
      <c r="AV29" s="143"/>
      <c r="BM29" s="78"/>
      <c r="BN29" s="78"/>
      <c r="BO29" s="78"/>
    </row>
    <row r="30" spans="1:67" ht="195.75" customHeight="1" x14ac:dyDescent="0.2">
      <c r="A30" s="92"/>
      <c r="B30" s="92"/>
      <c r="C30" s="94" t="s">
        <v>232</v>
      </c>
      <c r="D30" s="94" t="s">
        <v>456</v>
      </c>
      <c r="E30" s="94" t="s">
        <v>457</v>
      </c>
      <c r="F30" s="94" t="s">
        <v>458</v>
      </c>
      <c r="G30" s="93" t="s">
        <v>459</v>
      </c>
      <c r="H30" s="83" t="s">
        <v>221</v>
      </c>
      <c r="I30" s="86" t="s">
        <v>460</v>
      </c>
      <c r="J30" s="83" t="s">
        <v>98</v>
      </c>
      <c r="K30" s="46" t="s">
        <v>461</v>
      </c>
      <c r="L30" s="46" t="s">
        <v>462</v>
      </c>
      <c r="M30" s="91" t="s">
        <v>18</v>
      </c>
      <c r="N30" s="90" t="str">
        <f t="shared" si="5"/>
        <v>4</v>
      </c>
      <c r="O30" s="89" t="s">
        <v>46</v>
      </c>
      <c r="P30" s="90" t="str">
        <f t="shared" si="6"/>
        <v>5</v>
      </c>
      <c r="Q30" s="84">
        <v>0.5</v>
      </c>
      <c r="R30" s="85" t="s">
        <v>463</v>
      </c>
      <c r="S30" s="84" t="s">
        <v>272</v>
      </c>
      <c r="T30" s="83">
        <f t="shared" si="7"/>
        <v>10</v>
      </c>
      <c r="U30" s="83" t="str">
        <f t="shared" si="8"/>
        <v>ZONA DE RIESGO ALTA</v>
      </c>
      <c r="V30" s="86" t="s">
        <v>707</v>
      </c>
      <c r="W30" s="83" t="s">
        <v>709</v>
      </c>
      <c r="X30" s="84" t="s">
        <v>708</v>
      </c>
      <c r="Y30" s="83" t="s">
        <v>264</v>
      </c>
      <c r="Z30" s="83" t="s">
        <v>351</v>
      </c>
      <c r="AA30" s="42">
        <v>1</v>
      </c>
      <c r="AB30" s="83" t="s">
        <v>296</v>
      </c>
      <c r="AC30" s="83" t="s">
        <v>165</v>
      </c>
      <c r="AD30" s="84" t="s">
        <v>710</v>
      </c>
      <c r="AE30" s="55">
        <v>0</v>
      </c>
      <c r="AF30" s="144"/>
      <c r="AG30" s="55">
        <v>0</v>
      </c>
      <c r="AH30" s="144"/>
      <c r="AI30" s="55">
        <v>0</v>
      </c>
      <c r="AJ30" s="132"/>
      <c r="AK30" s="85" t="s">
        <v>113</v>
      </c>
      <c r="AL30" s="85" t="s">
        <v>126</v>
      </c>
      <c r="AM30" s="145" t="e">
        <f>AVERAGE(AE30,AG30,#REF!,AI30)</f>
        <v>#REF!</v>
      </c>
      <c r="AN30" s="85" t="s">
        <v>711</v>
      </c>
      <c r="AO30" s="84">
        <v>1</v>
      </c>
      <c r="AP30" s="84" t="s">
        <v>214</v>
      </c>
      <c r="AQ30" s="83">
        <v>2018</v>
      </c>
      <c r="AR30" s="83">
        <v>31</v>
      </c>
      <c r="AS30" s="83" t="s">
        <v>62</v>
      </c>
      <c r="AT30" s="83">
        <v>2018</v>
      </c>
      <c r="AU30" s="134"/>
      <c r="AV30" s="134"/>
      <c r="BM30" s="78"/>
      <c r="BN30" s="78"/>
      <c r="BO30" s="78"/>
    </row>
    <row r="31" spans="1:67" ht="178.5" x14ac:dyDescent="0.2">
      <c r="A31" s="92"/>
      <c r="B31" s="92"/>
      <c r="C31" s="94" t="s">
        <v>232</v>
      </c>
      <c r="D31" s="94" t="s">
        <v>456</v>
      </c>
      <c r="E31" s="94" t="s">
        <v>457</v>
      </c>
      <c r="F31" s="94" t="s">
        <v>458</v>
      </c>
      <c r="G31" s="93" t="s">
        <v>459</v>
      </c>
      <c r="H31" s="83" t="s">
        <v>221</v>
      </c>
      <c r="I31" s="86" t="s">
        <v>712</v>
      </c>
      <c r="J31" s="83" t="s">
        <v>92</v>
      </c>
      <c r="K31" s="46" t="s">
        <v>698</v>
      </c>
      <c r="L31" s="46" t="s">
        <v>697</v>
      </c>
      <c r="M31" s="91" t="s">
        <v>18</v>
      </c>
      <c r="N31" s="90" t="str">
        <f t="shared" si="5"/>
        <v>4</v>
      </c>
      <c r="O31" s="89" t="s">
        <v>44</v>
      </c>
      <c r="P31" s="90" t="str">
        <f t="shared" si="6"/>
        <v>3</v>
      </c>
      <c r="Q31" s="84">
        <v>0.5</v>
      </c>
      <c r="R31" s="85" t="s">
        <v>713</v>
      </c>
      <c r="S31" s="84" t="s">
        <v>272</v>
      </c>
      <c r="T31" s="83">
        <f t="shared" si="7"/>
        <v>6</v>
      </c>
      <c r="U31" s="83" t="str">
        <f t="shared" si="8"/>
        <v>ZONA DE RIESGO ALTA</v>
      </c>
      <c r="V31" s="86" t="s">
        <v>719</v>
      </c>
      <c r="W31" s="83" t="s">
        <v>715</v>
      </c>
      <c r="X31" s="84" t="s">
        <v>720</v>
      </c>
      <c r="Y31" s="83" t="s">
        <v>716</v>
      </c>
      <c r="Z31" s="83" t="s">
        <v>341</v>
      </c>
      <c r="AA31" s="83" t="s">
        <v>717</v>
      </c>
      <c r="AB31" s="83" t="s">
        <v>718</v>
      </c>
      <c r="AC31" s="83" t="s">
        <v>166</v>
      </c>
      <c r="AD31" s="84" t="s">
        <v>714</v>
      </c>
      <c r="AE31" s="55">
        <v>0</v>
      </c>
      <c r="AF31" s="144"/>
      <c r="AG31" s="55">
        <v>0</v>
      </c>
      <c r="AH31" s="144"/>
      <c r="AI31" s="55">
        <v>0</v>
      </c>
      <c r="AJ31" s="132"/>
      <c r="AK31" s="85" t="s">
        <v>113</v>
      </c>
      <c r="AL31" s="85" t="s">
        <v>126</v>
      </c>
      <c r="AM31" s="145" t="e">
        <f>AVERAGE(AG31,AI31,#REF!,AK31)</f>
        <v>#REF!</v>
      </c>
      <c r="AN31" s="85" t="s">
        <v>721</v>
      </c>
      <c r="AO31" s="84">
        <v>1</v>
      </c>
      <c r="AP31" s="84" t="s">
        <v>214</v>
      </c>
      <c r="AQ31" s="83">
        <v>2018</v>
      </c>
      <c r="AR31" s="83">
        <v>31</v>
      </c>
      <c r="AS31" s="83" t="s">
        <v>62</v>
      </c>
      <c r="AT31" s="83">
        <v>2018</v>
      </c>
      <c r="AU31" s="134"/>
      <c r="AV31" s="134"/>
      <c r="BM31" s="78"/>
      <c r="BN31" s="78"/>
      <c r="BO31" s="78"/>
    </row>
    <row r="32" spans="1:67" ht="153" x14ac:dyDescent="0.2">
      <c r="A32" s="92"/>
      <c r="B32" s="92"/>
      <c r="C32" s="94" t="s">
        <v>232</v>
      </c>
      <c r="D32" s="94" t="s">
        <v>456</v>
      </c>
      <c r="E32" s="94" t="s">
        <v>457</v>
      </c>
      <c r="F32" s="94" t="s">
        <v>458</v>
      </c>
      <c r="G32" s="93" t="s">
        <v>459</v>
      </c>
      <c r="H32" s="83" t="s">
        <v>221</v>
      </c>
      <c r="I32" s="86" t="s">
        <v>465</v>
      </c>
      <c r="J32" s="83" t="s">
        <v>92</v>
      </c>
      <c r="K32" s="85" t="s">
        <v>699</v>
      </c>
      <c r="L32" s="94" t="s">
        <v>700</v>
      </c>
      <c r="M32" s="91" t="s">
        <v>18</v>
      </c>
      <c r="N32" s="90" t="str">
        <f t="shared" si="5"/>
        <v>4</v>
      </c>
      <c r="O32" s="89" t="s">
        <v>44</v>
      </c>
      <c r="P32" s="90" t="str">
        <f t="shared" si="6"/>
        <v>3</v>
      </c>
      <c r="Q32" s="84">
        <v>0.5</v>
      </c>
      <c r="R32" s="122" t="s">
        <v>466</v>
      </c>
      <c r="S32" s="84" t="s">
        <v>272</v>
      </c>
      <c r="T32" s="83">
        <f t="shared" si="7"/>
        <v>6</v>
      </c>
      <c r="U32" s="83" t="str">
        <f t="shared" si="8"/>
        <v>ZONA DE RIESGO ALTA</v>
      </c>
      <c r="V32" s="86" t="s">
        <v>701</v>
      </c>
      <c r="W32" s="83" t="s">
        <v>723</v>
      </c>
      <c r="X32" s="47" t="s">
        <v>909</v>
      </c>
      <c r="Y32" s="83" t="s">
        <v>264</v>
      </c>
      <c r="Z32" s="83" t="s">
        <v>464</v>
      </c>
      <c r="AA32" s="42">
        <v>1</v>
      </c>
      <c r="AB32" s="83" t="s">
        <v>296</v>
      </c>
      <c r="AC32" s="83" t="s">
        <v>165</v>
      </c>
      <c r="AD32" s="84" t="s">
        <v>467</v>
      </c>
      <c r="AE32" s="55">
        <v>0</v>
      </c>
      <c r="AF32" s="144"/>
      <c r="AG32" s="55">
        <v>0</v>
      </c>
      <c r="AH32" s="144"/>
      <c r="AI32" s="55">
        <v>0</v>
      </c>
      <c r="AJ32" s="132"/>
      <c r="AK32" s="85" t="s">
        <v>113</v>
      </c>
      <c r="AL32" s="85" t="s">
        <v>126</v>
      </c>
      <c r="AM32" s="145" t="e">
        <f>AVERAGE(AG32,AI32,#REF!,AK32)</f>
        <v>#REF!</v>
      </c>
      <c r="AN32" s="85" t="s">
        <v>724</v>
      </c>
      <c r="AO32" s="84">
        <v>1</v>
      </c>
      <c r="AP32" s="84" t="s">
        <v>214</v>
      </c>
      <c r="AQ32" s="83">
        <v>2018</v>
      </c>
      <c r="AR32" s="83">
        <v>31</v>
      </c>
      <c r="AS32" s="83" t="s">
        <v>62</v>
      </c>
      <c r="AT32" s="83">
        <v>2018</v>
      </c>
      <c r="AU32" s="134"/>
      <c r="AV32" s="134"/>
      <c r="BM32" s="78"/>
      <c r="BN32" s="78"/>
      <c r="BO32" s="78"/>
    </row>
    <row r="33" spans="1:67" ht="144.75" customHeight="1" x14ac:dyDescent="0.2">
      <c r="A33" s="92"/>
      <c r="B33" s="92"/>
      <c r="C33" s="94" t="s">
        <v>232</v>
      </c>
      <c r="D33" s="94" t="s">
        <v>456</v>
      </c>
      <c r="E33" s="94" t="s">
        <v>457</v>
      </c>
      <c r="F33" s="94" t="s">
        <v>458</v>
      </c>
      <c r="G33" s="93" t="s">
        <v>459</v>
      </c>
      <c r="H33" s="83" t="s">
        <v>221</v>
      </c>
      <c r="I33" s="86" t="s">
        <v>722</v>
      </c>
      <c r="J33" s="83" t="s">
        <v>92</v>
      </c>
      <c r="K33" s="85" t="s">
        <v>726</v>
      </c>
      <c r="L33" s="94" t="s">
        <v>702</v>
      </c>
      <c r="M33" s="91" t="s">
        <v>18</v>
      </c>
      <c r="N33" s="90" t="str">
        <f t="shared" si="5"/>
        <v>4</v>
      </c>
      <c r="O33" s="89" t="s">
        <v>44</v>
      </c>
      <c r="P33" s="90" t="str">
        <f t="shared" si="6"/>
        <v>3</v>
      </c>
      <c r="Q33" s="84">
        <v>0.5</v>
      </c>
      <c r="R33" s="122" t="s">
        <v>725</v>
      </c>
      <c r="S33" s="84" t="s">
        <v>272</v>
      </c>
      <c r="T33" s="83">
        <f t="shared" si="7"/>
        <v>6</v>
      </c>
      <c r="U33" s="83" t="str">
        <f t="shared" si="8"/>
        <v>ZONA DE RIESGO ALTA</v>
      </c>
      <c r="V33" s="86" t="s">
        <v>468</v>
      </c>
      <c r="W33" s="83" t="s">
        <v>727</v>
      </c>
      <c r="X33" s="42" t="s">
        <v>728</v>
      </c>
      <c r="Y33" s="83" t="s">
        <v>264</v>
      </c>
      <c r="Z33" s="83" t="s">
        <v>351</v>
      </c>
      <c r="AA33" s="42" t="s">
        <v>469</v>
      </c>
      <c r="AB33" s="83" t="s">
        <v>296</v>
      </c>
      <c r="AC33" s="83" t="s">
        <v>165</v>
      </c>
      <c r="AD33" s="84" t="s">
        <v>729</v>
      </c>
      <c r="AE33" s="55">
        <v>0</v>
      </c>
      <c r="AF33" s="144"/>
      <c r="AG33" s="55">
        <v>0</v>
      </c>
      <c r="AH33" s="144"/>
      <c r="AI33" s="55">
        <v>0</v>
      </c>
      <c r="AJ33" s="132"/>
      <c r="AK33" s="85" t="s">
        <v>113</v>
      </c>
      <c r="AL33" s="85" t="s">
        <v>126</v>
      </c>
      <c r="AM33" s="145" t="e">
        <f>AVERAGE(AG33,AI33,#REF!,AK33)</f>
        <v>#REF!</v>
      </c>
      <c r="AN33" s="85" t="s">
        <v>844</v>
      </c>
      <c r="AO33" s="84">
        <v>1</v>
      </c>
      <c r="AP33" s="84" t="s">
        <v>214</v>
      </c>
      <c r="AQ33" s="83">
        <v>2018</v>
      </c>
      <c r="AR33" s="83">
        <v>31</v>
      </c>
      <c r="AS33" s="83" t="s">
        <v>62</v>
      </c>
      <c r="AT33" s="83">
        <v>2018</v>
      </c>
      <c r="AU33" s="134"/>
      <c r="AV33" s="134"/>
      <c r="BM33" s="78"/>
      <c r="BN33" s="78"/>
      <c r="BO33" s="78"/>
    </row>
    <row r="34" spans="1:67" ht="280.5" x14ac:dyDescent="0.2">
      <c r="A34" s="92"/>
      <c r="B34" s="92"/>
      <c r="C34" s="86" t="s">
        <v>496</v>
      </c>
      <c r="D34" s="86" t="s">
        <v>497</v>
      </c>
      <c r="E34" s="86" t="s">
        <v>498</v>
      </c>
      <c r="F34" s="86" t="s">
        <v>499</v>
      </c>
      <c r="G34" s="93" t="s">
        <v>500</v>
      </c>
      <c r="H34" s="83" t="s">
        <v>220</v>
      </c>
      <c r="I34" s="112" t="s">
        <v>501</v>
      </c>
      <c r="J34" s="83" t="s">
        <v>93</v>
      </c>
      <c r="K34" s="85" t="s">
        <v>502</v>
      </c>
      <c r="L34" s="85" t="s">
        <v>503</v>
      </c>
      <c r="M34" s="91" t="s">
        <v>17</v>
      </c>
      <c r="N34" s="90" t="str">
        <f t="shared" si="5"/>
        <v>5</v>
      </c>
      <c r="O34" s="89" t="s">
        <v>44</v>
      </c>
      <c r="P34" s="90" t="str">
        <f t="shared" si="6"/>
        <v>3</v>
      </c>
      <c r="Q34" s="84">
        <v>1</v>
      </c>
      <c r="R34" s="85" t="s">
        <v>504</v>
      </c>
      <c r="S34" s="84" t="s">
        <v>272</v>
      </c>
      <c r="T34" s="83">
        <f t="shared" si="7"/>
        <v>15</v>
      </c>
      <c r="U34" s="83" t="str">
        <f t="shared" si="8"/>
        <v>ZONA DE RIESGO EXTREMA</v>
      </c>
      <c r="V34" s="86" t="s">
        <v>505</v>
      </c>
      <c r="W34" s="93" t="s">
        <v>506</v>
      </c>
      <c r="X34" s="83" t="s">
        <v>507</v>
      </c>
      <c r="Y34" s="83" t="s">
        <v>508</v>
      </c>
      <c r="Z34" s="83" t="s">
        <v>170</v>
      </c>
      <c r="AA34" s="83" t="s">
        <v>509</v>
      </c>
      <c r="AB34" s="83" t="s">
        <v>296</v>
      </c>
      <c r="AC34" s="83" t="s">
        <v>165</v>
      </c>
      <c r="AD34" s="104" t="s">
        <v>806</v>
      </c>
      <c r="AE34" s="131">
        <v>0</v>
      </c>
      <c r="AF34" s="132"/>
      <c r="AG34" s="131">
        <v>0</v>
      </c>
      <c r="AH34" s="132"/>
      <c r="AI34" s="131">
        <v>0</v>
      </c>
      <c r="AJ34" s="132"/>
      <c r="AK34" s="85" t="s">
        <v>112</v>
      </c>
      <c r="AL34" s="85" t="s">
        <v>125</v>
      </c>
      <c r="AM34" s="133" t="e">
        <f>AVERAGE(AG34,AI34,#REF!,AK34)</f>
        <v>#REF!</v>
      </c>
      <c r="AN34" s="85" t="s">
        <v>807</v>
      </c>
      <c r="AO34" s="84">
        <v>1</v>
      </c>
      <c r="AP34" s="84" t="s">
        <v>214</v>
      </c>
      <c r="AQ34" s="83">
        <v>2018</v>
      </c>
      <c r="AR34" s="83">
        <v>31</v>
      </c>
      <c r="AS34" s="83" t="s">
        <v>62</v>
      </c>
      <c r="AT34" s="83">
        <v>2018</v>
      </c>
      <c r="AU34" s="134"/>
      <c r="AV34" s="134"/>
      <c r="BM34" s="78"/>
      <c r="BN34" s="78"/>
      <c r="BO34" s="78"/>
    </row>
    <row r="35" spans="1:67" ht="204" x14ac:dyDescent="0.2">
      <c r="A35" s="92"/>
      <c r="B35" s="92"/>
      <c r="C35" s="86" t="s">
        <v>496</v>
      </c>
      <c r="D35" s="86" t="s">
        <v>497</v>
      </c>
      <c r="E35" s="86" t="s">
        <v>498</v>
      </c>
      <c r="F35" s="86" t="s">
        <v>499</v>
      </c>
      <c r="G35" s="93" t="s">
        <v>500</v>
      </c>
      <c r="H35" s="83" t="s">
        <v>220</v>
      </c>
      <c r="I35" s="112" t="s">
        <v>808</v>
      </c>
      <c r="J35" s="83" t="s">
        <v>92</v>
      </c>
      <c r="K35" s="85" t="s">
        <v>809</v>
      </c>
      <c r="L35" s="85" t="s">
        <v>810</v>
      </c>
      <c r="M35" s="91" t="s">
        <v>17</v>
      </c>
      <c r="N35" s="90" t="str">
        <f t="shared" si="5"/>
        <v>5</v>
      </c>
      <c r="O35" s="89" t="s">
        <v>44</v>
      </c>
      <c r="P35" s="90" t="str">
        <f t="shared" si="6"/>
        <v>3</v>
      </c>
      <c r="Q35" s="84">
        <v>0.5</v>
      </c>
      <c r="R35" s="85" t="s">
        <v>811</v>
      </c>
      <c r="S35" s="84" t="s">
        <v>812</v>
      </c>
      <c r="T35" s="83">
        <f t="shared" si="7"/>
        <v>7.5</v>
      </c>
      <c r="U35" s="83" t="str">
        <f>IF(T35&gt;11,"ZONA DE RIESGO EXTREMA",IF(T35&lt;4,"ZONA DE RIESGO BAJA",IF(T35=4,"ZONA DE RIESGO MODERADA","ZONA DE RIESGO ALTA")))</f>
        <v>ZONA DE RIESGO ALTA</v>
      </c>
      <c r="V35" s="86" t="s">
        <v>813</v>
      </c>
      <c r="W35" s="99" t="s">
        <v>814</v>
      </c>
      <c r="X35" s="83" t="s">
        <v>815</v>
      </c>
      <c r="Y35" s="83" t="s">
        <v>508</v>
      </c>
      <c r="Z35" s="83" t="s">
        <v>169</v>
      </c>
      <c r="AA35" s="83" t="s">
        <v>816</v>
      </c>
      <c r="AB35" s="83" t="s">
        <v>296</v>
      </c>
      <c r="AC35" s="83" t="s">
        <v>165</v>
      </c>
      <c r="AD35" s="84" t="s">
        <v>817</v>
      </c>
      <c r="AE35" s="131">
        <v>0</v>
      </c>
      <c r="AF35" s="132"/>
      <c r="AG35" s="131">
        <v>0</v>
      </c>
      <c r="AH35" s="132"/>
      <c r="AI35" s="131">
        <v>0</v>
      </c>
      <c r="AJ35" s="132"/>
      <c r="AK35" s="85" t="s">
        <v>112</v>
      </c>
      <c r="AL35" s="85" t="s">
        <v>125</v>
      </c>
      <c r="AM35" s="133" t="e">
        <f>AVERAGE(AG35,AI35,#REF!,AK35)</f>
        <v>#REF!</v>
      </c>
      <c r="AN35" s="85" t="s">
        <v>818</v>
      </c>
      <c r="AO35" s="84">
        <v>1</v>
      </c>
      <c r="AP35" s="84" t="s">
        <v>214</v>
      </c>
      <c r="AQ35" s="83">
        <v>2018</v>
      </c>
      <c r="AR35" s="83">
        <v>31</v>
      </c>
      <c r="AS35" s="83" t="s">
        <v>62</v>
      </c>
      <c r="AT35" s="83">
        <v>2018</v>
      </c>
      <c r="AU35" s="134"/>
      <c r="AV35" s="134"/>
      <c r="BM35" s="78"/>
      <c r="BN35" s="78"/>
      <c r="BO35" s="78"/>
    </row>
    <row r="36" spans="1:67" ht="280.5" x14ac:dyDescent="0.2">
      <c r="A36" s="92"/>
      <c r="B36" s="92"/>
      <c r="C36" s="86" t="s">
        <v>496</v>
      </c>
      <c r="D36" s="86" t="s">
        <v>497</v>
      </c>
      <c r="E36" s="86" t="s">
        <v>498</v>
      </c>
      <c r="F36" s="86" t="s">
        <v>499</v>
      </c>
      <c r="G36" s="93" t="s">
        <v>500</v>
      </c>
      <c r="H36" s="83" t="s">
        <v>220</v>
      </c>
      <c r="I36" s="112" t="s">
        <v>510</v>
      </c>
      <c r="J36" s="83" t="s">
        <v>98</v>
      </c>
      <c r="K36" s="85" t="s">
        <v>511</v>
      </c>
      <c r="L36" s="85" t="s">
        <v>512</v>
      </c>
      <c r="M36" s="91" t="s">
        <v>19</v>
      </c>
      <c r="N36" s="90" t="str">
        <f t="shared" si="5"/>
        <v>3</v>
      </c>
      <c r="O36" s="89" t="s">
        <v>44</v>
      </c>
      <c r="P36" s="90" t="str">
        <f t="shared" si="6"/>
        <v>3</v>
      </c>
      <c r="Q36" s="84">
        <v>1</v>
      </c>
      <c r="R36" s="136" t="s">
        <v>513</v>
      </c>
      <c r="S36" s="84" t="s">
        <v>272</v>
      </c>
      <c r="T36" s="83">
        <f t="shared" si="7"/>
        <v>9</v>
      </c>
      <c r="U36" s="83" t="str">
        <f t="shared" si="8"/>
        <v>ZONA DE RIESGO ALTA</v>
      </c>
      <c r="V36" s="86" t="s">
        <v>514</v>
      </c>
      <c r="W36" s="83" t="s">
        <v>515</v>
      </c>
      <c r="X36" s="83" t="s">
        <v>516</v>
      </c>
      <c r="Y36" s="83" t="s">
        <v>204</v>
      </c>
      <c r="Z36" s="83" t="s">
        <v>517</v>
      </c>
      <c r="AA36" s="83" t="s">
        <v>518</v>
      </c>
      <c r="AB36" s="83" t="s">
        <v>296</v>
      </c>
      <c r="AC36" s="83" t="s">
        <v>165</v>
      </c>
      <c r="AD36" s="84" t="s">
        <v>519</v>
      </c>
      <c r="AE36" s="131">
        <v>0</v>
      </c>
      <c r="AF36" s="132"/>
      <c r="AG36" s="131">
        <v>0</v>
      </c>
      <c r="AH36" s="132"/>
      <c r="AI36" s="131">
        <v>0</v>
      </c>
      <c r="AJ36" s="132"/>
      <c r="AK36" s="85" t="s">
        <v>112</v>
      </c>
      <c r="AL36" s="85" t="s">
        <v>125</v>
      </c>
      <c r="AM36" s="133" t="e">
        <f>AVERAGE(AG36,AI36,#REF!,AK36)</f>
        <v>#REF!</v>
      </c>
      <c r="AN36" s="85" t="s">
        <v>520</v>
      </c>
      <c r="AO36" s="84">
        <v>1</v>
      </c>
      <c r="AP36" s="84" t="s">
        <v>214</v>
      </c>
      <c r="AQ36" s="83">
        <v>2018</v>
      </c>
      <c r="AR36" s="83">
        <v>31</v>
      </c>
      <c r="AS36" s="83" t="s">
        <v>62</v>
      </c>
      <c r="AT36" s="83">
        <v>2018</v>
      </c>
      <c r="AU36" s="134"/>
      <c r="AV36" s="134"/>
      <c r="BM36" s="78"/>
      <c r="BN36" s="78"/>
      <c r="BO36" s="78"/>
    </row>
    <row r="37" spans="1:67" ht="331.5" x14ac:dyDescent="0.2">
      <c r="A37" s="92"/>
      <c r="B37" s="92"/>
      <c r="C37" s="86" t="s">
        <v>496</v>
      </c>
      <c r="D37" s="86" t="s">
        <v>497</v>
      </c>
      <c r="E37" s="86" t="s">
        <v>498</v>
      </c>
      <c r="F37" s="86" t="s">
        <v>499</v>
      </c>
      <c r="G37" s="93" t="s">
        <v>500</v>
      </c>
      <c r="H37" s="83" t="s">
        <v>220</v>
      </c>
      <c r="I37" s="112" t="s">
        <v>521</v>
      </c>
      <c r="J37" s="83" t="s">
        <v>98</v>
      </c>
      <c r="K37" s="85" t="s">
        <v>522</v>
      </c>
      <c r="L37" s="85" t="s">
        <v>523</v>
      </c>
      <c r="M37" s="91" t="s">
        <v>19</v>
      </c>
      <c r="N37" s="90" t="str">
        <f t="shared" si="5"/>
        <v>3</v>
      </c>
      <c r="O37" s="89" t="s">
        <v>44</v>
      </c>
      <c r="P37" s="90" t="str">
        <f t="shared" si="6"/>
        <v>3</v>
      </c>
      <c r="Q37" s="84">
        <v>1</v>
      </c>
      <c r="R37" s="85" t="s">
        <v>524</v>
      </c>
      <c r="S37" s="84" t="s">
        <v>272</v>
      </c>
      <c r="T37" s="83">
        <f t="shared" si="7"/>
        <v>9</v>
      </c>
      <c r="U37" s="83" t="str">
        <f t="shared" si="8"/>
        <v>ZONA DE RIESGO ALTA</v>
      </c>
      <c r="V37" s="86" t="s">
        <v>525</v>
      </c>
      <c r="W37" s="83" t="s">
        <v>526</v>
      </c>
      <c r="X37" s="83" t="s">
        <v>527</v>
      </c>
      <c r="Y37" s="83" t="s">
        <v>204</v>
      </c>
      <c r="Z37" s="83" t="s">
        <v>170</v>
      </c>
      <c r="AA37" s="83" t="s">
        <v>528</v>
      </c>
      <c r="AB37" s="83" t="s">
        <v>296</v>
      </c>
      <c r="AC37" s="83" t="s">
        <v>166</v>
      </c>
      <c r="AD37" s="84" t="s">
        <v>529</v>
      </c>
      <c r="AE37" s="131">
        <v>0</v>
      </c>
      <c r="AF37" s="132"/>
      <c r="AG37" s="131">
        <v>0</v>
      </c>
      <c r="AH37" s="132"/>
      <c r="AI37" s="131">
        <v>0</v>
      </c>
      <c r="AJ37" s="132"/>
      <c r="AK37" s="85" t="s">
        <v>112</v>
      </c>
      <c r="AL37" s="85" t="s">
        <v>125</v>
      </c>
      <c r="AM37" s="133" t="e">
        <f>AVERAGE(AG37,AI37,#REF!,AK37)</f>
        <v>#REF!</v>
      </c>
      <c r="AN37" s="85" t="s">
        <v>530</v>
      </c>
      <c r="AO37" s="84">
        <v>1</v>
      </c>
      <c r="AP37" s="84" t="s">
        <v>214</v>
      </c>
      <c r="AQ37" s="83">
        <v>2018</v>
      </c>
      <c r="AR37" s="83">
        <v>31</v>
      </c>
      <c r="AS37" s="83" t="s">
        <v>62</v>
      </c>
      <c r="AT37" s="83">
        <v>2018</v>
      </c>
      <c r="AU37" s="134"/>
      <c r="AV37" s="134"/>
      <c r="BM37" s="78"/>
      <c r="BN37" s="78"/>
      <c r="BO37" s="78"/>
    </row>
    <row r="38" spans="1:67" ht="345" thickBot="1" x14ac:dyDescent="0.25">
      <c r="A38" s="92"/>
      <c r="B38" s="92"/>
      <c r="C38" s="86" t="s">
        <v>496</v>
      </c>
      <c r="D38" s="86" t="s">
        <v>497</v>
      </c>
      <c r="E38" s="86" t="s">
        <v>498</v>
      </c>
      <c r="F38" s="86" t="s">
        <v>499</v>
      </c>
      <c r="G38" s="93" t="s">
        <v>500</v>
      </c>
      <c r="H38" s="83" t="s">
        <v>220</v>
      </c>
      <c r="I38" s="112" t="s">
        <v>531</v>
      </c>
      <c r="J38" s="83" t="s">
        <v>98</v>
      </c>
      <c r="K38" s="85" t="s">
        <v>532</v>
      </c>
      <c r="L38" s="85" t="s">
        <v>533</v>
      </c>
      <c r="M38" s="91" t="s">
        <v>19</v>
      </c>
      <c r="N38" s="90" t="str">
        <f t="shared" si="5"/>
        <v>3</v>
      </c>
      <c r="O38" s="89" t="s">
        <v>43</v>
      </c>
      <c r="P38" s="90" t="str">
        <f t="shared" si="6"/>
        <v>2</v>
      </c>
      <c r="Q38" s="84">
        <v>1</v>
      </c>
      <c r="R38" s="85" t="s">
        <v>819</v>
      </c>
      <c r="S38" s="84" t="s">
        <v>272</v>
      </c>
      <c r="T38" s="83">
        <f t="shared" si="7"/>
        <v>6</v>
      </c>
      <c r="U38" s="83" t="str">
        <f t="shared" si="8"/>
        <v>ZONA DE RIESGO ALTA</v>
      </c>
      <c r="V38" s="86" t="s">
        <v>820</v>
      </c>
      <c r="W38" s="83" t="s">
        <v>534</v>
      </c>
      <c r="X38" s="83" t="s">
        <v>535</v>
      </c>
      <c r="Y38" s="83" t="s">
        <v>508</v>
      </c>
      <c r="Z38" s="83" t="s">
        <v>169</v>
      </c>
      <c r="AA38" s="42">
        <v>1</v>
      </c>
      <c r="AB38" s="83" t="s">
        <v>296</v>
      </c>
      <c r="AC38" s="83" t="s">
        <v>166</v>
      </c>
      <c r="AD38" s="84" t="s">
        <v>821</v>
      </c>
      <c r="AE38" s="131">
        <v>0</v>
      </c>
      <c r="AF38" s="132"/>
      <c r="AG38" s="131">
        <v>0</v>
      </c>
      <c r="AH38" s="132"/>
      <c r="AI38" s="131">
        <v>0</v>
      </c>
      <c r="AJ38" s="132"/>
      <c r="AK38" s="85" t="s">
        <v>112</v>
      </c>
      <c r="AL38" s="85" t="s">
        <v>125</v>
      </c>
      <c r="AM38" s="133" t="e">
        <f>AVERAGE(AG38,AI38,#REF!,AK38)</f>
        <v>#REF!</v>
      </c>
      <c r="AN38" s="85" t="s">
        <v>822</v>
      </c>
      <c r="AO38" s="84">
        <v>1</v>
      </c>
      <c r="AP38" s="84" t="s">
        <v>214</v>
      </c>
      <c r="AQ38" s="83">
        <v>2018</v>
      </c>
      <c r="AR38" s="83">
        <v>31</v>
      </c>
      <c r="AS38" s="83" t="s">
        <v>62</v>
      </c>
      <c r="AT38" s="83">
        <v>2018</v>
      </c>
      <c r="AU38" s="134"/>
      <c r="AV38" s="134"/>
      <c r="BM38" s="78"/>
      <c r="BN38" s="78"/>
      <c r="BO38" s="78"/>
    </row>
    <row r="39" spans="1:67" ht="115.5" thickBot="1" x14ac:dyDescent="0.25">
      <c r="A39" s="92"/>
      <c r="B39" s="92"/>
      <c r="C39" s="86" t="s">
        <v>232</v>
      </c>
      <c r="D39" s="100" t="s">
        <v>536</v>
      </c>
      <c r="E39" s="86" t="s">
        <v>537</v>
      </c>
      <c r="F39" s="86" t="s">
        <v>538</v>
      </c>
      <c r="G39" s="76" t="s">
        <v>704</v>
      </c>
      <c r="H39" s="83" t="s">
        <v>222</v>
      </c>
      <c r="I39" s="146" t="s">
        <v>853</v>
      </c>
      <c r="J39" s="83" t="s">
        <v>98</v>
      </c>
      <c r="K39" s="146" t="s">
        <v>539</v>
      </c>
      <c r="L39" s="146" t="s">
        <v>540</v>
      </c>
      <c r="M39" s="91" t="s">
        <v>18</v>
      </c>
      <c r="N39" s="90" t="str">
        <f>IF(M39="Casi con certeza","5",IF(M39="Probable","4",IF(M39="Posible","3",IF(M39="Improbable","2",IF(M39="Raro","1","")))))</f>
        <v>4</v>
      </c>
      <c r="O39" s="89" t="s">
        <v>46</v>
      </c>
      <c r="P39" s="90" t="str">
        <f t="shared" si="6"/>
        <v>5</v>
      </c>
      <c r="Q39" s="84">
        <v>0.5</v>
      </c>
      <c r="R39" s="146" t="s">
        <v>541</v>
      </c>
      <c r="S39" s="84" t="s">
        <v>272</v>
      </c>
      <c r="T39" s="83">
        <f t="shared" si="7"/>
        <v>10</v>
      </c>
      <c r="U39" s="83" t="str">
        <f t="shared" si="8"/>
        <v>ZONA DE RIESGO ALTA</v>
      </c>
      <c r="V39" s="147" t="s">
        <v>542</v>
      </c>
      <c r="W39" s="148" t="s">
        <v>854</v>
      </c>
      <c r="X39" s="149" t="s">
        <v>855</v>
      </c>
      <c r="Y39" s="83" t="s">
        <v>477</v>
      </c>
      <c r="Z39" s="83" t="s">
        <v>169</v>
      </c>
      <c r="AA39" s="42">
        <v>1</v>
      </c>
      <c r="AB39" s="83" t="s">
        <v>172</v>
      </c>
      <c r="AC39" s="83" t="s">
        <v>165</v>
      </c>
      <c r="AD39" s="149" t="s">
        <v>856</v>
      </c>
      <c r="AE39" s="55">
        <v>0</v>
      </c>
      <c r="AF39" s="56"/>
      <c r="AG39" s="55">
        <v>0</v>
      </c>
      <c r="AH39" s="56"/>
      <c r="AI39" s="55">
        <v>0</v>
      </c>
      <c r="AJ39" s="56"/>
      <c r="AK39" s="85" t="s">
        <v>114</v>
      </c>
      <c r="AL39" s="85" t="s">
        <v>127</v>
      </c>
      <c r="AM39" s="150"/>
      <c r="AN39" s="85" t="s">
        <v>870</v>
      </c>
      <c r="AO39" s="83">
        <v>1</v>
      </c>
      <c r="AP39" s="84" t="s">
        <v>214</v>
      </c>
      <c r="AQ39" s="83">
        <v>2018</v>
      </c>
      <c r="AR39" s="83">
        <v>31</v>
      </c>
      <c r="AS39" s="83" t="s">
        <v>62</v>
      </c>
      <c r="AT39" s="83">
        <v>2018</v>
      </c>
      <c r="AU39" s="130"/>
      <c r="AV39" s="130"/>
      <c r="BM39" s="78"/>
      <c r="BN39" s="78"/>
      <c r="BO39" s="78"/>
    </row>
    <row r="40" spans="1:67" ht="166.5" thickBot="1" x14ac:dyDescent="0.25">
      <c r="A40" s="92"/>
      <c r="B40" s="92"/>
      <c r="C40" s="86" t="s">
        <v>232</v>
      </c>
      <c r="D40" s="100" t="s">
        <v>536</v>
      </c>
      <c r="E40" s="86" t="s">
        <v>537</v>
      </c>
      <c r="F40" s="86" t="s">
        <v>538</v>
      </c>
      <c r="G40" s="76" t="s">
        <v>704</v>
      </c>
      <c r="H40" s="83" t="s">
        <v>222</v>
      </c>
      <c r="I40" s="146" t="s">
        <v>543</v>
      </c>
      <c r="J40" s="83" t="s">
        <v>98</v>
      </c>
      <c r="K40" s="146" t="s">
        <v>544</v>
      </c>
      <c r="L40" s="146" t="s">
        <v>545</v>
      </c>
      <c r="M40" s="91" t="s">
        <v>18</v>
      </c>
      <c r="N40" s="90" t="str">
        <f t="shared" ref="N40:N44" si="13">IF(M40="Casi con certeza","5",IF(M40="Probable","4",IF(M40="Posible","3",IF(M40="Improbable","2",IF(M40="Raro","1","")))))</f>
        <v>4</v>
      </c>
      <c r="O40" s="89" t="s">
        <v>46</v>
      </c>
      <c r="P40" s="90" t="str">
        <f t="shared" si="6"/>
        <v>5</v>
      </c>
      <c r="Q40" s="84">
        <v>0.5</v>
      </c>
      <c r="R40" s="146" t="s">
        <v>857</v>
      </c>
      <c r="S40" s="84" t="s">
        <v>272</v>
      </c>
      <c r="T40" s="83">
        <f t="shared" si="7"/>
        <v>10</v>
      </c>
      <c r="U40" s="83" t="str">
        <f t="shared" si="8"/>
        <v>ZONA DE RIESGO ALTA</v>
      </c>
      <c r="V40" s="151" t="s">
        <v>546</v>
      </c>
      <c r="W40" s="149" t="s">
        <v>872</v>
      </c>
      <c r="X40" s="149" t="s">
        <v>871</v>
      </c>
      <c r="Y40" s="83" t="s">
        <v>264</v>
      </c>
      <c r="Z40" s="83" t="s">
        <v>169</v>
      </c>
      <c r="AA40" s="42">
        <v>1</v>
      </c>
      <c r="AB40" s="83" t="s">
        <v>172</v>
      </c>
      <c r="AC40" s="83" t="s">
        <v>165</v>
      </c>
      <c r="AD40" s="149" t="s">
        <v>547</v>
      </c>
      <c r="AE40" s="55">
        <v>0</v>
      </c>
      <c r="AF40" s="56"/>
      <c r="AG40" s="55">
        <v>0</v>
      </c>
      <c r="AH40" s="48"/>
      <c r="AI40" s="55">
        <v>0</v>
      </c>
      <c r="AJ40" s="48"/>
      <c r="AK40" s="85" t="s">
        <v>114</v>
      </c>
      <c r="AL40" s="85" t="s">
        <v>127</v>
      </c>
      <c r="AM40" s="150">
        <f t="shared" ref="AM40:AM42" si="14">AE40+AG40+AI40</f>
        <v>0</v>
      </c>
      <c r="AN40" s="85" t="s">
        <v>858</v>
      </c>
      <c r="AO40" s="83">
        <v>1</v>
      </c>
      <c r="AP40" s="84" t="s">
        <v>214</v>
      </c>
      <c r="AQ40" s="83">
        <v>2018</v>
      </c>
      <c r="AR40" s="83">
        <v>31</v>
      </c>
      <c r="AS40" s="83" t="s">
        <v>62</v>
      </c>
      <c r="AT40" s="83">
        <v>2018</v>
      </c>
      <c r="AU40" s="130"/>
      <c r="AV40" s="152"/>
      <c r="BM40" s="78"/>
      <c r="BN40" s="78"/>
      <c r="BO40" s="78"/>
    </row>
    <row r="41" spans="1:67" ht="138" customHeight="1" thickBot="1" x14ac:dyDescent="0.25">
      <c r="A41" s="92"/>
      <c r="B41" s="92"/>
      <c r="C41" s="86" t="s">
        <v>232</v>
      </c>
      <c r="D41" s="100" t="s">
        <v>536</v>
      </c>
      <c r="E41" s="86" t="s">
        <v>537</v>
      </c>
      <c r="F41" s="86" t="s">
        <v>538</v>
      </c>
      <c r="G41" s="83" t="s">
        <v>704</v>
      </c>
      <c r="H41" s="83" t="s">
        <v>222</v>
      </c>
      <c r="I41" s="146" t="s">
        <v>548</v>
      </c>
      <c r="J41" s="83" t="s">
        <v>98</v>
      </c>
      <c r="K41" s="151" t="s">
        <v>549</v>
      </c>
      <c r="L41" s="151" t="s">
        <v>859</v>
      </c>
      <c r="M41" s="91" t="s">
        <v>18</v>
      </c>
      <c r="N41" s="90" t="str">
        <f t="shared" si="13"/>
        <v>4</v>
      </c>
      <c r="O41" s="89" t="s">
        <v>46</v>
      </c>
      <c r="P41" s="90" t="str">
        <f t="shared" si="6"/>
        <v>5</v>
      </c>
      <c r="Q41" s="84">
        <v>0.5</v>
      </c>
      <c r="R41" s="151" t="s">
        <v>550</v>
      </c>
      <c r="S41" s="84" t="s">
        <v>272</v>
      </c>
      <c r="T41" s="83">
        <f t="shared" si="7"/>
        <v>10</v>
      </c>
      <c r="U41" s="83" t="str">
        <f t="shared" si="8"/>
        <v>ZONA DE RIESGO ALTA</v>
      </c>
      <c r="V41" s="153" t="s">
        <v>551</v>
      </c>
      <c r="W41" s="154" t="s">
        <v>552</v>
      </c>
      <c r="X41" s="155" t="s">
        <v>553</v>
      </c>
      <c r="Y41" s="83" t="s">
        <v>477</v>
      </c>
      <c r="Z41" s="83" t="s">
        <v>169</v>
      </c>
      <c r="AA41" s="42">
        <v>1</v>
      </c>
      <c r="AB41" s="83" t="s">
        <v>172</v>
      </c>
      <c r="AC41" s="83" t="s">
        <v>165</v>
      </c>
      <c r="AD41" s="84" t="s">
        <v>554</v>
      </c>
      <c r="AE41" s="55">
        <v>0</v>
      </c>
      <c r="AF41" s="56"/>
      <c r="AG41" s="55">
        <v>0</v>
      </c>
      <c r="AH41" s="49"/>
      <c r="AI41" s="55">
        <v>0</v>
      </c>
      <c r="AJ41" s="56"/>
      <c r="AK41" s="85" t="s">
        <v>114</v>
      </c>
      <c r="AL41" s="85" t="s">
        <v>127</v>
      </c>
      <c r="AM41" s="150">
        <f t="shared" si="14"/>
        <v>0</v>
      </c>
      <c r="AN41" s="85" t="s">
        <v>860</v>
      </c>
      <c r="AO41" s="83">
        <v>1</v>
      </c>
      <c r="AP41" s="84" t="s">
        <v>214</v>
      </c>
      <c r="AQ41" s="83">
        <v>2018</v>
      </c>
      <c r="AR41" s="83">
        <v>31</v>
      </c>
      <c r="AS41" s="83" t="s">
        <v>62</v>
      </c>
      <c r="AT41" s="83">
        <v>2018</v>
      </c>
      <c r="AU41" s="130"/>
      <c r="AV41" s="152"/>
      <c r="BM41" s="78"/>
      <c r="BN41" s="78"/>
      <c r="BO41" s="78"/>
    </row>
    <row r="42" spans="1:67" ht="138" customHeight="1" x14ac:dyDescent="0.2">
      <c r="A42" s="92"/>
      <c r="B42" s="92"/>
      <c r="C42" s="74" t="s">
        <v>232</v>
      </c>
      <c r="D42" s="156" t="s">
        <v>536</v>
      </c>
      <c r="E42" s="74" t="s">
        <v>537</v>
      </c>
      <c r="F42" s="74" t="s">
        <v>538</v>
      </c>
      <c r="G42" s="69" t="s">
        <v>704</v>
      </c>
      <c r="H42" s="83" t="s">
        <v>222</v>
      </c>
      <c r="I42" s="86" t="s">
        <v>555</v>
      </c>
      <c r="J42" s="83" t="s">
        <v>98</v>
      </c>
      <c r="K42" s="146" t="s">
        <v>556</v>
      </c>
      <c r="L42" s="146" t="s">
        <v>557</v>
      </c>
      <c r="M42" s="91" t="s">
        <v>18</v>
      </c>
      <c r="N42" s="90" t="str">
        <f t="shared" si="13"/>
        <v>4</v>
      </c>
      <c r="O42" s="89" t="s">
        <v>46</v>
      </c>
      <c r="P42" s="90" t="str">
        <f t="shared" si="6"/>
        <v>5</v>
      </c>
      <c r="Q42" s="84">
        <v>0.5</v>
      </c>
      <c r="R42" s="146" t="s">
        <v>558</v>
      </c>
      <c r="S42" s="84" t="s">
        <v>272</v>
      </c>
      <c r="T42" s="83">
        <f t="shared" si="7"/>
        <v>10</v>
      </c>
      <c r="U42" s="83" t="str">
        <f t="shared" si="8"/>
        <v>ZONA DE RIESGO ALTA</v>
      </c>
      <c r="V42" s="157" t="s">
        <v>861</v>
      </c>
      <c r="W42" s="158" t="s">
        <v>559</v>
      </c>
      <c r="X42" s="158" t="s">
        <v>560</v>
      </c>
      <c r="Y42" s="83" t="s">
        <v>477</v>
      </c>
      <c r="Z42" s="83" t="s">
        <v>169</v>
      </c>
      <c r="AA42" s="42">
        <v>1</v>
      </c>
      <c r="AB42" s="83" t="s">
        <v>172</v>
      </c>
      <c r="AC42" s="83" t="s">
        <v>165</v>
      </c>
      <c r="AD42" s="84" t="s">
        <v>862</v>
      </c>
      <c r="AE42" s="55">
        <v>0</v>
      </c>
      <c r="AF42" s="56"/>
      <c r="AG42" s="159">
        <v>0</v>
      </c>
      <c r="AH42" s="49"/>
      <c r="AI42" s="55">
        <v>0</v>
      </c>
      <c r="AJ42" s="56"/>
      <c r="AK42" s="85" t="s">
        <v>114</v>
      </c>
      <c r="AL42" s="85" t="s">
        <v>127</v>
      </c>
      <c r="AM42" s="150">
        <f t="shared" si="14"/>
        <v>0</v>
      </c>
      <c r="AN42" s="85" t="s">
        <v>863</v>
      </c>
      <c r="AO42" s="83">
        <v>1</v>
      </c>
      <c r="AP42" s="84" t="s">
        <v>214</v>
      </c>
      <c r="AQ42" s="83">
        <v>2018</v>
      </c>
      <c r="AR42" s="83">
        <v>31</v>
      </c>
      <c r="AS42" s="83" t="s">
        <v>62</v>
      </c>
      <c r="AT42" s="83">
        <v>2018</v>
      </c>
      <c r="AU42" s="130"/>
      <c r="AV42" s="152"/>
      <c r="BM42" s="78"/>
      <c r="BN42" s="78"/>
      <c r="BO42" s="78"/>
    </row>
    <row r="43" spans="1:67" ht="138" customHeight="1" x14ac:dyDescent="0.2">
      <c r="A43" s="92"/>
      <c r="B43" s="92"/>
      <c r="C43" s="74" t="s">
        <v>232</v>
      </c>
      <c r="D43" s="156" t="s">
        <v>536</v>
      </c>
      <c r="E43" s="74" t="s">
        <v>537</v>
      </c>
      <c r="F43" s="74" t="s">
        <v>538</v>
      </c>
      <c r="G43" s="69" t="s">
        <v>704</v>
      </c>
      <c r="H43" s="83" t="s">
        <v>222</v>
      </c>
      <c r="I43" s="86" t="s">
        <v>561</v>
      </c>
      <c r="J43" s="83" t="s">
        <v>92</v>
      </c>
      <c r="K43" s="86" t="s">
        <v>562</v>
      </c>
      <c r="L43" s="86" t="s">
        <v>910</v>
      </c>
      <c r="M43" s="91" t="s">
        <v>19</v>
      </c>
      <c r="N43" s="90" t="str">
        <f t="shared" si="13"/>
        <v>3</v>
      </c>
      <c r="O43" s="89" t="s">
        <v>46</v>
      </c>
      <c r="P43" s="90" t="str">
        <f t="shared" si="6"/>
        <v>5</v>
      </c>
      <c r="Q43" s="84">
        <v>0.5</v>
      </c>
      <c r="R43" s="86" t="s">
        <v>563</v>
      </c>
      <c r="S43" s="84" t="s">
        <v>272</v>
      </c>
      <c r="T43" s="83">
        <f t="shared" si="7"/>
        <v>7.5</v>
      </c>
      <c r="U43" s="83" t="str">
        <f t="shared" si="8"/>
        <v>ZONA DE RIESGO ALTA</v>
      </c>
      <c r="V43" s="160" t="s">
        <v>564</v>
      </c>
      <c r="W43" s="53" t="s">
        <v>864</v>
      </c>
      <c r="X43" s="53" t="s">
        <v>865</v>
      </c>
      <c r="Y43" s="83" t="s">
        <v>477</v>
      </c>
      <c r="Z43" s="83" t="s">
        <v>351</v>
      </c>
      <c r="AA43" s="42">
        <v>1</v>
      </c>
      <c r="AB43" s="83" t="s">
        <v>172</v>
      </c>
      <c r="AC43" s="83" t="s">
        <v>165</v>
      </c>
      <c r="AD43" s="84" t="s">
        <v>565</v>
      </c>
      <c r="AE43" s="55">
        <v>0</v>
      </c>
      <c r="AF43" s="56"/>
      <c r="AG43" s="159">
        <v>0</v>
      </c>
      <c r="AH43" s="49"/>
      <c r="AI43" s="55">
        <v>0</v>
      </c>
      <c r="AJ43" s="56"/>
      <c r="AK43" s="85" t="s">
        <v>114</v>
      </c>
      <c r="AL43" s="85" t="s">
        <v>127</v>
      </c>
      <c r="AM43" s="150"/>
      <c r="AN43" s="85" t="s">
        <v>866</v>
      </c>
      <c r="AO43" s="83">
        <v>1</v>
      </c>
      <c r="AP43" s="84" t="s">
        <v>214</v>
      </c>
      <c r="AQ43" s="83">
        <v>2018</v>
      </c>
      <c r="AR43" s="83">
        <v>31</v>
      </c>
      <c r="AS43" s="83" t="s">
        <v>62</v>
      </c>
      <c r="AT43" s="83">
        <v>2018</v>
      </c>
      <c r="AU43" s="130"/>
      <c r="AV43" s="152"/>
      <c r="BM43" s="78"/>
      <c r="BN43" s="78"/>
      <c r="BO43" s="78"/>
    </row>
    <row r="44" spans="1:67" ht="138" customHeight="1" x14ac:dyDescent="0.2">
      <c r="A44" s="92"/>
      <c r="B44" s="92"/>
      <c r="C44" s="86" t="s">
        <v>232</v>
      </c>
      <c r="D44" s="100" t="s">
        <v>536</v>
      </c>
      <c r="E44" s="86" t="s">
        <v>537</v>
      </c>
      <c r="F44" s="86" t="s">
        <v>538</v>
      </c>
      <c r="G44" s="83" t="s">
        <v>704</v>
      </c>
      <c r="H44" s="83" t="s">
        <v>222</v>
      </c>
      <c r="I44" s="86" t="s">
        <v>566</v>
      </c>
      <c r="J44" s="83" t="s">
        <v>92</v>
      </c>
      <c r="K44" s="86" t="s">
        <v>567</v>
      </c>
      <c r="L44" s="86" t="s">
        <v>568</v>
      </c>
      <c r="M44" s="91" t="s">
        <v>19</v>
      </c>
      <c r="N44" s="90" t="str">
        <f t="shared" si="13"/>
        <v>3</v>
      </c>
      <c r="O44" s="89" t="s">
        <v>46</v>
      </c>
      <c r="P44" s="90" t="str">
        <f t="shared" si="6"/>
        <v>5</v>
      </c>
      <c r="Q44" s="84">
        <v>0.5</v>
      </c>
      <c r="R44" s="86" t="s">
        <v>569</v>
      </c>
      <c r="S44" s="84" t="s">
        <v>272</v>
      </c>
      <c r="T44" s="83">
        <f t="shared" si="7"/>
        <v>7.5</v>
      </c>
      <c r="U44" s="83" t="str">
        <f t="shared" si="8"/>
        <v>ZONA DE RIESGO ALTA</v>
      </c>
      <c r="V44" s="160" t="s">
        <v>542</v>
      </c>
      <c r="W44" s="53" t="s">
        <v>867</v>
      </c>
      <c r="X44" s="53" t="s">
        <v>868</v>
      </c>
      <c r="Y44" s="83" t="s">
        <v>477</v>
      </c>
      <c r="Z44" s="83" t="s">
        <v>351</v>
      </c>
      <c r="AA44" s="42">
        <v>1</v>
      </c>
      <c r="AB44" s="83" t="s">
        <v>478</v>
      </c>
      <c r="AC44" s="83" t="s">
        <v>165</v>
      </c>
      <c r="AD44" s="84" t="s">
        <v>570</v>
      </c>
      <c r="AE44" s="55">
        <v>0</v>
      </c>
      <c r="AF44" s="56"/>
      <c r="AG44" s="159">
        <v>0</v>
      </c>
      <c r="AH44" s="49"/>
      <c r="AI44" s="55">
        <v>0</v>
      </c>
      <c r="AJ44" s="56"/>
      <c r="AK44" s="85" t="s">
        <v>114</v>
      </c>
      <c r="AL44" s="85" t="s">
        <v>127</v>
      </c>
      <c r="AM44" s="150"/>
      <c r="AN44" s="85" t="s">
        <v>869</v>
      </c>
      <c r="AO44" s="83">
        <v>1</v>
      </c>
      <c r="AP44" s="84" t="s">
        <v>214</v>
      </c>
      <c r="AQ44" s="83">
        <v>2018</v>
      </c>
      <c r="AR44" s="83">
        <v>31</v>
      </c>
      <c r="AS44" s="83" t="s">
        <v>62</v>
      </c>
      <c r="AT44" s="83">
        <v>2018</v>
      </c>
      <c r="AU44" s="130"/>
      <c r="AV44" s="152"/>
      <c r="BM44" s="78"/>
      <c r="BN44" s="78"/>
      <c r="BO44" s="78"/>
    </row>
    <row r="45" spans="1:67" ht="235.5" customHeight="1" x14ac:dyDescent="0.2">
      <c r="A45" s="92"/>
      <c r="B45" s="92"/>
      <c r="C45" s="94" t="s">
        <v>232</v>
      </c>
      <c r="D45" s="94" t="s">
        <v>233</v>
      </c>
      <c r="E45" s="94" t="s">
        <v>234</v>
      </c>
      <c r="F45" s="94" t="s">
        <v>235</v>
      </c>
      <c r="G45" s="93" t="s">
        <v>571</v>
      </c>
      <c r="H45" s="83" t="s">
        <v>223</v>
      </c>
      <c r="I45" s="86" t="s">
        <v>756</v>
      </c>
      <c r="J45" s="83" t="s">
        <v>92</v>
      </c>
      <c r="K45" s="85" t="s">
        <v>572</v>
      </c>
      <c r="L45" s="85" t="s">
        <v>573</v>
      </c>
      <c r="M45" s="91" t="s">
        <v>19</v>
      </c>
      <c r="N45" s="90" t="s">
        <v>252</v>
      </c>
      <c r="O45" s="89" t="s">
        <v>44</v>
      </c>
      <c r="P45" s="90" t="s">
        <v>252</v>
      </c>
      <c r="Q45" s="84">
        <v>0.5</v>
      </c>
      <c r="R45" s="85" t="s">
        <v>574</v>
      </c>
      <c r="S45" s="84" t="s">
        <v>272</v>
      </c>
      <c r="T45" s="83">
        <v>4.5</v>
      </c>
      <c r="U45" s="83" t="s">
        <v>260</v>
      </c>
      <c r="V45" s="118" t="s">
        <v>575</v>
      </c>
      <c r="W45" s="83" t="s">
        <v>758</v>
      </c>
      <c r="X45" s="53" t="s">
        <v>760</v>
      </c>
      <c r="Y45" s="53" t="s">
        <v>759</v>
      </c>
      <c r="Z45" s="53" t="s">
        <v>169</v>
      </c>
      <c r="AA45" s="53">
        <v>3</v>
      </c>
      <c r="AB45" s="53" t="s">
        <v>296</v>
      </c>
      <c r="AC45" s="83" t="s">
        <v>166</v>
      </c>
      <c r="AD45" s="54" t="s">
        <v>757</v>
      </c>
      <c r="AE45" s="55">
        <v>0</v>
      </c>
      <c r="AF45" s="56"/>
      <c r="AG45" s="55">
        <v>0</v>
      </c>
      <c r="AH45" s="56"/>
      <c r="AI45" s="55">
        <v>0</v>
      </c>
      <c r="AJ45" s="56"/>
      <c r="AK45" s="85" t="s">
        <v>116</v>
      </c>
      <c r="AL45" s="85" t="s">
        <v>129</v>
      </c>
      <c r="AM45" s="133"/>
      <c r="AN45" s="85" t="s">
        <v>576</v>
      </c>
      <c r="AO45" s="83">
        <v>1</v>
      </c>
      <c r="AP45" s="84" t="s">
        <v>52</v>
      </c>
      <c r="AQ45" s="83">
        <v>2018</v>
      </c>
      <c r="AR45" s="83">
        <v>31</v>
      </c>
      <c r="AS45" s="83" t="s">
        <v>62</v>
      </c>
      <c r="AT45" s="83">
        <v>2018</v>
      </c>
      <c r="AU45" s="134"/>
      <c r="AV45" s="134"/>
      <c r="BM45" s="78"/>
      <c r="BN45" s="78"/>
      <c r="BO45" s="78"/>
    </row>
    <row r="46" spans="1:67" ht="233.25" customHeight="1" x14ac:dyDescent="0.2">
      <c r="A46" s="92"/>
      <c r="B46" s="92"/>
      <c r="C46" s="94" t="s">
        <v>232</v>
      </c>
      <c r="D46" s="94" t="s">
        <v>233</v>
      </c>
      <c r="E46" s="94" t="s">
        <v>234</v>
      </c>
      <c r="F46" s="94" t="s">
        <v>235</v>
      </c>
      <c r="G46" s="93" t="s">
        <v>571</v>
      </c>
      <c r="H46" s="83" t="s">
        <v>223</v>
      </c>
      <c r="I46" s="118" t="s">
        <v>577</v>
      </c>
      <c r="J46" s="53" t="s">
        <v>98</v>
      </c>
      <c r="K46" s="61" t="s">
        <v>762</v>
      </c>
      <c r="L46" s="61" t="s">
        <v>578</v>
      </c>
      <c r="M46" s="91" t="s">
        <v>19</v>
      </c>
      <c r="N46" s="90">
        <v>3</v>
      </c>
      <c r="O46" s="89" t="s">
        <v>44</v>
      </c>
      <c r="P46" s="90">
        <v>3</v>
      </c>
      <c r="Q46" s="84">
        <v>0.5</v>
      </c>
      <c r="R46" s="61" t="s">
        <v>579</v>
      </c>
      <c r="S46" s="84" t="s">
        <v>272</v>
      </c>
      <c r="T46" s="83">
        <v>4.5</v>
      </c>
      <c r="U46" s="83" t="s">
        <v>260</v>
      </c>
      <c r="V46" s="118" t="s">
        <v>764</v>
      </c>
      <c r="W46" s="83" t="s">
        <v>763</v>
      </c>
      <c r="X46" s="53" t="s">
        <v>761</v>
      </c>
      <c r="Y46" s="57" t="s">
        <v>264</v>
      </c>
      <c r="Z46" s="53" t="s">
        <v>169</v>
      </c>
      <c r="AA46" s="53">
        <v>3</v>
      </c>
      <c r="AB46" s="53" t="s">
        <v>296</v>
      </c>
      <c r="AC46" s="83" t="s">
        <v>165</v>
      </c>
      <c r="AD46" s="54" t="s">
        <v>765</v>
      </c>
      <c r="AE46" s="55">
        <v>0.33</v>
      </c>
      <c r="AF46" s="56"/>
      <c r="AG46" s="55">
        <v>0.33</v>
      </c>
      <c r="AH46" s="56"/>
      <c r="AI46" s="55">
        <v>0.33</v>
      </c>
      <c r="AJ46" s="56"/>
      <c r="AK46" s="85" t="s">
        <v>116</v>
      </c>
      <c r="AL46" s="85" t="s">
        <v>129</v>
      </c>
      <c r="AM46" s="133"/>
      <c r="AN46" s="85" t="s">
        <v>766</v>
      </c>
      <c r="AO46" s="83">
        <v>1</v>
      </c>
      <c r="AP46" s="84" t="s">
        <v>52</v>
      </c>
      <c r="AQ46" s="83">
        <v>2018</v>
      </c>
      <c r="AR46" s="83">
        <v>31</v>
      </c>
      <c r="AS46" s="83" t="s">
        <v>62</v>
      </c>
      <c r="AT46" s="83">
        <v>2018</v>
      </c>
      <c r="AU46" s="134"/>
      <c r="AV46" s="134"/>
      <c r="BM46" s="78"/>
      <c r="BN46" s="78"/>
      <c r="BO46" s="78"/>
    </row>
    <row r="47" spans="1:67" ht="138" customHeight="1" x14ac:dyDescent="0.2">
      <c r="A47" s="92"/>
      <c r="B47" s="92"/>
      <c r="C47" s="94" t="s">
        <v>232</v>
      </c>
      <c r="D47" s="94" t="s">
        <v>233</v>
      </c>
      <c r="E47" s="94" t="s">
        <v>234</v>
      </c>
      <c r="F47" s="94" t="s">
        <v>235</v>
      </c>
      <c r="G47" s="93" t="s">
        <v>571</v>
      </c>
      <c r="H47" s="83" t="s">
        <v>223</v>
      </c>
      <c r="I47" s="118" t="s">
        <v>580</v>
      </c>
      <c r="J47" s="53" t="s">
        <v>92</v>
      </c>
      <c r="K47" s="61" t="s">
        <v>581</v>
      </c>
      <c r="L47" s="61" t="s">
        <v>582</v>
      </c>
      <c r="M47" s="91" t="s">
        <v>19</v>
      </c>
      <c r="N47" s="90" t="s">
        <v>252</v>
      </c>
      <c r="O47" s="89" t="s">
        <v>44</v>
      </c>
      <c r="P47" s="90" t="s">
        <v>252</v>
      </c>
      <c r="Q47" s="84">
        <v>0.5</v>
      </c>
      <c r="R47" s="123" t="s">
        <v>583</v>
      </c>
      <c r="S47" s="84" t="s">
        <v>272</v>
      </c>
      <c r="T47" s="83">
        <v>4.5</v>
      </c>
      <c r="U47" s="83" t="s">
        <v>260</v>
      </c>
      <c r="V47" s="118" t="s">
        <v>584</v>
      </c>
      <c r="W47" s="83" t="s">
        <v>767</v>
      </c>
      <c r="X47" s="53" t="s">
        <v>585</v>
      </c>
      <c r="Y47" s="53" t="s">
        <v>264</v>
      </c>
      <c r="Z47" s="53" t="s">
        <v>169</v>
      </c>
      <c r="AA47" s="53">
        <v>100</v>
      </c>
      <c r="AB47" s="53" t="s">
        <v>586</v>
      </c>
      <c r="AC47" s="83" t="s">
        <v>165</v>
      </c>
      <c r="AD47" s="54" t="s">
        <v>911</v>
      </c>
      <c r="AE47" s="55">
        <v>0.33</v>
      </c>
      <c r="AF47" s="56"/>
      <c r="AG47" s="55">
        <v>0.33</v>
      </c>
      <c r="AH47" s="56"/>
      <c r="AI47" s="55">
        <v>0.33</v>
      </c>
      <c r="AJ47" s="56"/>
      <c r="AK47" s="85" t="s">
        <v>116</v>
      </c>
      <c r="AL47" s="85" t="s">
        <v>129</v>
      </c>
      <c r="AM47" s="133"/>
      <c r="AN47" s="85" t="s">
        <v>587</v>
      </c>
      <c r="AO47" s="83">
        <v>1</v>
      </c>
      <c r="AP47" s="84" t="s">
        <v>52</v>
      </c>
      <c r="AQ47" s="83">
        <v>2018</v>
      </c>
      <c r="AR47" s="83">
        <v>31</v>
      </c>
      <c r="AS47" s="83" t="s">
        <v>62</v>
      </c>
      <c r="AT47" s="83">
        <v>2018</v>
      </c>
      <c r="AU47" s="134"/>
      <c r="AV47" s="134"/>
      <c r="BM47" s="78"/>
      <c r="BN47" s="78"/>
      <c r="BO47" s="78"/>
    </row>
    <row r="48" spans="1:67" ht="138" customHeight="1" x14ac:dyDescent="0.2">
      <c r="A48" s="92"/>
      <c r="B48" s="92"/>
      <c r="C48" s="94" t="s">
        <v>331</v>
      </c>
      <c r="D48" s="94" t="s">
        <v>332</v>
      </c>
      <c r="E48" s="94" t="s">
        <v>411</v>
      </c>
      <c r="F48" s="94" t="s">
        <v>412</v>
      </c>
      <c r="G48" s="93" t="s">
        <v>413</v>
      </c>
      <c r="H48" s="83" t="s">
        <v>227</v>
      </c>
      <c r="I48" s="94" t="s">
        <v>414</v>
      </c>
      <c r="J48" s="53" t="s">
        <v>91</v>
      </c>
      <c r="K48" s="120" t="s">
        <v>415</v>
      </c>
      <c r="L48" s="120" t="s">
        <v>416</v>
      </c>
      <c r="M48" s="91" t="s">
        <v>19</v>
      </c>
      <c r="N48" s="90" t="str">
        <f>IF(M48="Casi con certeza","5",IF(M48="Probable","4",IF(M48="Posible","3",IF(M48="Improbable","2",IF(M48="Raro","1","")))))</f>
        <v>3</v>
      </c>
      <c r="O48" s="89" t="s">
        <v>45</v>
      </c>
      <c r="P48" s="90" t="str">
        <f>IF(O48="Catastrófico","5",IF(O48="Mayor","4",IF(O48="Moderado","3",IF(O48="Menor","2",IF(O48="Insignificante","1","")))))</f>
        <v>4</v>
      </c>
      <c r="Q48" s="84">
        <v>0.5</v>
      </c>
      <c r="R48" s="94" t="s">
        <v>417</v>
      </c>
      <c r="S48" s="84" t="s">
        <v>272</v>
      </c>
      <c r="T48" s="83">
        <f>N48*P48*Q48</f>
        <v>6</v>
      </c>
      <c r="U48" s="83" t="str">
        <f>IF(T48&gt;11,"ZONA DE RIESGO EXTREMA",IF(T48&lt;4,"ZONA DE RIESGO BAJA",IF(T48=4,"ZONA DE RIESGO MODERADA","ZONA DE RIESGO ALTA")))</f>
        <v>ZONA DE RIESGO ALTA</v>
      </c>
      <c r="V48" s="86" t="s">
        <v>418</v>
      </c>
      <c r="W48" s="83" t="s">
        <v>419</v>
      </c>
      <c r="X48" s="83" t="s">
        <v>420</v>
      </c>
      <c r="Y48" s="83" t="s">
        <v>421</v>
      </c>
      <c r="Z48" s="83" t="s">
        <v>341</v>
      </c>
      <c r="AA48" s="42">
        <v>1</v>
      </c>
      <c r="AB48" s="83" t="s">
        <v>296</v>
      </c>
      <c r="AC48" s="83" t="s">
        <v>165</v>
      </c>
      <c r="AD48" s="84" t="s">
        <v>422</v>
      </c>
      <c r="AE48" s="131">
        <v>0</v>
      </c>
      <c r="AF48" s="132"/>
      <c r="AG48" s="131">
        <v>0</v>
      </c>
      <c r="AH48" s="132"/>
      <c r="AI48" s="131">
        <v>0</v>
      </c>
      <c r="AJ48" s="132"/>
      <c r="AK48" s="85" t="s">
        <v>270</v>
      </c>
      <c r="AL48" s="85" t="s">
        <v>343</v>
      </c>
      <c r="AM48" s="133" t="e">
        <f>AVERAGE(AG48,AI48,#REF!,AK48)</f>
        <v>#REF!</v>
      </c>
      <c r="AN48" s="85" t="s">
        <v>904</v>
      </c>
      <c r="AO48" s="87">
        <v>1</v>
      </c>
      <c r="AP48" s="84" t="s">
        <v>214</v>
      </c>
      <c r="AQ48" s="105">
        <v>2018</v>
      </c>
      <c r="AR48" s="105">
        <v>31</v>
      </c>
      <c r="AS48" s="83" t="s">
        <v>62</v>
      </c>
      <c r="AT48" s="105">
        <v>2018</v>
      </c>
      <c r="AU48" s="134"/>
      <c r="AV48" s="134"/>
      <c r="BM48" s="78"/>
      <c r="BN48" s="78"/>
      <c r="BO48" s="78"/>
    </row>
    <row r="49" spans="1:67" ht="138" customHeight="1" x14ac:dyDescent="0.2">
      <c r="A49" s="92"/>
      <c r="B49" s="92"/>
      <c r="C49" s="94" t="s">
        <v>331</v>
      </c>
      <c r="D49" s="94" t="s">
        <v>332</v>
      </c>
      <c r="E49" s="94" t="s">
        <v>423</v>
      </c>
      <c r="F49" s="94" t="s">
        <v>424</v>
      </c>
      <c r="G49" s="93" t="s">
        <v>413</v>
      </c>
      <c r="H49" s="83" t="s">
        <v>227</v>
      </c>
      <c r="I49" s="94" t="s">
        <v>425</v>
      </c>
      <c r="J49" s="83" t="s">
        <v>98</v>
      </c>
      <c r="K49" s="120" t="s">
        <v>426</v>
      </c>
      <c r="L49" s="85" t="s">
        <v>427</v>
      </c>
      <c r="M49" s="91" t="s">
        <v>19</v>
      </c>
      <c r="N49" s="90" t="str">
        <f>IF(M49="Casi con certeza","5",IF(M49="Probable","4",IF(M49="Posible","3",IF(M49="Improbable","2",IF(M49="Raro","1","")))))</f>
        <v>3</v>
      </c>
      <c r="O49" s="89" t="s">
        <v>45</v>
      </c>
      <c r="P49" s="90" t="str">
        <f>IF(O49="Catastrófico","5",IF(O49="Mayor","4",IF(O49="Moderado","3",IF(O49="Menor","2",IF(O49="Insignificante","1","")))))</f>
        <v>4</v>
      </c>
      <c r="Q49" s="84">
        <v>0.5</v>
      </c>
      <c r="R49" s="94" t="s">
        <v>428</v>
      </c>
      <c r="S49" s="84" t="s">
        <v>272</v>
      </c>
      <c r="T49" s="83">
        <f>N49*P49*Q49</f>
        <v>6</v>
      </c>
      <c r="U49" s="83" t="str">
        <f>IF(T49&gt;11,"ZONA DE RIESGO EXTREMA",IF(T49&lt;4,"ZONA DE RIESGO BAJA",IF(T49=4,"ZONA DE RIESGO MODERADA","ZONA DE RIESGO ALTA")))</f>
        <v>ZONA DE RIESGO ALTA</v>
      </c>
      <c r="V49" s="86" t="s">
        <v>418</v>
      </c>
      <c r="W49" s="45" t="s">
        <v>429</v>
      </c>
      <c r="X49" s="83" t="s">
        <v>430</v>
      </c>
      <c r="Y49" s="83" t="s">
        <v>264</v>
      </c>
      <c r="Z49" s="83" t="s">
        <v>351</v>
      </c>
      <c r="AA49" s="42">
        <v>1</v>
      </c>
      <c r="AB49" s="83" t="s">
        <v>296</v>
      </c>
      <c r="AC49" s="83" t="s">
        <v>165</v>
      </c>
      <c r="AD49" s="84" t="s">
        <v>431</v>
      </c>
      <c r="AE49" s="131">
        <v>0</v>
      </c>
      <c r="AF49" s="132"/>
      <c r="AG49" s="131">
        <v>0</v>
      </c>
      <c r="AH49" s="132"/>
      <c r="AI49" s="131">
        <v>0</v>
      </c>
      <c r="AJ49" s="132"/>
      <c r="AK49" s="85" t="s">
        <v>270</v>
      </c>
      <c r="AL49" s="85" t="s">
        <v>343</v>
      </c>
      <c r="AM49" s="133" t="e">
        <f>AVERAGE(AG49,AI49,#REF!,AK49)</f>
        <v>#REF!</v>
      </c>
      <c r="AN49" s="85" t="s">
        <v>904</v>
      </c>
      <c r="AO49" s="87">
        <v>1</v>
      </c>
      <c r="AP49" s="84" t="s">
        <v>214</v>
      </c>
      <c r="AQ49" s="105">
        <v>2018</v>
      </c>
      <c r="AR49" s="105">
        <v>31</v>
      </c>
      <c r="AS49" s="83" t="s">
        <v>62</v>
      </c>
      <c r="AT49" s="105">
        <v>2018</v>
      </c>
      <c r="AU49" s="134"/>
      <c r="AV49" s="134"/>
      <c r="BM49" s="78"/>
      <c r="BN49" s="78"/>
      <c r="BO49" s="78"/>
    </row>
    <row r="50" spans="1:67" ht="138" customHeight="1" x14ac:dyDescent="0.2">
      <c r="A50" s="92"/>
      <c r="B50" s="92"/>
      <c r="C50" s="94" t="s">
        <v>331</v>
      </c>
      <c r="D50" s="94" t="s">
        <v>332</v>
      </c>
      <c r="E50" s="94" t="s">
        <v>432</v>
      </c>
      <c r="F50" s="94" t="s">
        <v>433</v>
      </c>
      <c r="G50" s="93" t="s">
        <v>413</v>
      </c>
      <c r="H50" s="83" t="s">
        <v>227</v>
      </c>
      <c r="I50" s="94" t="s">
        <v>434</v>
      </c>
      <c r="J50" s="83" t="s">
        <v>92</v>
      </c>
      <c r="K50" s="120" t="s">
        <v>435</v>
      </c>
      <c r="L50" s="85" t="s">
        <v>436</v>
      </c>
      <c r="M50" s="91" t="s">
        <v>19</v>
      </c>
      <c r="N50" s="90" t="str">
        <f>IF(M50="Casi con certeza","5",IF(M50="Probable","4",IF(M50="Posible","3",IF(M50="Improbable","2",IF(M50="Raro","1","")))))</f>
        <v>3</v>
      </c>
      <c r="O50" s="89" t="s">
        <v>45</v>
      </c>
      <c r="P50" s="90" t="str">
        <f>IF(O50="Catastrófico","5",IF(O50="Mayor","4",IF(O50="Moderado","3",IF(O50="Menor","2",IF(O50="Insignificante","1","")))))</f>
        <v>4</v>
      </c>
      <c r="Q50" s="84">
        <v>0.5</v>
      </c>
      <c r="R50" s="94" t="s">
        <v>437</v>
      </c>
      <c r="S50" s="84" t="s">
        <v>272</v>
      </c>
      <c r="T50" s="83">
        <f>N50*P50*Q50</f>
        <v>6</v>
      </c>
      <c r="U50" s="83" t="str">
        <f>IF(T50&gt;11,"ZONA DE RIESGO EXTREMA",IF(T50&lt;4,"ZONA DE RIESGO BAJA",IF(T50=4,"ZONA DE RIESGO MODERADA","ZONA DE RIESGO ALTA")))</f>
        <v>ZONA DE RIESGO ALTA</v>
      </c>
      <c r="V50" s="86" t="s">
        <v>438</v>
      </c>
      <c r="W50" s="84" t="s">
        <v>439</v>
      </c>
      <c r="X50" s="83" t="s">
        <v>440</v>
      </c>
      <c r="Y50" s="83" t="s">
        <v>264</v>
      </c>
      <c r="Z50" s="83" t="s">
        <v>341</v>
      </c>
      <c r="AA50" s="42">
        <v>1</v>
      </c>
      <c r="AB50" s="83" t="s">
        <v>296</v>
      </c>
      <c r="AC50" s="83" t="s">
        <v>165</v>
      </c>
      <c r="AD50" s="84" t="s">
        <v>441</v>
      </c>
      <c r="AE50" s="131">
        <v>0</v>
      </c>
      <c r="AF50" s="132"/>
      <c r="AG50" s="131">
        <v>0</v>
      </c>
      <c r="AH50" s="132"/>
      <c r="AI50" s="131">
        <v>0</v>
      </c>
      <c r="AJ50" s="132"/>
      <c r="AK50" s="85" t="s">
        <v>270</v>
      </c>
      <c r="AL50" s="85" t="s">
        <v>343</v>
      </c>
      <c r="AM50" s="133" t="e">
        <f>AVERAGE(AG50,AI50,#REF!,AK50)</f>
        <v>#REF!</v>
      </c>
      <c r="AN50" s="85" t="s">
        <v>905</v>
      </c>
      <c r="AO50" s="87">
        <v>1</v>
      </c>
      <c r="AP50" s="84" t="s">
        <v>214</v>
      </c>
      <c r="AQ50" s="105">
        <v>2018</v>
      </c>
      <c r="AR50" s="105">
        <v>31</v>
      </c>
      <c r="AS50" s="83" t="s">
        <v>62</v>
      </c>
      <c r="AT50" s="105">
        <v>2018</v>
      </c>
      <c r="AU50" s="134"/>
      <c r="AV50" s="134"/>
      <c r="BM50" s="78"/>
      <c r="BN50" s="78"/>
      <c r="BO50" s="78"/>
    </row>
    <row r="51" spans="1:67" ht="138" customHeight="1" x14ac:dyDescent="0.2">
      <c r="A51" s="92"/>
      <c r="B51" s="92"/>
      <c r="C51" s="111" t="s">
        <v>232</v>
      </c>
      <c r="D51" s="111" t="s">
        <v>233</v>
      </c>
      <c r="E51" s="111" t="s">
        <v>234</v>
      </c>
      <c r="F51" s="111" t="s">
        <v>235</v>
      </c>
      <c r="G51" s="116" t="s">
        <v>588</v>
      </c>
      <c r="H51" s="83" t="s">
        <v>228</v>
      </c>
      <c r="I51" s="118" t="s">
        <v>589</v>
      </c>
      <c r="J51" s="53" t="s">
        <v>94</v>
      </c>
      <c r="K51" s="61" t="s">
        <v>705</v>
      </c>
      <c r="L51" s="61" t="s">
        <v>590</v>
      </c>
      <c r="M51" s="58" t="s">
        <v>21</v>
      </c>
      <c r="N51" s="59" t="str">
        <f t="shared" ref="N51:N54" si="15">IF(M51="Casi con certeza","5",IF(M51="Probable","4",IF(M51="Posible","3",IF(M51="Improbable","2",IF(M51="Raro","1","")))))</f>
        <v>1</v>
      </c>
      <c r="O51" s="60" t="s">
        <v>44</v>
      </c>
      <c r="P51" s="59" t="str">
        <f t="shared" ref="P51:P54" si="16">IF(O51="Catastrófico","5",IF(O51="Mayor","4",IF(O51="Moderado","3",IF(O51="Menor","2",IF(O51="Insignificante","1","")))))</f>
        <v>3</v>
      </c>
      <c r="Q51" s="54">
        <v>1</v>
      </c>
      <c r="R51" s="85" t="s">
        <v>873</v>
      </c>
      <c r="S51" s="54" t="s">
        <v>272</v>
      </c>
      <c r="T51" s="53">
        <f t="shared" ref="T51:T54" si="17">N51*P51*Q51</f>
        <v>3</v>
      </c>
      <c r="U51" s="53" t="str">
        <f t="shared" ref="U51:U54" si="18">IF(T51&gt;11,"ZONA DE RIESGO EXTREMA",IF(T51&lt;4,"ZONA DE RIESGO BAJA",IF(T51=4,"ZONA DE RIESGO MODERADA","ZONA DE RIESGO ALTA")))</f>
        <v>ZONA DE RIESGO BAJA</v>
      </c>
      <c r="V51" s="118" t="s">
        <v>591</v>
      </c>
      <c r="W51" s="53" t="s">
        <v>592</v>
      </c>
      <c r="X51" s="53" t="s">
        <v>874</v>
      </c>
      <c r="Y51" s="53" t="s">
        <v>593</v>
      </c>
      <c r="Z51" s="53" t="s">
        <v>351</v>
      </c>
      <c r="AA51" s="42">
        <v>1</v>
      </c>
      <c r="AB51" s="53" t="s">
        <v>173</v>
      </c>
      <c r="AC51" s="83" t="s">
        <v>165</v>
      </c>
      <c r="AD51" s="54" t="s">
        <v>896</v>
      </c>
      <c r="AE51" s="161">
        <v>0</v>
      </c>
      <c r="AF51" s="162"/>
      <c r="AG51" s="161">
        <v>0</v>
      </c>
      <c r="AH51" s="162"/>
      <c r="AI51" s="161">
        <v>0</v>
      </c>
      <c r="AJ51" s="162"/>
      <c r="AK51" s="61" t="s">
        <v>118</v>
      </c>
      <c r="AL51" s="61" t="s">
        <v>131</v>
      </c>
      <c r="AM51" s="163" t="e">
        <f>AVERAGE(AG51,AI51,#REF!,AK51)</f>
        <v>#REF!</v>
      </c>
      <c r="AN51" s="61" t="s">
        <v>875</v>
      </c>
      <c r="AO51" s="54">
        <v>1</v>
      </c>
      <c r="AP51" s="84" t="s">
        <v>214</v>
      </c>
      <c r="AQ51" s="53">
        <v>2018</v>
      </c>
      <c r="AR51" s="53">
        <v>31</v>
      </c>
      <c r="AS51" s="83" t="s">
        <v>62</v>
      </c>
      <c r="AT51" s="53">
        <v>2018</v>
      </c>
      <c r="AU51" s="164"/>
      <c r="AV51" s="164"/>
      <c r="BM51" s="78"/>
      <c r="BN51" s="78"/>
      <c r="BO51" s="78"/>
    </row>
    <row r="52" spans="1:67" ht="138" customHeight="1" x14ac:dyDescent="0.2">
      <c r="A52" s="92"/>
      <c r="B52" s="92"/>
      <c r="C52" s="111" t="s">
        <v>232</v>
      </c>
      <c r="D52" s="111" t="s">
        <v>233</v>
      </c>
      <c r="E52" s="111" t="s">
        <v>234</v>
      </c>
      <c r="F52" s="111" t="s">
        <v>235</v>
      </c>
      <c r="G52" s="116" t="s">
        <v>588</v>
      </c>
      <c r="H52" s="83" t="s">
        <v>228</v>
      </c>
      <c r="I52" s="118" t="s">
        <v>594</v>
      </c>
      <c r="J52" s="53" t="s">
        <v>93</v>
      </c>
      <c r="K52" s="61" t="s">
        <v>876</v>
      </c>
      <c r="L52" s="61" t="s">
        <v>877</v>
      </c>
      <c r="M52" s="58" t="s">
        <v>19</v>
      </c>
      <c r="N52" s="59">
        <v>2</v>
      </c>
      <c r="O52" s="60" t="s">
        <v>44</v>
      </c>
      <c r="P52" s="59" t="str">
        <f t="shared" si="16"/>
        <v>3</v>
      </c>
      <c r="Q52" s="54">
        <v>0.5</v>
      </c>
      <c r="R52" s="85" t="s">
        <v>878</v>
      </c>
      <c r="S52" s="54" t="s">
        <v>706</v>
      </c>
      <c r="T52" s="53">
        <f t="shared" si="17"/>
        <v>3</v>
      </c>
      <c r="U52" s="53" t="str">
        <f t="shared" si="18"/>
        <v>ZONA DE RIESGO BAJA</v>
      </c>
      <c r="V52" s="118" t="s">
        <v>595</v>
      </c>
      <c r="W52" s="53" t="s">
        <v>879</v>
      </c>
      <c r="X52" s="53" t="s">
        <v>880</v>
      </c>
      <c r="Y52" s="53" t="s">
        <v>881</v>
      </c>
      <c r="Z52" s="53" t="s">
        <v>171</v>
      </c>
      <c r="AA52" s="105">
        <v>3</v>
      </c>
      <c r="AB52" s="53" t="s">
        <v>296</v>
      </c>
      <c r="AC52" s="83" t="s">
        <v>165</v>
      </c>
      <c r="AD52" s="54" t="s">
        <v>882</v>
      </c>
      <c r="AE52" s="161">
        <v>0</v>
      </c>
      <c r="AF52" s="162"/>
      <c r="AG52" s="161">
        <v>0</v>
      </c>
      <c r="AH52" s="162"/>
      <c r="AI52" s="161">
        <v>0</v>
      </c>
      <c r="AJ52" s="162"/>
      <c r="AK52" s="61" t="s">
        <v>118</v>
      </c>
      <c r="AL52" s="61" t="s">
        <v>131</v>
      </c>
      <c r="AM52" s="163" t="e">
        <f>AVERAGE(AG52,AI52,#REF!,AK52)</f>
        <v>#REF!</v>
      </c>
      <c r="AN52" s="61" t="s">
        <v>883</v>
      </c>
      <c r="AO52" s="54">
        <v>1</v>
      </c>
      <c r="AP52" s="84" t="s">
        <v>55</v>
      </c>
      <c r="AQ52" s="53">
        <v>2018</v>
      </c>
      <c r="AR52" s="53">
        <v>31</v>
      </c>
      <c r="AS52" s="83" t="s">
        <v>62</v>
      </c>
      <c r="AT52" s="53">
        <v>2018</v>
      </c>
      <c r="AU52" s="164"/>
      <c r="AV52" s="164"/>
      <c r="BM52" s="78"/>
      <c r="BN52" s="78"/>
      <c r="BO52" s="78"/>
    </row>
    <row r="53" spans="1:67" ht="138" customHeight="1" x14ac:dyDescent="0.2">
      <c r="A53" s="92"/>
      <c r="B53" s="92"/>
      <c r="C53" s="111" t="s">
        <v>331</v>
      </c>
      <c r="D53" s="111" t="s">
        <v>233</v>
      </c>
      <c r="E53" s="111" t="s">
        <v>471</v>
      </c>
      <c r="F53" s="111" t="s">
        <v>235</v>
      </c>
      <c r="G53" s="116" t="s">
        <v>588</v>
      </c>
      <c r="H53" s="83" t="s">
        <v>228</v>
      </c>
      <c r="I53" s="118" t="s">
        <v>596</v>
      </c>
      <c r="J53" s="53" t="s">
        <v>93</v>
      </c>
      <c r="K53" s="61" t="s">
        <v>884</v>
      </c>
      <c r="L53" s="61" t="s">
        <v>885</v>
      </c>
      <c r="M53" s="58" t="s">
        <v>18</v>
      </c>
      <c r="N53" s="59">
        <v>2</v>
      </c>
      <c r="O53" s="60" t="s">
        <v>44</v>
      </c>
      <c r="P53" s="59" t="str">
        <f t="shared" si="16"/>
        <v>3</v>
      </c>
      <c r="Q53" s="54">
        <v>0.5</v>
      </c>
      <c r="R53" s="61" t="s">
        <v>886</v>
      </c>
      <c r="S53" s="54" t="s">
        <v>272</v>
      </c>
      <c r="T53" s="53">
        <v>3</v>
      </c>
      <c r="U53" s="53" t="str">
        <f t="shared" si="18"/>
        <v>ZONA DE RIESGO BAJA</v>
      </c>
      <c r="V53" s="118" t="s">
        <v>597</v>
      </c>
      <c r="W53" s="53" t="s">
        <v>598</v>
      </c>
      <c r="X53" s="53" t="s">
        <v>887</v>
      </c>
      <c r="Y53" s="53" t="s">
        <v>593</v>
      </c>
      <c r="Z53" s="53" t="s">
        <v>351</v>
      </c>
      <c r="AA53" s="42">
        <v>1</v>
      </c>
      <c r="AB53" s="53" t="s">
        <v>888</v>
      </c>
      <c r="AC53" s="83" t="s">
        <v>165</v>
      </c>
      <c r="AD53" s="54" t="s">
        <v>889</v>
      </c>
      <c r="AE53" s="161">
        <v>0</v>
      </c>
      <c r="AF53" s="162"/>
      <c r="AG53" s="161">
        <v>0</v>
      </c>
      <c r="AH53" s="162"/>
      <c r="AI53" s="161">
        <v>0</v>
      </c>
      <c r="AJ53" s="162"/>
      <c r="AK53" s="61" t="s">
        <v>118</v>
      </c>
      <c r="AL53" s="61" t="s">
        <v>131</v>
      </c>
      <c r="AM53" s="163" t="e">
        <f>AVERAGE(AG53,AI53,#REF!,AK53)</f>
        <v>#REF!</v>
      </c>
      <c r="AN53" s="61" t="s">
        <v>890</v>
      </c>
      <c r="AO53" s="54">
        <v>1</v>
      </c>
      <c r="AP53" s="84" t="s">
        <v>52</v>
      </c>
      <c r="AQ53" s="53">
        <v>2018</v>
      </c>
      <c r="AR53" s="53">
        <v>31</v>
      </c>
      <c r="AS53" s="83" t="s">
        <v>62</v>
      </c>
      <c r="AT53" s="53">
        <v>2018</v>
      </c>
      <c r="AU53" s="164"/>
      <c r="AV53" s="164"/>
      <c r="BM53" s="78"/>
      <c r="BN53" s="78"/>
      <c r="BO53" s="78"/>
    </row>
    <row r="54" spans="1:67" ht="138" customHeight="1" x14ac:dyDescent="0.2">
      <c r="A54" s="92"/>
      <c r="B54" s="92"/>
      <c r="C54" s="111" t="s">
        <v>331</v>
      </c>
      <c r="D54" s="111" t="s">
        <v>233</v>
      </c>
      <c r="E54" s="111" t="s">
        <v>234</v>
      </c>
      <c r="F54" s="111" t="s">
        <v>235</v>
      </c>
      <c r="G54" s="116" t="s">
        <v>588</v>
      </c>
      <c r="H54" s="83" t="s">
        <v>228</v>
      </c>
      <c r="I54" s="118" t="s">
        <v>891</v>
      </c>
      <c r="J54" s="53" t="s">
        <v>93</v>
      </c>
      <c r="K54" s="61" t="s">
        <v>892</v>
      </c>
      <c r="L54" s="61" t="s">
        <v>599</v>
      </c>
      <c r="M54" s="58" t="s">
        <v>21</v>
      </c>
      <c r="N54" s="59" t="str">
        <f t="shared" si="15"/>
        <v>1</v>
      </c>
      <c r="O54" s="60" t="s">
        <v>44</v>
      </c>
      <c r="P54" s="59" t="str">
        <f t="shared" si="16"/>
        <v>3</v>
      </c>
      <c r="Q54" s="54">
        <v>0.5</v>
      </c>
      <c r="R54" s="61" t="s">
        <v>893</v>
      </c>
      <c r="S54" s="54" t="s">
        <v>272</v>
      </c>
      <c r="T54" s="53">
        <f t="shared" si="17"/>
        <v>1.5</v>
      </c>
      <c r="U54" s="53" t="str">
        <f t="shared" si="18"/>
        <v>ZONA DE RIESGO BAJA</v>
      </c>
      <c r="V54" s="118" t="s">
        <v>600</v>
      </c>
      <c r="W54" s="53" t="s">
        <v>894</v>
      </c>
      <c r="X54" s="53" t="s">
        <v>887</v>
      </c>
      <c r="Y54" s="53" t="s">
        <v>593</v>
      </c>
      <c r="Z54" s="53" t="s">
        <v>169</v>
      </c>
      <c r="AA54" s="57">
        <v>1</v>
      </c>
      <c r="AB54" s="53" t="s">
        <v>495</v>
      </c>
      <c r="AC54" s="83" t="s">
        <v>165</v>
      </c>
      <c r="AD54" s="54" t="s">
        <v>601</v>
      </c>
      <c r="AE54" s="161">
        <v>0</v>
      </c>
      <c r="AF54" s="162"/>
      <c r="AG54" s="161">
        <v>0</v>
      </c>
      <c r="AH54" s="162"/>
      <c r="AI54" s="161">
        <v>0</v>
      </c>
      <c r="AJ54" s="162"/>
      <c r="AK54" s="61" t="s">
        <v>118</v>
      </c>
      <c r="AL54" s="61" t="s">
        <v>131</v>
      </c>
      <c r="AM54" s="163" t="e">
        <f>AVERAGE(AG54,AI54,#REF!,AK54)</f>
        <v>#REF!</v>
      </c>
      <c r="AN54" s="61" t="s">
        <v>895</v>
      </c>
      <c r="AO54" s="54">
        <v>1</v>
      </c>
      <c r="AP54" s="84" t="s">
        <v>52</v>
      </c>
      <c r="AQ54" s="53">
        <v>2018</v>
      </c>
      <c r="AR54" s="53">
        <v>31</v>
      </c>
      <c r="AS54" s="83" t="s">
        <v>62</v>
      </c>
      <c r="AT54" s="53">
        <v>2018</v>
      </c>
      <c r="AU54" s="164"/>
      <c r="AV54" s="164"/>
      <c r="BM54" s="78"/>
      <c r="BN54" s="78"/>
      <c r="BO54" s="78"/>
    </row>
    <row r="55" spans="1:67" ht="165.75" x14ac:dyDescent="0.2">
      <c r="A55" s="92"/>
      <c r="B55" s="92"/>
      <c r="C55" s="94" t="s">
        <v>331</v>
      </c>
      <c r="D55" s="94" t="s">
        <v>332</v>
      </c>
      <c r="E55" s="94" t="s">
        <v>333</v>
      </c>
      <c r="F55" s="94" t="s">
        <v>235</v>
      </c>
      <c r="G55" s="93" t="s">
        <v>334</v>
      </c>
      <c r="H55" s="83" t="s">
        <v>224</v>
      </c>
      <c r="I55" s="86" t="s">
        <v>335</v>
      </c>
      <c r="J55" s="83" t="s">
        <v>91</v>
      </c>
      <c r="K55" s="85" t="s">
        <v>336</v>
      </c>
      <c r="L55" s="85" t="s">
        <v>337</v>
      </c>
      <c r="M55" s="91" t="s">
        <v>19</v>
      </c>
      <c r="N55" s="90" t="str">
        <f t="shared" ref="N55:N62" si="19">IF(M55="Casi con certeza","5",IF(M55="Probable","4",IF(M55="Posible","3",IF(M55="Improbable","2",IF(M55="Raro","1","")))))</f>
        <v>3</v>
      </c>
      <c r="O55" s="89" t="s">
        <v>45</v>
      </c>
      <c r="P55" s="90" t="str">
        <f t="shared" ref="P55:P62" si="20">IF(O55="Catastrófico","5",IF(O55="Mayor","4",IF(O55="Moderado","3",IF(O55="Menor","2",IF(O55="Insignificante","1","")))))</f>
        <v>4</v>
      </c>
      <c r="Q55" s="84">
        <v>0.5</v>
      </c>
      <c r="R55" s="85" t="s">
        <v>449</v>
      </c>
      <c r="S55" s="84" t="s">
        <v>272</v>
      </c>
      <c r="T55" s="83">
        <f t="shared" ref="T55:T62" si="21">N55*P55*Q55</f>
        <v>6</v>
      </c>
      <c r="U55" s="83" t="str">
        <f t="shared" ref="U55:U62" si="22">IF(T55&gt;11,"ZONA DE RIESGO EXTREMA",IF(T55&lt;4,"ZONA DE RIESGO BAJA",IF(T55=4,"ZONA DE RIESGO MODERADA","ZONA DE RIESGO ALTA")))</f>
        <v>ZONA DE RIESGO ALTA</v>
      </c>
      <c r="V55" s="86" t="s">
        <v>338</v>
      </c>
      <c r="W55" s="83" t="s">
        <v>339</v>
      </c>
      <c r="X55" s="83" t="s">
        <v>340</v>
      </c>
      <c r="Y55" s="83" t="s">
        <v>264</v>
      </c>
      <c r="Z55" s="42" t="s">
        <v>341</v>
      </c>
      <c r="AA55" s="42">
        <v>1</v>
      </c>
      <c r="AB55" s="83" t="s">
        <v>296</v>
      </c>
      <c r="AC55" s="83" t="s">
        <v>165</v>
      </c>
      <c r="AD55" s="84" t="s">
        <v>342</v>
      </c>
      <c r="AE55" s="131">
        <v>0</v>
      </c>
      <c r="AF55" s="132"/>
      <c r="AG55" s="131">
        <v>0</v>
      </c>
      <c r="AH55" s="132"/>
      <c r="AI55" s="131">
        <v>0</v>
      </c>
      <c r="AJ55" s="132"/>
      <c r="AK55" s="85" t="s">
        <v>270</v>
      </c>
      <c r="AL55" s="85" t="s">
        <v>343</v>
      </c>
      <c r="AM55" s="133" t="e">
        <f>AVERAGE(AG55,AI55,#REF!,AK55)</f>
        <v>#REF!</v>
      </c>
      <c r="AN55" s="85" t="s">
        <v>897</v>
      </c>
      <c r="AO55" s="87">
        <v>1</v>
      </c>
      <c r="AP55" s="84" t="s">
        <v>214</v>
      </c>
      <c r="AQ55" s="105">
        <v>2018</v>
      </c>
      <c r="AR55" s="105">
        <v>31</v>
      </c>
      <c r="AS55" s="83" t="s">
        <v>62</v>
      </c>
      <c r="AT55" s="105">
        <v>2018</v>
      </c>
      <c r="AU55" s="134"/>
      <c r="AV55" s="134"/>
      <c r="BM55" s="78"/>
      <c r="BN55" s="78"/>
      <c r="BO55" s="78"/>
    </row>
    <row r="56" spans="1:67" ht="204" x14ac:dyDescent="0.2">
      <c r="A56" s="92"/>
      <c r="B56" s="92"/>
      <c r="C56" s="94" t="s">
        <v>331</v>
      </c>
      <c r="D56" s="94" t="s">
        <v>332</v>
      </c>
      <c r="E56" s="94" t="s">
        <v>333</v>
      </c>
      <c r="F56" s="94" t="s">
        <v>235</v>
      </c>
      <c r="G56" s="93" t="s">
        <v>334</v>
      </c>
      <c r="H56" s="83" t="s">
        <v>224</v>
      </c>
      <c r="I56" s="86" t="s">
        <v>344</v>
      </c>
      <c r="J56" s="83" t="s">
        <v>92</v>
      </c>
      <c r="K56" s="86" t="s">
        <v>345</v>
      </c>
      <c r="L56" s="85" t="s">
        <v>346</v>
      </c>
      <c r="M56" s="91" t="s">
        <v>19</v>
      </c>
      <c r="N56" s="90" t="str">
        <f t="shared" si="19"/>
        <v>3</v>
      </c>
      <c r="O56" s="89" t="s">
        <v>45</v>
      </c>
      <c r="P56" s="90" t="str">
        <f t="shared" si="20"/>
        <v>4</v>
      </c>
      <c r="Q56" s="84">
        <v>0.5</v>
      </c>
      <c r="R56" s="85" t="s">
        <v>347</v>
      </c>
      <c r="S56" s="84" t="s">
        <v>272</v>
      </c>
      <c r="T56" s="83">
        <f t="shared" si="21"/>
        <v>6</v>
      </c>
      <c r="U56" s="83" t="str">
        <f t="shared" si="22"/>
        <v>ZONA DE RIESGO ALTA</v>
      </c>
      <c r="V56" s="86" t="s">
        <v>348</v>
      </c>
      <c r="W56" s="84" t="s">
        <v>349</v>
      </c>
      <c r="X56" s="83" t="s">
        <v>350</v>
      </c>
      <c r="Y56" s="83" t="s">
        <v>264</v>
      </c>
      <c r="Z56" s="83" t="s">
        <v>351</v>
      </c>
      <c r="AA56" s="42">
        <v>1</v>
      </c>
      <c r="AB56" s="83" t="s">
        <v>296</v>
      </c>
      <c r="AC56" s="83" t="s">
        <v>166</v>
      </c>
      <c r="AD56" s="84" t="s">
        <v>352</v>
      </c>
      <c r="AE56" s="131">
        <v>0</v>
      </c>
      <c r="AF56" s="132"/>
      <c r="AG56" s="131">
        <v>0</v>
      </c>
      <c r="AH56" s="132"/>
      <c r="AI56" s="131">
        <v>0</v>
      </c>
      <c r="AJ56" s="132"/>
      <c r="AK56" s="85" t="s">
        <v>270</v>
      </c>
      <c r="AL56" s="85" t="s">
        <v>343</v>
      </c>
      <c r="AM56" s="133" t="e">
        <f>AVERAGE(AG56,AI56,#REF!,AK56)</f>
        <v>#REF!</v>
      </c>
      <c r="AN56" s="85" t="s">
        <v>898</v>
      </c>
      <c r="AO56" s="87">
        <v>1</v>
      </c>
      <c r="AP56" s="84" t="s">
        <v>214</v>
      </c>
      <c r="AQ56" s="105">
        <v>2018</v>
      </c>
      <c r="AR56" s="105">
        <v>31</v>
      </c>
      <c r="AS56" s="83" t="s">
        <v>62</v>
      </c>
      <c r="AT56" s="105">
        <v>2018</v>
      </c>
      <c r="AU56" s="134"/>
      <c r="AV56" s="134"/>
      <c r="BM56" s="78"/>
      <c r="BN56" s="78"/>
      <c r="BO56" s="78"/>
    </row>
    <row r="57" spans="1:67" ht="242.25" x14ac:dyDescent="0.2">
      <c r="A57" s="92"/>
      <c r="B57" s="92"/>
      <c r="C57" s="94" t="s">
        <v>331</v>
      </c>
      <c r="D57" s="94" t="s">
        <v>332</v>
      </c>
      <c r="E57" s="94" t="s">
        <v>333</v>
      </c>
      <c r="F57" s="94" t="s">
        <v>235</v>
      </c>
      <c r="G57" s="93" t="s">
        <v>334</v>
      </c>
      <c r="H57" s="83" t="s">
        <v>224</v>
      </c>
      <c r="I57" s="86" t="s">
        <v>353</v>
      </c>
      <c r="J57" s="83" t="s">
        <v>94</v>
      </c>
      <c r="K57" s="85" t="s">
        <v>354</v>
      </c>
      <c r="L57" s="85" t="s">
        <v>355</v>
      </c>
      <c r="M57" s="91" t="s">
        <v>19</v>
      </c>
      <c r="N57" s="90" t="str">
        <f t="shared" si="19"/>
        <v>3</v>
      </c>
      <c r="O57" s="89" t="s">
        <v>45</v>
      </c>
      <c r="P57" s="90" t="str">
        <f t="shared" si="20"/>
        <v>4</v>
      </c>
      <c r="Q57" s="84">
        <v>0.5</v>
      </c>
      <c r="R57" s="85" t="s">
        <v>356</v>
      </c>
      <c r="S57" s="84" t="s">
        <v>274</v>
      </c>
      <c r="T57" s="83">
        <f t="shared" si="21"/>
        <v>6</v>
      </c>
      <c r="U57" s="83" t="str">
        <f t="shared" si="22"/>
        <v>ZONA DE RIESGO ALTA</v>
      </c>
      <c r="V57" s="86" t="s">
        <v>357</v>
      </c>
      <c r="W57" s="84" t="s">
        <v>358</v>
      </c>
      <c r="X57" s="83" t="s">
        <v>359</v>
      </c>
      <c r="Y57" s="83" t="s">
        <v>264</v>
      </c>
      <c r="Z57" s="83" t="s">
        <v>341</v>
      </c>
      <c r="AA57" s="42">
        <v>1</v>
      </c>
      <c r="AB57" s="83" t="s">
        <v>296</v>
      </c>
      <c r="AC57" s="83" t="s">
        <v>166</v>
      </c>
      <c r="AD57" s="84" t="s">
        <v>360</v>
      </c>
      <c r="AE57" s="131">
        <v>0</v>
      </c>
      <c r="AF57" s="132"/>
      <c r="AG57" s="131">
        <v>0</v>
      </c>
      <c r="AH57" s="132"/>
      <c r="AI57" s="131">
        <v>0</v>
      </c>
      <c r="AJ57" s="132"/>
      <c r="AK57" s="85" t="s">
        <v>270</v>
      </c>
      <c r="AL57" s="85" t="s">
        <v>343</v>
      </c>
      <c r="AM57" s="133" t="e">
        <f>AVERAGE(AG57,AI57,#REF!,AK57)</f>
        <v>#REF!</v>
      </c>
      <c r="AN57" s="85" t="s">
        <v>899</v>
      </c>
      <c r="AO57" s="87">
        <v>1</v>
      </c>
      <c r="AP57" s="84" t="s">
        <v>214</v>
      </c>
      <c r="AQ57" s="105">
        <v>2018</v>
      </c>
      <c r="AR57" s="105">
        <v>31</v>
      </c>
      <c r="AS57" s="83" t="s">
        <v>62</v>
      </c>
      <c r="AT57" s="105">
        <v>2018</v>
      </c>
      <c r="AU57" s="134"/>
      <c r="AV57" s="134"/>
      <c r="BM57" s="78"/>
      <c r="BN57" s="78"/>
      <c r="BO57" s="78"/>
    </row>
    <row r="58" spans="1:67" ht="255" x14ac:dyDescent="0.2">
      <c r="A58" s="92"/>
      <c r="B58" s="92"/>
      <c r="C58" s="94" t="s">
        <v>331</v>
      </c>
      <c r="D58" s="94" t="s">
        <v>332</v>
      </c>
      <c r="E58" s="94" t="s">
        <v>361</v>
      </c>
      <c r="F58" s="94" t="s">
        <v>362</v>
      </c>
      <c r="G58" s="93" t="s">
        <v>334</v>
      </c>
      <c r="H58" s="83" t="s">
        <v>224</v>
      </c>
      <c r="I58" s="86" t="s">
        <v>363</v>
      </c>
      <c r="J58" s="83" t="s">
        <v>98</v>
      </c>
      <c r="K58" s="85" t="s">
        <v>364</v>
      </c>
      <c r="L58" s="85" t="s">
        <v>365</v>
      </c>
      <c r="M58" s="91" t="s">
        <v>19</v>
      </c>
      <c r="N58" s="90" t="str">
        <f t="shared" si="19"/>
        <v>3</v>
      </c>
      <c r="O58" s="89" t="s">
        <v>45</v>
      </c>
      <c r="P58" s="90" t="str">
        <f t="shared" si="20"/>
        <v>4</v>
      </c>
      <c r="Q58" s="84">
        <v>0.5</v>
      </c>
      <c r="R58" s="85" t="s">
        <v>366</v>
      </c>
      <c r="S58" s="84" t="s">
        <v>272</v>
      </c>
      <c r="T58" s="83">
        <f t="shared" si="21"/>
        <v>6</v>
      </c>
      <c r="U58" s="83" t="str">
        <f t="shared" si="22"/>
        <v>ZONA DE RIESGO ALTA</v>
      </c>
      <c r="V58" s="86" t="s">
        <v>367</v>
      </c>
      <c r="W58" s="83" t="s">
        <v>368</v>
      </c>
      <c r="X58" s="83" t="s">
        <v>369</v>
      </c>
      <c r="Y58" s="83" t="s">
        <v>264</v>
      </c>
      <c r="Z58" s="83" t="s">
        <v>370</v>
      </c>
      <c r="AA58" s="42">
        <v>1</v>
      </c>
      <c r="AB58" s="83" t="s">
        <v>296</v>
      </c>
      <c r="AC58" s="83" t="s">
        <v>166</v>
      </c>
      <c r="AD58" s="84" t="s">
        <v>371</v>
      </c>
      <c r="AE58" s="131">
        <v>0</v>
      </c>
      <c r="AF58" s="132"/>
      <c r="AG58" s="131">
        <v>0</v>
      </c>
      <c r="AH58" s="132"/>
      <c r="AI58" s="131">
        <v>0</v>
      </c>
      <c r="AJ58" s="132"/>
      <c r="AK58" s="85" t="s">
        <v>270</v>
      </c>
      <c r="AL58" s="85" t="s">
        <v>343</v>
      </c>
      <c r="AM58" s="133" t="e">
        <f>AVERAGE(AG58,AI58,#REF!,AK58)</f>
        <v>#REF!</v>
      </c>
      <c r="AN58" s="85" t="s">
        <v>900</v>
      </c>
      <c r="AO58" s="87">
        <v>1</v>
      </c>
      <c r="AP58" s="84" t="s">
        <v>214</v>
      </c>
      <c r="AQ58" s="105">
        <v>2018</v>
      </c>
      <c r="AR58" s="105">
        <v>31</v>
      </c>
      <c r="AS58" s="83" t="s">
        <v>62</v>
      </c>
      <c r="AT58" s="105">
        <v>2018</v>
      </c>
      <c r="AU58" s="134"/>
      <c r="AV58" s="134"/>
      <c r="BM58" s="78"/>
      <c r="BN58" s="78"/>
      <c r="BO58" s="78"/>
    </row>
    <row r="59" spans="1:67" ht="229.5" x14ac:dyDescent="0.2">
      <c r="A59" s="92"/>
      <c r="B59" s="92"/>
      <c r="C59" s="94" t="s">
        <v>331</v>
      </c>
      <c r="D59" s="94" t="s">
        <v>332</v>
      </c>
      <c r="E59" s="94" t="s">
        <v>372</v>
      </c>
      <c r="F59" s="94" t="s">
        <v>239</v>
      </c>
      <c r="G59" s="93" t="s">
        <v>373</v>
      </c>
      <c r="H59" s="83" t="s">
        <v>229</v>
      </c>
      <c r="I59" s="86" t="s">
        <v>374</v>
      </c>
      <c r="J59" s="83" t="s">
        <v>92</v>
      </c>
      <c r="K59" s="85" t="s">
        <v>375</v>
      </c>
      <c r="L59" s="85" t="s">
        <v>376</v>
      </c>
      <c r="M59" s="91" t="s">
        <v>19</v>
      </c>
      <c r="N59" s="90" t="str">
        <f t="shared" si="19"/>
        <v>3</v>
      </c>
      <c r="O59" s="89" t="s">
        <v>45</v>
      </c>
      <c r="P59" s="90" t="str">
        <f t="shared" si="20"/>
        <v>4</v>
      </c>
      <c r="Q59" s="84">
        <v>0.5</v>
      </c>
      <c r="R59" s="85" t="s">
        <v>377</v>
      </c>
      <c r="S59" s="84" t="s">
        <v>272</v>
      </c>
      <c r="T59" s="83">
        <f t="shared" si="21"/>
        <v>6</v>
      </c>
      <c r="U59" s="83" t="str">
        <f t="shared" si="22"/>
        <v>ZONA DE RIESGO ALTA</v>
      </c>
      <c r="V59" s="86" t="s">
        <v>378</v>
      </c>
      <c r="W59" s="83" t="s">
        <v>379</v>
      </c>
      <c r="X59" s="83" t="s">
        <v>380</v>
      </c>
      <c r="Y59" s="83" t="s">
        <v>264</v>
      </c>
      <c r="Z59" s="83" t="s">
        <v>370</v>
      </c>
      <c r="AA59" s="42">
        <v>1</v>
      </c>
      <c r="AB59" s="83" t="s">
        <v>296</v>
      </c>
      <c r="AC59" s="83" t="s">
        <v>166</v>
      </c>
      <c r="AD59" s="84" t="s">
        <v>381</v>
      </c>
      <c r="AE59" s="131">
        <v>0</v>
      </c>
      <c r="AF59" s="132"/>
      <c r="AG59" s="131">
        <v>0</v>
      </c>
      <c r="AH59" s="132"/>
      <c r="AI59" s="131">
        <v>0</v>
      </c>
      <c r="AJ59" s="132"/>
      <c r="AK59" s="85" t="s">
        <v>270</v>
      </c>
      <c r="AL59" s="85" t="s">
        <v>382</v>
      </c>
      <c r="AM59" s="133" t="e">
        <f>AVERAGE(AG59,AI59,#REF!,AK59)</f>
        <v>#REF!</v>
      </c>
      <c r="AN59" s="85" t="s">
        <v>901</v>
      </c>
      <c r="AO59" s="87">
        <v>1</v>
      </c>
      <c r="AP59" s="84" t="s">
        <v>214</v>
      </c>
      <c r="AQ59" s="105">
        <v>2018</v>
      </c>
      <c r="AR59" s="105">
        <v>31</v>
      </c>
      <c r="AS59" s="83" t="s">
        <v>62</v>
      </c>
      <c r="AT59" s="105">
        <v>2018</v>
      </c>
      <c r="AU59" s="134"/>
      <c r="AV59" s="134"/>
      <c r="BM59" s="78"/>
      <c r="BN59" s="78"/>
      <c r="BO59" s="78"/>
    </row>
    <row r="60" spans="1:67" ht="280.5" x14ac:dyDescent="0.2">
      <c r="A60" s="92"/>
      <c r="B60" s="92"/>
      <c r="C60" s="94" t="s">
        <v>331</v>
      </c>
      <c r="D60" s="94" t="s">
        <v>332</v>
      </c>
      <c r="E60" s="94" t="s">
        <v>383</v>
      </c>
      <c r="F60" s="94" t="s">
        <v>242</v>
      </c>
      <c r="G60" s="93" t="s">
        <v>373</v>
      </c>
      <c r="H60" s="83" t="s">
        <v>229</v>
      </c>
      <c r="I60" s="86" t="s">
        <v>384</v>
      </c>
      <c r="J60" s="83" t="s">
        <v>94</v>
      </c>
      <c r="K60" s="85" t="s">
        <v>385</v>
      </c>
      <c r="L60" s="85" t="s">
        <v>386</v>
      </c>
      <c r="M60" s="91" t="s">
        <v>19</v>
      </c>
      <c r="N60" s="90" t="str">
        <f t="shared" si="19"/>
        <v>3</v>
      </c>
      <c r="O60" s="89" t="s">
        <v>45</v>
      </c>
      <c r="P60" s="90" t="str">
        <f t="shared" si="20"/>
        <v>4</v>
      </c>
      <c r="Q60" s="84">
        <v>0.5</v>
      </c>
      <c r="R60" s="85" t="s">
        <v>387</v>
      </c>
      <c r="S60" s="84" t="s">
        <v>272</v>
      </c>
      <c r="T60" s="83">
        <f t="shared" si="21"/>
        <v>6</v>
      </c>
      <c r="U60" s="83" t="str">
        <f t="shared" si="22"/>
        <v>ZONA DE RIESGO ALTA</v>
      </c>
      <c r="V60" s="86" t="s">
        <v>388</v>
      </c>
      <c r="W60" s="83" t="s">
        <v>389</v>
      </c>
      <c r="X60" s="83" t="s">
        <v>390</v>
      </c>
      <c r="Y60" s="83" t="s">
        <v>264</v>
      </c>
      <c r="Z60" s="83" t="s">
        <v>370</v>
      </c>
      <c r="AA60" s="42">
        <v>1</v>
      </c>
      <c r="AB60" s="83" t="s">
        <v>296</v>
      </c>
      <c r="AC60" s="83" t="s">
        <v>165</v>
      </c>
      <c r="AD60" s="84" t="s">
        <v>391</v>
      </c>
      <c r="AE60" s="131">
        <v>0</v>
      </c>
      <c r="AF60" s="132"/>
      <c r="AG60" s="131">
        <v>0</v>
      </c>
      <c r="AH60" s="132"/>
      <c r="AI60" s="131">
        <v>0</v>
      </c>
      <c r="AJ60" s="132"/>
      <c r="AK60" s="85" t="s">
        <v>270</v>
      </c>
      <c r="AL60" s="85" t="s">
        <v>343</v>
      </c>
      <c r="AM60" s="133" t="e">
        <f>AVERAGE(AG60,AI60,#REF!,AK60)</f>
        <v>#REF!</v>
      </c>
      <c r="AN60" s="85" t="s">
        <v>902</v>
      </c>
      <c r="AO60" s="87">
        <v>1</v>
      </c>
      <c r="AP60" s="84" t="s">
        <v>214</v>
      </c>
      <c r="AQ60" s="105">
        <v>2018</v>
      </c>
      <c r="AR60" s="105">
        <v>31</v>
      </c>
      <c r="AS60" s="83" t="s">
        <v>62</v>
      </c>
      <c r="AT60" s="105">
        <v>2018</v>
      </c>
      <c r="AU60" s="134"/>
      <c r="AV60" s="134"/>
      <c r="BM60" s="78"/>
      <c r="BN60" s="78"/>
      <c r="BO60" s="78"/>
    </row>
    <row r="61" spans="1:67" ht="409.5" x14ac:dyDescent="0.2">
      <c r="A61" s="92"/>
      <c r="B61" s="92"/>
      <c r="C61" s="94" t="s">
        <v>331</v>
      </c>
      <c r="D61" s="94" t="s">
        <v>332</v>
      </c>
      <c r="E61" s="94" t="s">
        <v>392</v>
      </c>
      <c r="F61" s="94" t="s">
        <v>393</v>
      </c>
      <c r="G61" s="93" t="s">
        <v>373</v>
      </c>
      <c r="H61" s="83" t="s">
        <v>229</v>
      </c>
      <c r="I61" s="86" t="s">
        <v>626</v>
      </c>
      <c r="J61" s="83" t="s">
        <v>98</v>
      </c>
      <c r="K61" s="85" t="s">
        <v>394</v>
      </c>
      <c r="L61" s="85" t="s">
        <v>395</v>
      </c>
      <c r="M61" s="91" t="s">
        <v>19</v>
      </c>
      <c r="N61" s="90" t="str">
        <f t="shared" si="19"/>
        <v>3</v>
      </c>
      <c r="O61" s="89" t="s">
        <v>45</v>
      </c>
      <c r="P61" s="90" t="str">
        <f t="shared" si="20"/>
        <v>4</v>
      </c>
      <c r="Q61" s="84">
        <v>0.5</v>
      </c>
      <c r="R61" s="85" t="s">
        <v>912</v>
      </c>
      <c r="S61" s="84" t="s">
        <v>272</v>
      </c>
      <c r="T61" s="83">
        <f t="shared" si="21"/>
        <v>6</v>
      </c>
      <c r="U61" s="83" t="str">
        <f t="shared" si="22"/>
        <v>ZONA DE RIESGO ALTA</v>
      </c>
      <c r="V61" s="86" t="s">
        <v>396</v>
      </c>
      <c r="W61" s="83" t="s">
        <v>397</v>
      </c>
      <c r="X61" s="83" t="s">
        <v>398</v>
      </c>
      <c r="Y61" s="83" t="s">
        <v>264</v>
      </c>
      <c r="Z61" s="83" t="s">
        <v>351</v>
      </c>
      <c r="AA61" s="42">
        <v>1</v>
      </c>
      <c r="AB61" s="83" t="s">
        <v>296</v>
      </c>
      <c r="AC61" s="83" t="s">
        <v>165</v>
      </c>
      <c r="AD61" s="84" t="s">
        <v>399</v>
      </c>
      <c r="AE61" s="131">
        <v>0</v>
      </c>
      <c r="AF61" s="132"/>
      <c r="AG61" s="131">
        <v>0</v>
      </c>
      <c r="AH61" s="132"/>
      <c r="AI61" s="131">
        <v>0</v>
      </c>
      <c r="AJ61" s="132"/>
      <c r="AK61" s="85" t="s">
        <v>270</v>
      </c>
      <c r="AL61" s="85" t="s">
        <v>400</v>
      </c>
      <c r="AM61" s="133" t="e">
        <f>AVERAGE(AG61,AI61,#REF!,AK61)</f>
        <v>#REF!</v>
      </c>
      <c r="AN61" s="85" t="s">
        <v>902</v>
      </c>
      <c r="AO61" s="87">
        <v>1</v>
      </c>
      <c r="AP61" s="84" t="s">
        <v>214</v>
      </c>
      <c r="AQ61" s="105">
        <v>2018</v>
      </c>
      <c r="AR61" s="105">
        <v>31</v>
      </c>
      <c r="AS61" s="83" t="s">
        <v>62</v>
      </c>
      <c r="AT61" s="105">
        <v>2018</v>
      </c>
      <c r="AU61" s="134"/>
      <c r="AV61" s="134"/>
      <c r="BM61" s="78"/>
      <c r="BN61" s="78"/>
      <c r="BO61" s="78"/>
    </row>
    <row r="62" spans="1:67" ht="357" x14ac:dyDescent="0.2">
      <c r="A62" s="92"/>
      <c r="B62" s="92"/>
      <c r="C62" s="94" t="s">
        <v>331</v>
      </c>
      <c r="D62" s="94" t="s">
        <v>332</v>
      </c>
      <c r="E62" s="94" t="s">
        <v>401</v>
      </c>
      <c r="F62" s="94" t="s">
        <v>402</v>
      </c>
      <c r="G62" s="93" t="s">
        <v>373</v>
      </c>
      <c r="H62" s="83" t="s">
        <v>229</v>
      </c>
      <c r="I62" s="86" t="s">
        <v>403</v>
      </c>
      <c r="J62" s="83" t="s">
        <v>98</v>
      </c>
      <c r="K62" s="120" t="s">
        <v>404</v>
      </c>
      <c r="L62" s="85" t="s">
        <v>405</v>
      </c>
      <c r="M62" s="91" t="s">
        <v>19</v>
      </c>
      <c r="N62" s="90" t="str">
        <f t="shared" si="19"/>
        <v>3</v>
      </c>
      <c r="O62" s="89" t="s">
        <v>45</v>
      </c>
      <c r="P62" s="90" t="str">
        <f t="shared" si="20"/>
        <v>4</v>
      </c>
      <c r="Q62" s="84">
        <v>0.5</v>
      </c>
      <c r="R62" s="85" t="s">
        <v>406</v>
      </c>
      <c r="S62" s="84" t="s">
        <v>272</v>
      </c>
      <c r="T62" s="83">
        <f t="shared" si="21"/>
        <v>6</v>
      </c>
      <c r="U62" s="83" t="str">
        <f t="shared" si="22"/>
        <v>ZONA DE RIESGO ALTA</v>
      </c>
      <c r="V62" s="86" t="s">
        <v>407</v>
      </c>
      <c r="W62" s="83" t="s">
        <v>408</v>
      </c>
      <c r="X62" s="83" t="s">
        <v>409</v>
      </c>
      <c r="Y62" s="83" t="s">
        <v>264</v>
      </c>
      <c r="Z62" s="83" t="s">
        <v>341</v>
      </c>
      <c r="AA62" s="42">
        <v>1</v>
      </c>
      <c r="AB62" s="83" t="s">
        <v>296</v>
      </c>
      <c r="AC62" s="83" t="s">
        <v>165</v>
      </c>
      <c r="AD62" s="84" t="s">
        <v>410</v>
      </c>
      <c r="AE62" s="131">
        <v>0</v>
      </c>
      <c r="AF62" s="132"/>
      <c r="AG62" s="131">
        <v>0</v>
      </c>
      <c r="AH62" s="132"/>
      <c r="AI62" s="131">
        <v>0</v>
      </c>
      <c r="AJ62" s="132"/>
      <c r="AK62" s="85" t="s">
        <v>270</v>
      </c>
      <c r="AL62" s="85" t="s">
        <v>400</v>
      </c>
      <c r="AM62" s="133" t="e">
        <f>AVERAGE(AG62,AI62,#REF!,AK62)</f>
        <v>#REF!</v>
      </c>
      <c r="AN62" s="85" t="s">
        <v>903</v>
      </c>
      <c r="AO62" s="87">
        <v>1</v>
      </c>
      <c r="AP62" s="84" t="s">
        <v>214</v>
      </c>
      <c r="AQ62" s="105">
        <v>2018</v>
      </c>
      <c r="AR62" s="105">
        <v>31</v>
      </c>
      <c r="AS62" s="83" t="s">
        <v>62</v>
      </c>
      <c r="AT62" s="105">
        <v>2018</v>
      </c>
      <c r="AU62" s="134"/>
      <c r="AV62" s="134"/>
      <c r="BM62" s="78"/>
      <c r="BN62" s="78"/>
      <c r="BO62" s="78"/>
    </row>
    <row r="63" spans="1:67" ht="114.75" x14ac:dyDescent="0.2">
      <c r="A63" s="92"/>
      <c r="B63" s="92"/>
      <c r="C63" s="94" t="s">
        <v>232</v>
      </c>
      <c r="D63" s="94" t="s">
        <v>233</v>
      </c>
      <c r="E63" s="94" t="s">
        <v>234</v>
      </c>
      <c r="F63" s="94" t="s">
        <v>235</v>
      </c>
      <c r="G63" s="93" t="s">
        <v>602</v>
      </c>
      <c r="H63" s="83" t="s">
        <v>230</v>
      </c>
      <c r="I63" s="86" t="s">
        <v>730</v>
      </c>
      <c r="J63" s="83" t="s">
        <v>98</v>
      </c>
      <c r="K63" s="85" t="s">
        <v>603</v>
      </c>
      <c r="L63" s="85" t="s">
        <v>604</v>
      </c>
      <c r="M63" s="91" t="s">
        <v>18</v>
      </c>
      <c r="N63" s="90" t="s">
        <v>256</v>
      </c>
      <c r="O63" s="89" t="s">
        <v>44</v>
      </c>
      <c r="P63" s="90" t="s">
        <v>252</v>
      </c>
      <c r="Q63" s="84">
        <v>0.5</v>
      </c>
      <c r="R63" s="85" t="s">
        <v>605</v>
      </c>
      <c r="S63" s="84" t="s">
        <v>272</v>
      </c>
      <c r="T63" s="83">
        <v>6</v>
      </c>
      <c r="U63" s="83" t="s">
        <v>260</v>
      </c>
      <c r="V63" s="86" t="s">
        <v>731</v>
      </c>
      <c r="W63" s="83" t="s">
        <v>732</v>
      </c>
      <c r="X63" s="83" t="s">
        <v>606</v>
      </c>
      <c r="Y63" s="83" t="s">
        <v>264</v>
      </c>
      <c r="Z63" s="83" t="s">
        <v>171</v>
      </c>
      <c r="AA63" s="42">
        <v>1</v>
      </c>
      <c r="AB63" s="83" t="s">
        <v>296</v>
      </c>
      <c r="AC63" s="83" t="s">
        <v>165</v>
      </c>
      <c r="AD63" s="84" t="s">
        <v>733</v>
      </c>
      <c r="AE63" s="55">
        <v>0</v>
      </c>
      <c r="AF63" s="56"/>
      <c r="AG63" s="55">
        <v>0</v>
      </c>
      <c r="AH63" s="56"/>
      <c r="AI63" s="55">
        <v>0</v>
      </c>
      <c r="AJ63" s="56"/>
      <c r="AK63" s="85" t="s">
        <v>116</v>
      </c>
      <c r="AL63" s="85" t="s">
        <v>129</v>
      </c>
      <c r="AM63" s="133"/>
      <c r="AN63" s="85" t="s">
        <v>607</v>
      </c>
      <c r="AO63" s="83">
        <v>1</v>
      </c>
      <c r="AP63" s="84" t="s">
        <v>52</v>
      </c>
      <c r="AQ63" s="83">
        <v>2018</v>
      </c>
      <c r="AR63" s="83">
        <v>31</v>
      </c>
      <c r="AS63" s="83" t="s">
        <v>62</v>
      </c>
      <c r="AT63" s="83">
        <v>2018</v>
      </c>
      <c r="AU63" s="134"/>
      <c r="AV63" s="134"/>
      <c r="BM63" s="78"/>
      <c r="BN63" s="78"/>
      <c r="BO63" s="78"/>
    </row>
    <row r="64" spans="1:67" ht="178.5" x14ac:dyDescent="0.2">
      <c r="A64" s="92"/>
      <c r="B64" s="92"/>
      <c r="C64" s="94" t="s">
        <v>232</v>
      </c>
      <c r="D64" s="94" t="s">
        <v>233</v>
      </c>
      <c r="E64" s="94" t="s">
        <v>234</v>
      </c>
      <c r="F64" s="94" t="s">
        <v>235</v>
      </c>
      <c r="G64" s="93" t="s">
        <v>608</v>
      </c>
      <c r="H64" s="83" t="s">
        <v>230</v>
      </c>
      <c r="I64" s="86" t="s">
        <v>734</v>
      </c>
      <c r="J64" s="83" t="s">
        <v>98</v>
      </c>
      <c r="K64" s="85" t="s">
        <v>609</v>
      </c>
      <c r="L64" s="85" t="s">
        <v>610</v>
      </c>
      <c r="M64" s="91" t="s">
        <v>18</v>
      </c>
      <c r="N64" s="90" t="s">
        <v>256</v>
      </c>
      <c r="O64" s="89" t="s">
        <v>45</v>
      </c>
      <c r="P64" s="90" t="s">
        <v>256</v>
      </c>
      <c r="Q64" s="84">
        <v>0.5</v>
      </c>
      <c r="R64" s="85" t="s">
        <v>738</v>
      </c>
      <c r="S64" s="84" t="s">
        <v>272</v>
      </c>
      <c r="T64" s="83">
        <v>8</v>
      </c>
      <c r="U64" s="83" t="s">
        <v>260</v>
      </c>
      <c r="V64" s="86" t="s">
        <v>611</v>
      </c>
      <c r="W64" s="83" t="s">
        <v>612</v>
      </c>
      <c r="X64" s="83" t="s">
        <v>735</v>
      </c>
      <c r="Y64" s="83" t="s">
        <v>264</v>
      </c>
      <c r="Z64" s="83" t="s">
        <v>169</v>
      </c>
      <c r="AA64" s="42">
        <v>0.9</v>
      </c>
      <c r="AB64" s="83" t="s">
        <v>613</v>
      </c>
      <c r="AC64" s="83" t="s">
        <v>165</v>
      </c>
      <c r="AD64" s="84" t="s">
        <v>736</v>
      </c>
      <c r="AE64" s="55">
        <v>0</v>
      </c>
      <c r="AF64" s="56"/>
      <c r="AG64" s="55">
        <v>0</v>
      </c>
      <c r="AH64" s="56"/>
      <c r="AI64" s="55">
        <v>0</v>
      </c>
      <c r="AJ64" s="56"/>
      <c r="AK64" s="85" t="s">
        <v>116</v>
      </c>
      <c r="AL64" s="85" t="s">
        <v>129</v>
      </c>
      <c r="AM64" s="133"/>
      <c r="AN64" s="85" t="s">
        <v>737</v>
      </c>
      <c r="AO64" s="83">
        <v>1</v>
      </c>
      <c r="AP64" s="84" t="s">
        <v>52</v>
      </c>
      <c r="AQ64" s="83">
        <v>2018</v>
      </c>
      <c r="AR64" s="83">
        <v>31</v>
      </c>
      <c r="AS64" s="83" t="s">
        <v>62</v>
      </c>
      <c r="AT64" s="83">
        <v>2018</v>
      </c>
      <c r="AU64" s="134"/>
      <c r="AV64" s="134"/>
      <c r="BM64" s="78"/>
      <c r="BN64" s="78"/>
      <c r="BO64" s="78"/>
    </row>
    <row r="65" spans="1:67" ht="126" customHeight="1" x14ac:dyDescent="0.2">
      <c r="A65" s="92"/>
      <c r="B65" s="92"/>
      <c r="C65" s="94" t="s">
        <v>614</v>
      </c>
      <c r="D65" s="94" t="s">
        <v>233</v>
      </c>
      <c r="E65" s="94" t="s">
        <v>234</v>
      </c>
      <c r="F65" s="94" t="s">
        <v>235</v>
      </c>
      <c r="G65" s="93" t="s">
        <v>608</v>
      </c>
      <c r="H65" s="83" t="s">
        <v>230</v>
      </c>
      <c r="I65" s="86" t="s">
        <v>615</v>
      </c>
      <c r="J65" s="83" t="s">
        <v>92</v>
      </c>
      <c r="K65" s="85" t="s">
        <v>616</v>
      </c>
      <c r="L65" s="85" t="s">
        <v>739</v>
      </c>
      <c r="M65" s="91" t="s">
        <v>18</v>
      </c>
      <c r="N65" s="90" t="s">
        <v>256</v>
      </c>
      <c r="O65" s="89" t="s">
        <v>45</v>
      </c>
      <c r="P65" s="90" t="s">
        <v>256</v>
      </c>
      <c r="Q65" s="84">
        <v>0.5</v>
      </c>
      <c r="R65" s="85" t="s">
        <v>740</v>
      </c>
      <c r="S65" s="84" t="s">
        <v>274</v>
      </c>
      <c r="T65" s="83">
        <v>8</v>
      </c>
      <c r="U65" s="83" t="s">
        <v>260</v>
      </c>
      <c r="V65" s="86" t="s">
        <v>741</v>
      </c>
      <c r="W65" s="83" t="s">
        <v>742</v>
      </c>
      <c r="X65" s="83" t="s">
        <v>743</v>
      </c>
      <c r="Y65" s="83" t="s">
        <v>264</v>
      </c>
      <c r="Z65" s="83" t="s">
        <v>169</v>
      </c>
      <c r="AA65" s="42">
        <v>0.9</v>
      </c>
      <c r="AB65" s="83" t="s">
        <v>296</v>
      </c>
      <c r="AC65" s="83" t="s">
        <v>166</v>
      </c>
      <c r="AD65" s="84" t="s">
        <v>744</v>
      </c>
      <c r="AE65" s="55">
        <v>0</v>
      </c>
      <c r="AF65" s="56"/>
      <c r="AG65" s="55">
        <v>0</v>
      </c>
      <c r="AH65" s="56"/>
      <c r="AI65" s="55">
        <v>0</v>
      </c>
      <c r="AJ65" s="56"/>
      <c r="AK65" s="85" t="s">
        <v>116</v>
      </c>
      <c r="AL65" s="85" t="s">
        <v>129</v>
      </c>
      <c r="AM65" s="133"/>
      <c r="AN65" s="124" t="s">
        <v>617</v>
      </c>
      <c r="AO65" s="83">
        <v>1</v>
      </c>
      <c r="AP65" s="84" t="s">
        <v>52</v>
      </c>
      <c r="AQ65" s="83">
        <v>2018</v>
      </c>
      <c r="AR65" s="83">
        <v>31</v>
      </c>
      <c r="AS65" s="83" t="s">
        <v>62</v>
      </c>
      <c r="AT65" s="83">
        <v>2018</v>
      </c>
      <c r="AU65" s="134"/>
      <c r="AV65" s="134"/>
      <c r="BM65" s="78"/>
      <c r="BN65" s="78"/>
      <c r="BO65" s="78"/>
    </row>
    <row r="66" spans="1:67" ht="76.5" x14ac:dyDescent="0.2">
      <c r="A66" s="92"/>
      <c r="B66" s="92"/>
      <c r="C66" s="94" t="s">
        <v>331</v>
      </c>
      <c r="D66" s="94" t="s">
        <v>470</v>
      </c>
      <c r="E66" s="94" t="s">
        <v>471</v>
      </c>
      <c r="F66" s="94" t="s">
        <v>472</v>
      </c>
      <c r="G66" s="93" t="s">
        <v>486</v>
      </c>
      <c r="H66" s="83" t="s">
        <v>225</v>
      </c>
      <c r="I66" s="86" t="s">
        <v>473</v>
      </c>
      <c r="J66" s="83" t="s">
        <v>95</v>
      </c>
      <c r="K66" s="85" t="s">
        <v>474</v>
      </c>
      <c r="L66" s="85" t="s">
        <v>475</v>
      </c>
      <c r="M66" s="91" t="s">
        <v>18</v>
      </c>
      <c r="N66" s="90" t="str">
        <f t="shared" ref="N66:N67" si="23">IF(M66="Casi con certeza","5",IF(M66="Probable","4",IF(M66="Posible","3",IF(M66="Improbable","2",IF(M66="Raro","1","")))))</f>
        <v>4</v>
      </c>
      <c r="O66" s="89" t="s">
        <v>46</v>
      </c>
      <c r="P66" s="90" t="str">
        <f t="shared" ref="P66:P67" si="24">IF(O66="Catastrófico","5",IF(O66="Mayor","4",IF(O66="Moderado","3",IF(O66="Menor","2",IF(O66="Insignificante","1","")))))</f>
        <v>5</v>
      </c>
      <c r="Q66" s="84">
        <v>1</v>
      </c>
      <c r="R66" s="85" t="s">
        <v>768</v>
      </c>
      <c r="S66" s="84" t="s">
        <v>272</v>
      </c>
      <c r="T66" s="83">
        <f t="shared" ref="T66:T67" si="25">N66*P66*Q66</f>
        <v>20</v>
      </c>
      <c r="U66" s="83" t="str">
        <f t="shared" ref="U66:U67" si="26">IF(T66&gt;11,"ZONA DE RIESGO EXTREMA",IF(T66&lt;4,"ZONA DE RIESGO BAJA",IF(T66=4,"ZONA DE RIESGO MODERADA","ZONA DE RIESGO ALTA")))</f>
        <v>ZONA DE RIESGO EXTREMA</v>
      </c>
      <c r="V66" s="86" t="s">
        <v>476</v>
      </c>
      <c r="W66" s="83" t="s">
        <v>769</v>
      </c>
      <c r="X66" s="83" t="s">
        <v>770</v>
      </c>
      <c r="Y66" s="83" t="s">
        <v>477</v>
      </c>
      <c r="Z66" s="83" t="s">
        <v>351</v>
      </c>
      <c r="AA66" s="42">
        <v>1</v>
      </c>
      <c r="AB66" s="83" t="s">
        <v>478</v>
      </c>
      <c r="AC66" s="83" t="s">
        <v>166</v>
      </c>
      <c r="AD66" s="84" t="s">
        <v>479</v>
      </c>
      <c r="AE66" s="131">
        <v>0</v>
      </c>
      <c r="AF66" s="132"/>
      <c r="AG66" s="131">
        <v>0</v>
      </c>
      <c r="AH66" s="132"/>
      <c r="AI66" s="131">
        <v>0</v>
      </c>
      <c r="AJ66" s="132"/>
      <c r="AK66" s="85" t="s">
        <v>771</v>
      </c>
      <c r="AL66" s="85" t="s">
        <v>772</v>
      </c>
      <c r="AM66" s="133" t="e">
        <f>AVERAGE(AG66,AI66,#REF!,AK66)</f>
        <v>#REF!</v>
      </c>
      <c r="AN66" s="85" t="s">
        <v>480</v>
      </c>
      <c r="AO66" s="84">
        <v>1</v>
      </c>
      <c r="AP66" s="84" t="s">
        <v>52</v>
      </c>
      <c r="AQ66" s="83">
        <v>2018</v>
      </c>
      <c r="AR66" s="83">
        <v>15</v>
      </c>
      <c r="AS66" s="83" t="s">
        <v>62</v>
      </c>
      <c r="AT66" s="83">
        <v>2018</v>
      </c>
      <c r="AU66" s="134"/>
      <c r="AV66" s="134"/>
      <c r="BM66" s="78"/>
      <c r="BN66" s="78"/>
      <c r="BO66" s="78"/>
    </row>
    <row r="67" spans="1:67" ht="76.5" x14ac:dyDescent="0.2">
      <c r="A67" s="92"/>
      <c r="B67" s="92"/>
      <c r="C67" s="94" t="s">
        <v>331</v>
      </c>
      <c r="D67" s="94" t="s">
        <v>470</v>
      </c>
      <c r="E67" s="94" t="s">
        <v>471</v>
      </c>
      <c r="F67" s="94" t="s">
        <v>472</v>
      </c>
      <c r="G67" s="93" t="s">
        <v>486</v>
      </c>
      <c r="H67" s="83" t="s">
        <v>225</v>
      </c>
      <c r="I67" s="86" t="s">
        <v>481</v>
      </c>
      <c r="J67" s="83" t="s">
        <v>98</v>
      </c>
      <c r="K67" s="85" t="s">
        <v>773</v>
      </c>
      <c r="L67" s="85" t="s">
        <v>774</v>
      </c>
      <c r="M67" s="91" t="s">
        <v>19</v>
      </c>
      <c r="N67" s="90" t="str">
        <f t="shared" si="23"/>
        <v>3</v>
      </c>
      <c r="O67" s="89" t="s">
        <v>45</v>
      </c>
      <c r="P67" s="90" t="str">
        <f t="shared" si="24"/>
        <v>4</v>
      </c>
      <c r="Q67" s="84">
        <v>1</v>
      </c>
      <c r="R67" s="85" t="s">
        <v>775</v>
      </c>
      <c r="S67" s="84" t="s">
        <v>272</v>
      </c>
      <c r="T67" s="83">
        <f t="shared" si="25"/>
        <v>12</v>
      </c>
      <c r="U67" s="83" t="str">
        <f t="shared" si="26"/>
        <v>ZONA DE RIESGO EXTREMA</v>
      </c>
      <c r="V67" s="86" t="s">
        <v>482</v>
      </c>
      <c r="W67" s="83" t="s">
        <v>776</v>
      </c>
      <c r="X67" s="83" t="s">
        <v>483</v>
      </c>
      <c r="Y67" s="83" t="s">
        <v>477</v>
      </c>
      <c r="Z67" s="83" t="s">
        <v>351</v>
      </c>
      <c r="AA67" s="42">
        <v>0.8</v>
      </c>
      <c r="AB67" s="83" t="s">
        <v>173</v>
      </c>
      <c r="AC67" s="83" t="s">
        <v>165</v>
      </c>
      <c r="AD67" s="84" t="s">
        <v>484</v>
      </c>
      <c r="AE67" s="131">
        <v>0</v>
      </c>
      <c r="AF67" s="132"/>
      <c r="AG67" s="131">
        <v>0</v>
      </c>
      <c r="AH67" s="132"/>
      <c r="AI67" s="131">
        <v>0</v>
      </c>
      <c r="AJ67" s="132"/>
      <c r="AK67" s="85" t="s">
        <v>771</v>
      </c>
      <c r="AL67" s="85" t="s">
        <v>772</v>
      </c>
      <c r="AM67" s="133" t="e">
        <f>AVERAGE(AG67,AI67,#REF!,AK67)</f>
        <v>#REF!</v>
      </c>
      <c r="AN67" s="85" t="s">
        <v>485</v>
      </c>
      <c r="AO67" s="84">
        <v>1</v>
      </c>
      <c r="AP67" s="84" t="s">
        <v>52</v>
      </c>
      <c r="AQ67" s="83">
        <v>2018</v>
      </c>
      <c r="AR67" s="83">
        <v>31</v>
      </c>
      <c r="AS67" s="83" t="s">
        <v>62</v>
      </c>
      <c r="AT67" s="83">
        <v>2018</v>
      </c>
      <c r="AU67" s="134"/>
      <c r="AV67" s="134"/>
      <c r="BM67" s="78"/>
      <c r="BN67" s="78"/>
      <c r="BO67" s="78"/>
    </row>
    <row r="68" spans="1:67" ht="188.25" customHeight="1" x14ac:dyDescent="0.2">
      <c r="A68" s="92"/>
      <c r="B68" s="92"/>
      <c r="C68" s="94" t="s">
        <v>331</v>
      </c>
      <c r="D68" s="94" t="s">
        <v>332</v>
      </c>
      <c r="E68" s="94" t="s">
        <v>333</v>
      </c>
      <c r="F68" s="94" t="s">
        <v>235</v>
      </c>
      <c r="G68" s="93" t="s">
        <v>618</v>
      </c>
      <c r="H68" s="83" t="s">
        <v>226</v>
      </c>
      <c r="I68" s="86" t="s">
        <v>745</v>
      </c>
      <c r="J68" s="83" t="s">
        <v>98</v>
      </c>
      <c r="K68" s="85" t="s">
        <v>746</v>
      </c>
      <c r="L68" s="85" t="s">
        <v>747</v>
      </c>
      <c r="M68" s="91" t="s">
        <v>19</v>
      </c>
      <c r="N68" s="90" t="s">
        <v>252</v>
      </c>
      <c r="O68" s="89" t="s">
        <v>45</v>
      </c>
      <c r="P68" s="90" t="s">
        <v>256</v>
      </c>
      <c r="Q68" s="84">
        <v>0.5</v>
      </c>
      <c r="R68" s="85" t="s">
        <v>748</v>
      </c>
      <c r="S68" s="84" t="s">
        <v>272</v>
      </c>
      <c r="T68" s="83">
        <v>6</v>
      </c>
      <c r="U68" s="83" t="s">
        <v>260</v>
      </c>
      <c r="V68" s="118" t="s">
        <v>619</v>
      </c>
      <c r="W68" s="83" t="s">
        <v>749</v>
      </c>
      <c r="X68" s="53" t="s">
        <v>750</v>
      </c>
      <c r="Y68" s="83" t="s">
        <v>477</v>
      </c>
      <c r="Z68" s="53" t="s">
        <v>169</v>
      </c>
      <c r="AA68" s="57">
        <v>0.4</v>
      </c>
      <c r="AB68" s="53" t="s">
        <v>296</v>
      </c>
      <c r="AC68" s="83" t="s">
        <v>165</v>
      </c>
      <c r="AD68" s="84" t="s">
        <v>751</v>
      </c>
      <c r="AE68" s="55"/>
      <c r="AF68" s="63"/>
      <c r="AG68" s="55"/>
      <c r="AH68" s="56"/>
      <c r="AI68" s="55"/>
      <c r="AJ68" s="56"/>
      <c r="AK68" s="85" t="s">
        <v>116</v>
      </c>
      <c r="AL68" s="85" t="s">
        <v>129</v>
      </c>
      <c r="AM68" s="133"/>
      <c r="AN68" s="85" t="s">
        <v>620</v>
      </c>
      <c r="AO68" s="83">
        <v>1</v>
      </c>
      <c r="AP68" s="84" t="s">
        <v>52</v>
      </c>
      <c r="AQ68" s="83">
        <v>2018</v>
      </c>
      <c r="AR68" s="83">
        <v>31</v>
      </c>
      <c r="AS68" s="83" t="s">
        <v>62</v>
      </c>
      <c r="AT68" s="83">
        <v>2018</v>
      </c>
      <c r="AU68" s="134"/>
      <c r="AV68" s="134"/>
      <c r="BM68" s="78"/>
      <c r="BN68" s="78"/>
      <c r="BO68" s="78"/>
    </row>
    <row r="69" spans="1:67" ht="89.25" x14ac:dyDescent="0.2">
      <c r="A69" s="92"/>
      <c r="B69" s="92"/>
      <c r="C69" s="112" t="s">
        <v>331</v>
      </c>
      <c r="D69" s="112" t="s">
        <v>332</v>
      </c>
      <c r="E69" s="112" t="s">
        <v>333</v>
      </c>
      <c r="F69" s="112" t="s">
        <v>235</v>
      </c>
      <c r="G69" s="64" t="s">
        <v>618</v>
      </c>
      <c r="H69" s="83" t="s">
        <v>226</v>
      </c>
      <c r="I69" s="112" t="s">
        <v>621</v>
      </c>
      <c r="J69" s="64" t="s">
        <v>92</v>
      </c>
      <c r="K69" s="85" t="s">
        <v>622</v>
      </c>
      <c r="L69" s="85" t="s">
        <v>623</v>
      </c>
      <c r="M69" s="91" t="s">
        <v>20</v>
      </c>
      <c r="N69" s="90" t="str">
        <f t="shared" ref="N69:N72" si="27">IF(M69="Casi con certeza","5",IF(M69="Probable","4",IF(M69="Posible","3",IF(M69="Improbable","2",IF(M69="Raro","1","")))))</f>
        <v>2</v>
      </c>
      <c r="O69" s="89" t="s">
        <v>45</v>
      </c>
      <c r="P69" s="90" t="str">
        <f t="shared" ref="P69:P72" si="28">IF(O69="Catastrófico","5",IF(O69="Mayor","4",IF(O69="Moderado","3",IF(O69="Menor","2",IF(O69="Insignificante","1","")))))</f>
        <v>4</v>
      </c>
      <c r="Q69" s="62">
        <v>0.5</v>
      </c>
      <c r="R69" s="124" t="s">
        <v>624</v>
      </c>
      <c r="S69" s="62" t="s">
        <v>272</v>
      </c>
      <c r="T69" s="83">
        <v>4</v>
      </c>
      <c r="U69" s="64" t="str">
        <f t="shared" ref="U69:U72" si="29">IF(T69&gt;11,"ZONA DE RIESGO EXTREMA",IF(T69&lt;4,"ZONA DE RIESGO BAJA",IF(T69=4,"ZONA DE RIESGO MODERADA","ZONA DE RIESGO ALTA")))</f>
        <v>ZONA DE RIESGO MODERADA</v>
      </c>
      <c r="V69" s="112" t="s">
        <v>625</v>
      </c>
      <c r="W69" s="83" t="s">
        <v>753</v>
      </c>
      <c r="X69" s="64" t="s">
        <v>752</v>
      </c>
      <c r="Y69" s="83" t="s">
        <v>477</v>
      </c>
      <c r="Z69" s="53" t="s">
        <v>169</v>
      </c>
      <c r="AA69" s="47">
        <v>0</v>
      </c>
      <c r="AB69" s="64" t="s">
        <v>296</v>
      </c>
      <c r="AC69" s="83" t="s">
        <v>165</v>
      </c>
      <c r="AD69" s="84" t="s">
        <v>754</v>
      </c>
      <c r="AE69" s="55"/>
      <c r="AF69" s="165"/>
      <c r="AG69" s="55"/>
      <c r="AH69" s="165"/>
      <c r="AI69" s="55"/>
      <c r="AJ69" s="165"/>
      <c r="AK69" s="85" t="s">
        <v>116</v>
      </c>
      <c r="AL69" s="85" t="s">
        <v>129</v>
      </c>
      <c r="AM69" s="145"/>
      <c r="AN69" s="85" t="s">
        <v>755</v>
      </c>
      <c r="AO69" s="83">
        <v>1</v>
      </c>
      <c r="AP69" s="84" t="s">
        <v>52</v>
      </c>
      <c r="AQ69" s="83">
        <v>2018</v>
      </c>
      <c r="AR69" s="83">
        <v>31</v>
      </c>
      <c r="AS69" s="83" t="s">
        <v>62</v>
      </c>
      <c r="AT69" s="83">
        <v>2018</v>
      </c>
      <c r="AU69" s="134"/>
      <c r="AV69" s="134"/>
      <c r="BM69" s="78"/>
      <c r="BN69" s="78"/>
      <c r="BO69" s="78"/>
    </row>
    <row r="70" spans="1:67" ht="153" x14ac:dyDescent="0.2">
      <c r="A70" s="92"/>
      <c r="B70" s="92"/>
      <c r="C70" s="94" t="s">
        <v>319</v>
      </c>
      <c r="D70" s="94" t="s">
        <v>320</v>
      </c>
      <c r="E70" s="94" t="s">
        <v>321</v>
      </c>
      <c r="F70" s="94" t="s">
        <v>322</v>
      </c>
      <c r="G70" s="93" t="s">
        <v>323</v>
      </c>
      <c r="H70" s="83" t="s">
        <v>231</v>
      </c>
      <c r="I70" s="52" t="s">
        <v>324</v>
      </c>
      <c r="J70" s="83" t="s">
        <v>98</v>
      </c>
      <c r="K70" s="85" t="s">
        <v>788</v>
      </c>
      <c r="L70" s="85" t="s">
        <v>789</v>
      </c>
      <c r="M70" s="91" t="s">
        <v>19</v>
      </c>
      <c r="N70" s="90" t="str">
        <f t="shared" si="27"/>
        <v>3</v>
      </c>
      <c r="O70" s="89" t="s">
        <v>45</v>
      </c>
      <c r="P70" s="90" t="str">
        <f t="shared" si="28"/>
        <v>4</v>
      </c>
      <c r="Q70" s="84">
        <v>0.5</v>
      </c>
      <c r="R70" s="85" t="s">
        <v>703</v>
      </c>
      <c r="S70" s="84" t="s">
        <v>272</v>
      </c>
      <c r="T70" s="83">
        <f t="shared" ref="T70:T72" si="30">N70*P70*Q70</f>
        <v>6</v>
      </c>
      <c r="U70" s="83" t="str">
        <f t="shared" si="29"/>
        <v>ZONA DE RIESGO ALTA</v>
      </c>
      <c r="V70" s="86" t="s">
        <v>790</v>
      </c>
      <c r="W70" s="42" t="s">
        <v>452</v>
      </c>
      <c r="X70" s="53" t="s">
        <v>791</v>
      </c>
      <c r="Y70" s="166" t="s">
        <v>264</v>
      </c>
      <c r="Z70" s="83" t="s">
        <v>169</v>
      </c>
      <c r="AA70" s="42">
        <v>1</v>
      </c>
      <c r="AB70" s="83" t="s">
        <v>173</v>
      </c>
      <c r="AC70" s="83" t="s">
        <v>166</v>
      </c>
      <c r="AD70" s="84" t="s">
        <v>325</v>
      </c>
      <c r="AE70" s="131">
        <v>0</v>
      </c>
      <c r="AF70" s="132"/>
      <c r="AG70" s="131">
        <v>0</v>
      </c>
      <c r="AH70" s="132"/>
      <c r="AI70" s="131">
        <v>0</v>
      </c>
      <c r="AJ70" s="132"/>
      <c r="AK70" s="85" t="s">
        <v>108</v>
      </c>
      <c r="AL70" s="85" t="s">
        <v>132</v>
      </c>
      <c r="AM70" s="133">
        <f>AVERAGE(AE70,AG70,AI70)</f>
        <v>0</v>
      </c>
      <c r="AN70" s="85" t="s">
        <v>326</v>
      </c>
      <c r="AO70" s="84">
        <v>1</v>
      </c>
      <c r="AP70" s="84" t="s">
        <v>55</v>
      </c>
      <c r="AQ70" s="83">
        <v>2018</v>
      </c>
      <c r="AR70" s="83">
        <v>30</v>
      </c>
      <c r="AS70" s="84" t="s">
        <v>61</v>
      </c>
      <c r="AT70" s="83">
        <v>2018</v>
      </c>
      <c r="AU70" s="134"/>
      <c r="AV70" s="134"/>
      <c r="BM70" s="78"/>
      <c r="BN70" s="78"/>
      <c r="BO70" s="78"/>
    </row>
    <row r="71" spans="1:67" ht="249" customHeight="1" x14ac:dyDescent="0.2">
      <c r="A71" s="92"/>
      <c r="B71" s="92"/>
      <c r="C71" s="94" t="s">
        <v>319</v>
      </c>
      <c r="D71" s="94" t="s">
        <v>320</v>
      </c>
      <c r="E71" s="94" t="s">
        <v>321</v>
      </c>
      <c r="F71" s="94" t="s">
        <v>322</v>
      </c>
      <c r="G71" s="93" t="s">
        <v>323</v>
      </c>
      <c r="H71" s="83" t="s">
        <v>231</v>
      </c>
      <c r="I71" s="86" t="s">
        <v>327</v>
      </c>
      <c r="J71" s="64" t="s">
        <v>92</v>
      </c>
      <c r="K71" s="85" t="s">
        <v>792</v>
      </c>
      <c r="L71" s="85" t="s">
        <v>793</v>
      </c>
      <c r="M71" s="91" t="s">
        <v>19</v>
      </c>
      <c r="N71" s="90" t="str">
        <f t="shared" si="27"/>
        <v>3</v>
      </c>
      <c r="O71" s="89" t="s">
        <v>44</v>
      </c>
      <c r="P71" s="90" t="str">
        <f t="shared" si="28"/>
        <v>3</v>
      </c>
      <c r="Q71" s="84">
        <v>0.5</v>
      </c>
      <c r="R71" s="122" t="s">
        <v>794</v>
      </c>
      <c r="S71" s="84" t="s">
        <v>272</v>
      </c>
      <c r="T71" s="83">
        <f t="shared" si="30"/>
        <v>4.5</v>
      </c>
      <c r="U71" s="83" t="str">
        <f t="shared" si="29"/>
        <v>ZONA DE RIESGO ALTA</v>
      </c>
      <c r="V71" s="75" t="s">
        <v>328</v>
      </c>
      <c r="W71" s="42" t="s">
        <v>329</v>
      </c>
      <c r="X71" s="47" t="s">
        <v>330</v>
      </c>
      <c r="Y71" s="166" t="s">
        <v>264</v>
      </c>
      <c r="Z71" s="83" t="s">
        <v>169</v>
      </c>
      <c r="AA71" s="42">
        <v>1</v>
      </c>
      <c r="AB71" s="83" t="s">
        <v>172</v>
      </c>
      <c r="AC71" s="83" t="s">
        <v>166</v>
      </c>
      <c r="AD71" s="84" t="s">
        <v>795</v>
      </c>
      <c r="AE71" s="131">
        <v>0</v>
      </c>
      <c r="AF71" s="132"/>
      <c r="AG71" s="131">
        <v>0</v>
      </c>
      <c r="AH71" s="132"/>
      <c r="AI71" s="131">
        <v>0</v>
      </c>
      <c r="AJ71" s="132"/>
      <c r="AK71" s="85" t="s">
        <v>108</v>
      </c>
      <c r="AL71" s="85" t="s">
        <v>132</v>
      </c>
      <c r="AM71" s="133">
        <f t="shared" ref="AM71:AM72" si="31">AVERAGE(AE71,AG71,AI71)</f>
        <v>0</v>
      </c>
      <c r="AN71" s="167" t="s">
        <v>796</v>
      </c>
      <c r="AO71" s="84">
        <v>1</v>
      </c>
      <c r="AP71" s="84" t="s">
        <v>52</v>
      </c>
      <c r="AQ71" s="83">
        <v>2018</v>
      </c>
      <c r="AR71" s="83">
        <v>31</v>
      </c>
      <c r="AS71" s="84" t="s">
        <v>214</v>
      </c>
      <c r="AT71" s="83">
        <v>2019</v>
      </c>
      <c r="AU71" s="134"/>
      <c r="AV71" s="134"/>
      <c r="BM71" s="78"/>
      <c r="BN71" s="78"/>
      <c r="BO71" s="78"/>
    </row>
    <row r="72" spans="1:67" ht="293.25" x14ac:dyDescent="0.2">
      <c r="A72" s="92"/>
      <c r="B72" s="92"/>
      <c r="C72" s="94" t="s">
        <v>319</v>
      </c>
      <c r="D72" s="94" t="s">
        <v>320</v>
      </c>
      <c r="E72" s="94" t="s">
        <v>321</v>
      </c>
      <c r="F72" s="94" t="s">
        <v>322</v>
      </c>
      <c r="G72" s="93" t="s">
        <v>323</v>
      </c>
      <c r="H72" s="83" t="s">
        <v>231</v>
      </c>
      <c r="I72" s="86" t="s">
        <v>797</v>
      </c>
      <c r="J72" s="64" t="s">
        <v>92</v>
      </c>
      <c r="K72" s="85" t="s">
        <v>798</v>
      </c>
      <c r="L72" s="85" t="s">
        <v>799</v>
      </c>
      <c r="M72" s="91" t="s">
        <v>19</v>
      </c>
      <c r="N72" s="90" t="str">
        <f t="shared" si="27"/>
        <v>3</v>
      </c>
      <c r="O72" s="89" t="s">
        <v>46</v>
      </c>
      <c r="P72" s="90" t="str">
        <f t="shared" si="28"/>
        <v>5</v>
      </c>
      <c r="Q72" s="84">
        <v>0.5</v>
      </c>
      <c r="R72" s="75" t="s">
        <v>800</v>
      </c>
      <c r="S72" s="84" t="s">
        <v>272</v>
      </c>
      <c r="T72" s="83">
        <f t="shared" si="30"/>
        <v>7.5</v>
      </c>
      <c r="U72" s="83" t="str">
        <f t="shared" si="29"/>
        <v>ZONA DE RIESGO ALTA</v>
      </c>
      <c r="V72" s="86" t="s">
        <v>801</v>
      </c>
      <c r="W72" s="42" t="s">
        <v>802</v>
      </c>
      <c r="X72" s="83" t="s">
        <v>803</v>
      </c>
      <c r="Y72" s="166" t="s">
        <v>264</v>
      </c>
      <c r="Z72" s="83" t="s">
        <v>169</v>
      </c>
      <c r="AA72" s="42">
        <v>1</v>
      </c>
      <c r="AB72" s="83" t="s">
        <v>172</v>
      </c>
      <c r="AC72" s="83" t="s">
        <v>166</v>
      </c>
      <c r="AD72" s="84" t="s">
        <v>804</v>
      </c>
      <c r="AE72" s="131">
        <v>0</v>
      </c>
      <c r="AF72" s="132"/>
      <c r="AG72" s="131">
        <v>0</v>
      </c>
      <c r="AH72" s="132"/>
      <c r="AI72" s="131">
        <v>0</v>
      </c>
      <c r="AJ72" s="132"/>
      <c r="AK72" s="85" t="s">
        <v>108</v>
      </c>
      <c r="AL72" s="85" t="s">
        <v>132</v>
      </c>
      <c r="AM72" s="133">
        <f t="shared" si="31"/>
        <v>0</v>
      </c>
      <c r="AN72" s="85" t="s">
        <v>805</v>
      </c>
      <c r="AO72" s="84">
        <v>24</v>
      </c>
      <c r="AP72" s="84" t="s">
        <v>214</v>
      </c>
      <c r="AQ72" s="83">
        <v>2018</v>
      </c>
      <c r="AR72" s="83">
        <v>30</v>
      </c>
      <c r="AS72" s="84" t="s">
        <v>61</v>
      </c>
      <c r="AT72" s="83">
        <v>2018</v>
      </c>
      <c r="AU72" s="134"/>
      <c r="AV72" s="134"/>
      <c r="BM72" s="78"/>
      <c r="BN72" s="78"/>
      <c r="BO72" s="78"/>
    </row>
    <row r="73" spans="1:67" ht="15" customHeight="1" x14ac:dyDescent="0.2">
      <c r="C73" s="237" t="s">
        <v>916</v>
      </c>
      <c r="D73" s="237"/>
      <c r="E73" s="237"/>
      <c r="F73" s="237"/>
      <c r="G73" s="237"/>
      <c r="H73" s="237"/>
      <c r="I73" s="237"/>
      <c r="J73" s="237"/>
      <c r="K73" s="237"/>
      <c r="L73" s="256" t="s">
        <v>916</v>
      </c>
      <c r="M73" s="257"/>
      <c r="N73" s="257"/>
      <c r="O73" s="257"/>
      <c r="P73" s="257"/>
      <c r="Q73" s="257"/>
      <c r="R73" s="257"/>
      <c r="S73" s="257"/>
      <c r="T73" s="257"/>
      <c r="U73" s="257"/>
      <c r="V73" s="257"/>
      <c r="W73" s="257"/>
      <c r="X73" s="257"/>
      <c r="Y73" s="257"/>
      <c r="Z73" s="257"/>
      <c r="AA73" s="257"/>
      <c r="AB73" s="257"/>
      <c r="AC73" s="257"/>
      <c r="AD73" s="257"/>
      <c r="AE73" s="258"/>
      <c r="AF73" s="256" t="s">
        <v>917</v>
      </c>
      <c r="AG73" s="257"/>
      <c r="AH73" s="257"/>
      <c r="AI73" s="257"/>
      <c r="AJ73" s="257"/>
      <c r="AK73" s="257"/>
      <c r="AL73" s="257"/>
      <c r="AM73" s="257"/>
      <c r="AN73" s="257"/>
      <c r="AO73" s="257"/>
      <c r="AP73" s="257"/>
      <c r="AQ73" s="257"/>
      <c r="AR73" s="257"/>
      <c r="AS73" s="257"/>
      <c r="AT73" s="257"/>
      <c r="AU73" s="257"/>
      <c r="AV73" s="258"/>
      <c r="BM73" s="78"/>
      <c r="BN73" s="78"/>
      <c r="BO73" s="78"/>
    </row>
    <row r="74" spans="1:67" ht="15" customHeight="1" x14ac:dyDescent="0.2">
      <c r="C74" s="237"/>
      <c r="D74" s="237"/>
      <c r="E74" s="237"/>
      <c r="F74" s="237"/>
      <c r="G74" s="237"/>
      <c r="H74" s="237"/>
      <c r="I74" s="237"/>
      <c r="J74" s="237"/>
      <c r="K74" s="237"/>
      <c r="L74" s="259"/>
      <c r="M74" s="260"/>
      <c r="N74" s="260"/>
      <c r="O74" s="260"/>
      <c r="P74" s="260"/>
      <c r="Q74" s="260"/>
      <c r="R74" s="260"/>
      <c r="S74" s="260"/>
      <c r="T74" s="260"/>
      <c r="U74" s="260"/>
      <c r="V74" s="260"/>
      <c r="W74" s="260"/>
      <c r="X74" s="260"/>
      <c r="Y74" s="260"/>
      <c r="Z74" s="260"/>
      <c r="AA74" s="260"/>
      <c r="AB74" s="260"/>
      <c r="AC74" s="260"/>
      <c r="AD74" s="260"/>
      <c r="AE74" s="261"/>
      <c r="AF74" s="259"/>
      <c r="AG74" s="260"/>
      <c r="AH74" s="260"/>
      <c r="AI74" s="260"/>
      <c r="AJ74" s="260"/>
      <c r="AK74" s="260"/>
      <c r="AL74" s="260"/>
      <c r="AM74" s="260"/>
      <c r="AN74" s="260"/>
      <c r="AO74" s="260"/>
      <c r="AP74" s="260"/>
      <c r="AQ74" s="260"/>
      <c r="AR74" s="260"/>
      <c r="AS74" s="260"/>
      <c r="AT74" s="260"/>
      <c r="AU74" s="260"/>
      <c r="AV74" s="261"/>
      <c r="BM74" s="78"/>
      <c r="BN74" s="78"/>
      <c r="BO74" s="78"/>
    </row>
    <row r="75" spans="1:67" ht="15" customHeight="1" x14ac:dyDescent="0.2">
      <c r="C75" s="237"/>
      <c r="D75" s="237"/>
      <c r="E75" s="237"/>
      <c r="F75" s="237"/>
      <c r="G75" s="237"/>
      <c r="H75" s="237"/>
      <c r="I75" s="237"/>
      <c r="J75" s="237"/>
      <c r="K75" s="237"/>
      <c r="L75" s="262"/>
      <c r="M75" s="263"/>
      <c r="N75" s="263"/>
      <c r="O75" s="263"/>
      <c r="P75" s="263"/>
      <c r="Q75" s="263"/>
      <c r="R75" s="263"/>
      <c r="S75" s="263"/>
      <c r="T75" s="263"/>
      <c r="U75" s="263"/>
      <c r="V75" s="263"/>
      <c r="W75" s="263"/>
      <c r="X75" s="263"/>
      <c r="Y75" s="263"/>
      <c r="Z75" s="263"/>
      <c r="AA75" s="263"/>
      <c r="AB75" s="263"/>
      <c r="AC75" s="263"/>
      <c r="AD75" s="263"/>
      <c r="AE75" s="264"/>
      <c r="AF75" s="262"/>
      <c r="AG75" s="263"/>
      <c r="AH75" s="263"/>
      <c r="AI75" s="263"/>
      <c r="AJ75" s="263"/>
      <c r="AK75" s="263"/>
      <c r="AL75" s="263"/>
      <c r="AM75" s="263"/>
      <c r="AN75" s="263"/>
      <c r="AO75" s="263"/>
      <c r="AP75" s="263"/>
      <c r="AQ75" s="263"/>
      <c r="AR75" s="263"/>
      <c r="AS75" s="263"/>
      <c r="AT75" s="263"/>
      <c r="AU75" s="263"/>
      <c r="AV75" s="264"/>
      <c r="BM75" s="78"/>
      <c r="BN75" s="78"/>
      <c r="BO75" s="78"/>
    </row>
    <row r="76" spans="1:67" ht="15" customHeight="1" x14ac:dyDescent="0.2">
      <c r="C76" s="237" t="s">
        <v>913</v>
      </c>
      <c r="D76" s="237"/>
      <c r="E76" s="237"/>
      <c r="F76" s="237"/>
      <c r="G76" s="237"/>
      <c r="H76" s="237"/>
      <c r="I76" s="237"/>
      <c r="J76" s="237"/>
      <c r="K76" s="237"/>
      <c r="L76" s="242" t="s">
        <v>913</v>
      </c>
      <c r="M76" s="243"/>
      <c r="N76" s="243"/>
      <c r="O76" s="243"/>
      <c r="P76" s="243"/>
      <c r="Q76" s="243"/>
      <c r="R76" s="243"/>
      <c r="S76" s="243"/>
      <c r="T76" s="243"/>
      <c r="U76" s="243"/>
      <c r="V76" s="243"/>
      <c r="W76" s="243"/>
      <c r="X76" s="243"/>
      <c r="Y76" s="243"/>
      <c r="Z76" s="243"/>
      <c r="AA76" s="243"/>
      <c r="AB76" s="243"/>
      <c r="AC76" s="243"/>
      <c r="AD76" s="243"/>
      <c r="AE76" s="244"/>
      <c r="AF76" s="256" t="s">
        <v>914</v>
      </c>
      <c r="AG76" s="257"/>
      <c r="AH76" s="257"/>
      <c r="AI76" s="257"/>
      <c r="AJ76" s="257"/>
      <c r="AK76" s="257"/>
      <c r="AL76" s="257"/>
      <c r="AM76" s="257"/>
      <c r="AN76" s="257"/>
      <c r="AO76" s="257"/>
      <c r="AP76" s="257"/>
      <c r="AQ76" s="257"/>
      <c r="AR76" s="257"/>
      <c r="AS76" s="257"/>
      <c r="AT76" s="257"/>
      <c r="AU76" s="257"/>
      <c r="AV76" s="258"/>
      <c r="BM76" s="78"/>
      <c r="BN76" s="78"/>
      <c r="BO76" s="78"/>
    </row>
    <row r="77" spans="1:67" ht="15" customHeight="1" x14ac:dyDescent="0.2">
      <c r="C77" s="237"/>
      <c r="D77" s="237"/>
      <c r="E77" s="237"/>
      <c r="F77" s="237"/>
      <c r="G77" s="237"/>
      <c r="H77" s="237"/>
      <c r="I77" s="237"/>
      <c r="J77" s="237"/>
      <c r="K77" s="237"/>
      <c r="L77" s="245"/>
      <c r="M77" s="246"/>
      <c r="N77" s="246"/>
      <c r="O77" s="246"/>
      <c r="P77" s="246"/>
      <c r="Q77" s="246"/>
      <c r="R77" s="246"/>
      <c r="S77" s="246"/>
      <c r="T77" s="246"/>
      <c r="U77" s="246"/>
      <c r="V77" s="246"/>
      <c r="W77" s="246"/>
      <c r="X77" s="246"/>
      <c r="Y77" s="246"/>
      <c r="Z77" s="246"/>
      <c r="AA77" s="246"/>
      <c r="AB77" s="246"/>
      <c r="AC77" s="246"/>
      <c r="AD77" s="246"/>
      <c r="AE77" s="247"/>
      <c r="AF77" s="259"/>
      <c r="AG77" s="260"/>
      <c r="AH77" s="260"/>
      <c r="AI77" s="260"/>
      <c r="AJ77" s="260"/>
      <c r="AK77" s="260"/>
      <c r="AL77" s="260"/>
      <c r="AM77" s="260"/>
      <c r="AN77" s="260"/>
      <c r="AO77" s="260"/>
      <c r="AP77" s="260"/>
      <c r="AQ77" s="260"/>
      <c r="AR77" s="260"/>
      <c r="AS77" s="260"/>
      <c r="AT77" s="260"/>
      <c r="AU77" s="260"/>
      <c r="AV77" s="261"/>
      <c r="BM77" s="78"/>
      <c r="BN77" s="78"/>
      <c r="BO77" s="78"/>
    </row>
    <row r="78" spans="1:67" ht="15" customHeight="1" x14ac:dyDescent="0.2">
      <c r="C78" s="237"/>
      <c r="D78" s="237"/>
      <c r="E78" s="237"/>
      <c r="F78" s="237"/>
      <c r="G78" s="237"/>
      <c r="H78" s="237"/>
      <c r="I78" s="237"/>
      <c r="J78" s="237"/>
      <c r="K78" s="237"/>
      <c r="L78" s="248"/>
      <c r="M78" s="249"/>
      <c r="N78" s="249"/>
      <c r="O78" s="249"/>
      <c r="P78" s="249"/>
      <c r="Q78" s="249"/>
      <c r="R78" s="249"/>
      <c r="S78" s="249"/>
      <c r="T78" s="249"/>
      <c r="U78" s="249"/>
      <c r="V78" s="249"/>
      <c r="W78" s="249"/>
      <c r="X78" s="249"/>
      <c r="Y78" s="249"/>
      <c r="Z78" s="249"/>
      <c r="AA78" s="249"/>
      <c r="AB78" s="249"/>
      <c r="AC78" s="249"/>
      <c r="AD78" s="249"/>
      <c r="AE78" s="250"/>
      <c r="AF78" s="262"/>
      <c r="AG78" s="263"/>
      <c r="AH78" s="263"/>
      <c r="AI78" s="263"/>
      <c r="AJ78" s="263"/>
      <c r="AK78" s="263"/>
      <c r="AL78" s="263"/>
      <c r="AM78" s="263"/>
      <c r="AN78" s="263"/>
      <c r="AO78" s="263"/>
      <c r="AP78" s="263"/>
      <c r="AQ78" s="263"/>
      <c r="AR78" s="263"/>
      <c r="AS78" s="263"/>
      <c r="AT78" s="263"/>
      <c r="AU78" s="263"/>
      <c r="AV78" s="264"/>
      <c r="BM78" s="78"/>
      <c r="BN78" s="78"/>
      <c r="BO78" s="78"/>
    </row>
    <row r="79" spans="1:67" ht="388.5" customHeight="1" x14ac:dyDescent="0.2">
      <c r="AT79" s="129"/>
      <c r="BM79" s="78"/>
      <c r="BN79" s="78"/>
      <c r="BO79" s="78"/>
    </row>
    <row r="80" spans="1:67" ht="161.25" customHeight="1" x14ac:dyDescent="0.2">
      <c r="L80" s="65" t="s">
        <v>203</v>
      </c>
      <c r="BM80" s="78"/>
      <c r="BN80" s="78"/>
      <c r="BO80" s="78"/>
    </row>
    <row r="81" spans="3:67" ht="409.6" customHeight="1" x14ac:dyDescent="0.2">
      <c r="C81" s="65"/>
      <c r="D81" s="65"/>
      <c r="E81" s="65"/>
      <c r="F81" s="65"/>
      <c r="G81" s="68"/>
      <c r="H81" s="226" t="s">
        <v>146</v>
      </c>
      <c r="I81" s="226"/>
      <c r="J81" s="226"/>
      <c r="K81" s="226"/>
      <c r="L81" s="226"/>
      <c r="M81" s="226"/>
      <c r="N81" s="226"/>
      <c r="O81" s="226"/>
      <c r="P81" s="226"/>
      <c r="Q81" s="226"/>
      <c r="R81" s="226"/>
      <c r="S81" s="226"/>
      <c r="T81" s="226"/>
      <c r="U81" s="226"/>
      <c r="V81" s="226"/>
      <c r="W81" s="226"/>
      <c r="X81" s="226"/>
      <c r="Y81" s="226"/>
      <c r="Z81" s="226"/>
      <c r="AA81" s="226"/>
      <c r="AB81" s="226"/>
      <c r="AC81" s="226"/>
      <c r="AD81" s="226"/>
      <c r="AE81" s="88"/>
      <c r="AF81" s="88"/>
      <c r="AG81" s="88"/>
      <c r="AH81" s="88"/>
      <c r="AI81" s="88"/>
      <c r="AJ81" s="88"/>
      <c r="BM81" s="78"/>
      <c r="BN81" s="78"/>
      <c r="BO81" s="78"/>
    </row>
    <row r="82" spans="3:67" ht="60" customHeight="1" x14ac:dyDescent="0.2">
      <c r="C82" s="114" t="s">
        <v>214</v>
      </c>
      <c r="D82" s="114">
        <v>2016</v>
      </c>
      <c r="E82" s="114">
        <v>1</v>
      </c>
      <c r="F82" s="65"/>
      <c r="G82" s="68"/>
      <c r="H82" s="227" t="s">
        <v>16</v>
      </c>
      <c r="I82" s="228"/>
      <c r="J82" s="228"/>
      <c r="K82" s="229"/>
      <c r="M82" s="227" t="s">
        <v>30</v>
      </c>
      <c r="N82" s="228"/>
      <c r="O82" s="229"/>
      <c r="Q82" s="227" t="s">
        <v>39</v>
      </c>
      <c r="R82" s="228"/>
      <c r="S82" s="228"/>
      <c r="T82" s="228"/>
      <c r="U82" s="228"/>
      <c r="V82" s="228"/>
      <c r="W82" s="228"/>
      <c r="X82" s="228"/>
      <c r="Y82" s="228"/>
      <c r="Z82" s="228"/>
      <c r="AA82" s="228"/>
      <c r="AB82" s="228"/>
      <c r="AC82" s="229"/>
      <c r="AE82" s="78" t="s">
        <v>216</v>
      </c>
      <c r="AH82" s="78" t="s">
        <v>272</v>
      </c>
      <c r="AK82" s="254" t="s">
        <v>35</v>
      </c>
      <c r="AL82" s="255"/>
      <c r="AM82" s="97"/>
      <c r="BM82" s="78"/>
      <c r="BN82" s="78"/>
      <c r="BO82" s="78"/>
    </row>
    <row r="83" spans="3:67" ht="60" customHeight="1" x14ac:dyDescent="0.2">
      <c r="C83" s="114" t="s">
        <v>52</v>
      </c>
      <c r="D83" s="114">
        <v>2017</v>
      </c>
      <c r="E83" s="114">
        <v>2</v>
      </c>
      <c r="F83" s="65"/>
      <c r="G83" s="68"/>
      <c r="H83" s="82" t="s">
        <v>27</v>
      </c>
      <c r="I83" s="227" t="s">
        <v>29</v>
      </c>
      <c r="J83" s="228"/>
      <c r="K83" s="229"/>
      <c r="M83" s="82" t="s">
        <v>27</v>
      </c>
      <c r="N83" s="82" t="s">
        <v>28</v>
      </c>
      <c r="O83" s="82" t="s">
        <v>29</v>
      </c>
      <c r="Q83" s="82" t="s">
        <v>27</v>
      </c>
      <c r="R83" s="66" t="s">
        <v>28</v>
      </c>
      <c r="S83" s="95"/>
      <c r="T83" s="95"/>
      <c r="U83" s="227" t="s">
        <v>29</v>
      </c>
      <c r="V83" s="228"/>
      <c r="W83" s="228"/>
      <c r="X83" s="228"/>
      <c r="Y83" s="228"/>
      <c r="Z83" s="228"/>
      <c r="AA83" s="228"/>
      <c r="AB83" s="228"/>
      <c r="AC83" s="229"/>
      <c r="AE83" s="78" t="s">
        <v>217</v>
      </c>
      <c r="AH83" s="78" t="s">
        <v>274</v>
      </c>
      <c r="AK83" s="66" t="s">
        <v>34</v>
      </c>
      <c r="AL83" s="66" t="s">
        <v>28</v>
      </c>
      <c r="AM83" s="98"/>
      <c r="BM83" s="78"/>
      <c r="BN83" s="78"/>
      <c r="BO83" s="78"/>
    </row>
    <row r="84" spans="3:67" ht="96" customHeight="1" x14ac:dyDescent="0.2">
      <c r="C84" s="114" t="s">
        <v>53</v>
      </c>
      <c r="D84" s="114">
        <v>2018</v>
      </c>
      <c r="E84" s="114">
        <v>3</v>
      </c>
      <c r="F84" s="65"/>
      <c r="G84" s="68"/>
      <c r="H84" s="83" t="s">
        <v>91</v>
      </c>
      <c r="I84" s="230" t="s">
        <v>72</v>
      </c>
      <c r="J84" s="231"/>
      <c r="K84" s="232"/>
      <c r="M84" s="93" t="s">
        <v>145</v>
      </c>
      <c r="N84" s="93">
        <v>5</v>
      </c>
      <c r="O84" s="93" t="s">
        <v>22</v>
      </c>
      <c r="Q84" s="93" t="s">
        <v>79</v>
      </c>
      <c r="R84" s="94">
        <v>1</v>
      </c>
      <c r="S84" s="96"/>
      <c r="T84" s="96"/>
      <c r="U84" s="233" t="s">
        <v>40</v>
      </c>
      <c r="V84" s="234"/>
      <c r="W84" s="234"/>
      <c r="X84" s="234"/>
      <c r="Y84" s="234"/>
      <c r="Z84" s="234"/>
      <c r="AA84" s="234"/>
      <c r="AB84" s="234"/>
      <c r="AC84" s="235"/>
      <c r="AE84" s="78" t="s">
        <v>218</v>
      </c>
      <c r="AK84" s="86" t="s">
        <v>33</v>
      </c>
      <c r="AL84" s="101">
        <v>0.5</v>
      </c>
      <c r="AM84" s="92"/>
      <c r="BM84" s="78"/>
      <c r="BN84" s="78"/>
      <c r="BO84" s="78"/>
    </row>
    <row r="85" spans="3:67" ht="102" customHeight="1" x14ac:dyDescent="0.2">
      <c r="C85" s="114" t="s">
        <v>54</v>
      </c>
      <c r="D85" s="114">
        <v>2019</v>
      </c>
      <c r="E85" s="114">
        <v>4</v>
      </c>
      <c r="F85" s="65"/>
      <c r="G85" s="68"/>
      <c r="H85" s="77" t="s">
        <v>92</v>
      </c>
      <c r="I85" s="230" t="s">
        <v>73</v>
      </c>
      <c r="J85" s="231"/>
      <c r="K85" s="232"/>
      <c r="M85" s="93" t="s">
        <v>87</v>
      </c>
      <c r="N85" s="93">
        <v>4</v>
      </c>
      <c r="O85" s="93" t="s">
        <v>23</v>
      </c>
      <c r="Q85" s="93" t="s">
        <v>80</v>
      </c>
      <c r="R85" s="94">
        <v>2</v>
      </c>
      <c r="S85" s="96"/>
      <c r="T85" s="96"/>
      <c r="U85" s="233" t="s">
        <v>86</v>
      </c>
      <c r="V85" s="234"/>
      <c r="W85" s="234"/>
      <c r="X85" s="234"/>
      <c r="Y85" s="234"/>
      <c r="Z85" s="234"/>
      <c r="AA85" s="234"/>
      <c r="AB85" s="234"/>
      <c r="AC85" s="235"/>
      <c r="AE85" s="78" t="s">
        <v>219</v>
      </c>
      <c r="AK85" s="86" t="s">
        <v>187</v>
      </c>
      <c r="AL85" s="101">
        <v>1</v>
      </c>
      <c r="AM85" s="92"/>
      <c r="BM85" s="78"/>
      <c r="BN85" s="78"/>
      <c r="BO85" s="78"/>
    </row>
    <row r="86" spans="3:67" ht="95.25" customHeight="1" x14ac:dyDescent="0.2">
      <c r="C86" s="114" t="s">
        <v>55</v>
      </c>
      <c r="D86" s="114">
        <v>2020</v>
      </c>
      <c r="E86" s="114">
        <v>5</v>
      </c>
      <c r="F86" s="65"/>
      <c r="G86" s="68"/>
      <c r="H86" s="83" t="s">
        <v>93</v>
      </c>
      <c r="I86" s="230" t="s">
        <v>74</v>
      </c>
      <c r="J86" s="231"/>
      <c r="K86" s="232"/>
      <c r="M86" s="93" t="s">
        <v>88</v>
      </c>
      <c r="N86" s="93">
        <v>3</v>
      </c>
      <c r="O86" s="93" t="s">
        <v>24</v>
      </c>
      <c r="Q86" s="93" t="s">
        <v>81</v>
      </c>
      <c r="R86" s="94">
        <v>3</v>
      </c>
      <c r="S86" s="96"/>
      <c r="T86" s="96"/>
      <c r="U86" s="233" t="s">
        <v>85</v>
      </c>
      <c r="V86" s="234"/>
      <c r="W86" s="234"/>
      <c r="X86" s="234"/>
      <c r="Y86" s="234"/>
      <c r="Z86" s="234"/>
      <c r="AA86" s="234"/>
      <c r="AB86" s="234"/>
      <c r="AC86" s="235"/>
      <c r="AE86" s="78" t="s">
        <v>220</v>
      </c>
      <c r="BM86" s="78"/>
      <c r="BN86" s="78"/>
      <c r="BO86" s="78"/>
    </row>
    <row r="87" spans="3:67" ht="90.75" customHeight="1" x14ac:dyDescent="0.2">
      <c r="C87" s="114" t="s">
        <v>56</v>
      </c>
      <c r="D87" s="65"/>
      <c r="E87" s="114">
        <v>6</v>
      </c>
      <c r="F87" s="65"/>
      <c r="G87" s="68"/>
      <c r="H87" s="83" t="s">
        <v>94</v>
      </c>
      <c r="I87" s="230" t="s">
        <v>75</v>
      </c>
      <c r="J87" s="231"/>
      <c r="K87" s="232"/>
      <c r="M87" s="93" t="s">
        <v>89</v>
      </c>
      <c r="N87" s="93">
        <v>2</v>
      </c>
      <c r="O87" s="93" t="s">
        <v>25</v>
      </c>
      <c r="Q87" s="93" t="s">
        <v>82</v>
      </c>
      <c r="R87" s="94">
        <v>4</v>
      </c>
      <c r="S87" s="96"/>
      <c r="T87" s="96"/>
      <c r="U87" s="233" t="s">
        <v>84</v>
      </c>
      <c r="V87" s="234"/>
      <c r="W87" s="234"/>
      <c r="X87" s="234"/>
      <c r="Y87" s="234"/>
      <c r="Z87" s="234"/>
      <c r="AA87" s="234"/>
      <c r="AB87" s="234"/>
      <c r="AC87" s="235"/>
      <c r="AE87" s="78" t="s">
        <v>221</v>
      </c>
      <c r="BM87" s="78"/>
      <c r="BN87" s="78"/>
      <c r="BO87" s="78"/>
    </row>
    <row r="88" spans="3:67" ht="67.5" customHeight="1" x14ac:dyDescent="0.2">
      <c r="C88" s="114" t="s">
        <v>57</v>
      </c>
      <c r="D88" s="65"/>
      <c r="E88" s="114">
        <v>7</v>
      </c>
      <c r="F88" s="65"/>
      <c r="G88" s="68"/>
      <c r="H88" s="83" t="s">
        <v>95</v>
      </c>
      <c r="I88" s="230" t="s">
        <v>76</v>
      </c>
      <c r="J88" s="231"/>
      <c r="K88" s="232"/>
      <c r="M88" s="93" t="s">
        <v>90</v>
      </c>
      <c r="N88" s="93">
        <v>1</v>
      </c>
      <c r="O88" s="93" t="s">
        <v>26</v>
      </c>
      <c r="R88" s="65"/>
      <c r="S88" s="68"/>
      <c r="AC88" s="80"/>
      <c r="AD88" s="80"/>
      <c r="AE88" s="78" t="s">
        <v>222</v>
      </c>
      <c r="AF88" s="80"/>
      <c r="AG88" s="80"/>
      <c r="AH88" s="80"/>
      <c r="AI88" s="80"/>
      <c r="AJ88" s="80"/>
      <c r="BM88" s="78"/>
      <c r="BN88" s="78"/>
      <c r="BO88" s="78"/>
    </row>
    <row r="89" spans="3:67" ht="60" customHeight="1" x14ac:dyDescent="0.2">
      <c r="C89" s="114" t="s">
        <v>58</v>
      </c>
      <c r="D89" s="65"/>
      <c r="E89" s="114">
        <v>8</v>
      </c>
      <c r="F89" s="65"/>
      <c r="G89" s="68"/>
      <c r="H89" s="93" t="s">
        <v>96</v>
      </c>
      <c r="I89" s="223" t="s">
        <v>38</v>
      </c>
      <c r="J89" s="224"/>
      <c r="K89" s="225"/>
      <c r="M89" s="68"/>
      <c r="N89" s="80"/>
      <c r="R89" s="65"/>
      <c r="S89" s="68"/>
      <c r="AC89" s="80"/>
      <c r="AD89" s="80"/>
      <c r="AE89" s="78" t="s">
        <v>223</v>
      </c>
      <c r="AF89" s="80"/>
      <c r="AG89" s="80"/>
      <c r="AH89" s="80"/>
      <c r="AI89" s="80"/>
      <c r="AJ89" s="80"/>
      <c r="BM89" s="78"/>
      <c r="BN89" s="78"/>
      <c r="BO89" s="78"/>
    </row>
    <row r="90" spans="3:67" ht="74.25" customHeight="1" x14ac:dyDescent="0.2">
      <c r="C90" s="114" t="s">
        <v>59</v>
      </c>
      <c r="D90" s="65"/>
      <c r="E90" s="114">
        <v>9</v>
      </c>
      <c r="F90" s="65"/>
      <c r="G90" s="68"/>
      <c r="H90" s="93" t="s">
        <v>97</v>
      </c>
      <c r="I90" s="223" t="s">
        <v>77</v>
      </c>
      <c r="J90" s="224"/>
      <c r="K90" s="225"/>
      <c r="M90" s="68"/>
      <c r="N90" s="80"/>
      <c r="R90" s="65"/>
      <c r="S90" s="68"/>
      <c r="AC90" s="80"/>
      <c r="AD90" s="80"/>
      <c r="AE90" s="78" t="s">
        <v>227</v>
      </c>
      <c r="AF90" s="80"/>
      <c r="AG90" s="80"/>
      <c r="AH90" s="80"/>
      <c r="AI90" s="80"/>
      <c r="AJ90" s="80"/>
      <c r="BM90" s="78"/>
      <c r="BN90" s="78"/>
      <c r="BO90" s="78"/>
    </row>
    <row r="91" spans="3:67" ht="69.75" customHeight="1" x14ac:dyDescent="0.2">
      <c r="C91" s="114" t="s">
        <v>60</v>
      </c>
      <c r="D91" s="65"/>
      <c r="E91" s="114">
        <v>10</v>
      </c>
      <c r="F91" s="65"/>
      <c r="G91" s="68"/>
      <c r="H91" s="93" t="s">
        <v>98</v>
      </c>
      <c r="I91" s="223" t="s">
        <v>78</v>
      </c>
      <c r="J91" s="224"/>
      <c r="K91" s="225"/>
      <c r="M91" s="68"/>
      <c r="N91" s="80"/>
      <c r="O91" s="121"/>
      <c r="R91" s="65"/>
      <c r="S91" s="68"/>
      <c r="AC91" s="80"/>
      <c r="AD91" s="80"/>
      <c r="AE91" s="78" t="s">
        <v>228</v>
      </c>
      <c r="AF91" s="80"/>
      <c r="AG91" s="80"/>
      <c r="AH91" s="80"/>
      <c r="AI91" s="80"/>
      <c r="AJ91" s="80"/>
      <c r="BM91" s="78"/>
      <c r="BN91" s="78"/>
      <c r="BO91" s="78"/>
    </row>
    <row r="92" spans="3:67" ht="60" customHeight="1" x14ac:dyDescent="0.2">
      <c r="C92" s="115" t="s">
        <v>61</v>
      </c>
      <c r="E92" s="114">
        <v>11</v>
      </c>
      <c r="AE92" s="78" t="s">
        <v>224</v>
      </c>
      <c r="BM92" s="78"/>
      <c r="BN92" s="78"/>
      <c r="BO92" s="78"/>
    </row>
    <row r="93" spans="3:67" ht="60" customHeight="1" x14ac:dyDescent="0.2">
      <c r="C93" s="115" t="s">
        <v>215</v>
      </c>
      <c r="E93" s="114">
        <v>12</v>
      </c>
      <c r="AE93" s="78" t="s">
        <v>229</v>
      </c>
      <c r="BM93" s="78"/>
      <c r="BN93" s="78"/>
      <c r="BO93" s="78"/>
    </row>
    <row r="94" spans="3:67" ht="60" customHeight="1" x14ac:dyDescent="0.2">
      <c r="E94" s="114">
        <v>13</v>
      </c>
      <c r="AE94" s="78" t="s">
        <v>230</v>
      </c>
      <c r="BM94" s="78"/>
      <c r="BN94" s="78"/>
      <c r="BO94" s="78"/>
    </row>
    <row r="95" spans="3:67" ht="60" customHeight="1" x14ac:dyDescent="0.2">
      <c r="E95" s="114">
        <v>14</v>
      </c>
      <c r="AE95" s="78" t="s">
        <v>225</v>
      </c>
      <c r="BM95" s="78"/>
      <c r="BN95" s="78"/>
      <c r="BO95" s="78"/>
    </row>
    <row r="96" spans="3:67" ht="60" customHeight="1" x14ac:dyDescent="0.2">
      <c r="E96" s="114">
        <v>15</v>
      </c>
      <c r="AE96" s="78" t="s">
        <v>226</v>
      </c>
      <c r="BM96" s="78"/>
      <c r="BN96" s="78"/>
      <c r="BO96" s="78"/>
    </row>
    <row r="97" spans="5:67" ht="60" customHeight="1" x14ac:dyDescent="0.2">
      <c r="E97" s="114">
        <v>16</v>
      </c>
      <c r="AE97" s="78" t="s">
        <v>231</v>
      </c>
      <c r="BM97" s="78"/>
      <c r="BN97" s="78"/>
      <c r="BO97" s="78"/>
    </row>
    <row r="98" spans="5:67" ht="60" customHeight="1" x14ac:dyDescent="0.2">
      <c r="E98" s="114">
        <v>17</v>
      </c>
      <c r="BM98" s="78"/>
      <c r="BN98" s="78"/>
      <c r="BO98" s="78"/>
    </row>
    <row r="99" spans="5:67" ht="60" customHeight="1" x14ac:dyDescent="0.2">
      <c r="E99" s="114">
        <v>18</v>
      </c>
      <c r="BM99" s="78"/>
      <c r="BN99" s="78"/>
      <c r="BO99" s="78"/>
    </row>
    <row r="100" spans="5:67" ht="60" customHeight="1" x14ac:dyDescent="0.2">
      <c r="E100" s="114">
        <v>19</v>
      </c>
      <c r="BM100" s="78"/>
      <c r="BN100" s="78"/>
      <c r="BO100" s="78"/>
    </row>
    <row r="101" spans="5:67" ht="60" customHeight="1" x14ac:dyDescent="0.2">
      <c r="E101" s="114">
        <v>20</v>
      </c>
      <c r="BM101" s="78"/>
      <c r="BN101" s="78"/>
      <c r="BO101" s="78"/>
    </row>
    <row r="102" spans="5:67" ht="60" customHeight="1" x14ac:dyDescent="0.2">
      <c r="E102" s="114">
        <v>21</v>
      </c>
      <c r="BM102" s="78"/>
      <c r="BN102" s="78"/>
      <c r="BO102" s="78"/>
    </row>
    <row r="103" spans="5:67" ht="60" customHeight="1" x14ac:dyDescent="0.2">
      <c r="E103" s="114">
        <v>22</v>
      </c>
      <c r="BM103" s="78"/>
      <c r="BN103" s="78"/>
      <c r="BO103" s="78"/>
    </row>
    <row r="104" spans="5:67" ht="60" customHeight="1" x14ac:dyDescent="0.2">
      <c r="E104" s="114">
        <v>23</v>
      </c>
    </row>
    <row r="105" spans="5:67" ht="60" customHeight="1" x14ac:dyDescent="0.2">
      <c r="E105" s="114">
        <v>24</v>
      </c>
    </row>
    <row r="106" spans="5:67" ht="60" customHeight="1" x14ac:dyDescent="0.2">
      <c r="E106" s="114">
        <v>25</v>
      </c>
    </row>
    <row r="107" spans="5:67" ht="60" customHeight="1" x14ac:dyDescent="0.2">
      <c r="E107" s="114">
        <v>26</v>
      </c>
    </row>
    <row r="108" spans="5:67" ht="60" customHeight="1" x14ac:dyDescent="0.2">
      <c r="E108" s="114">
        <v>27</v>
      </c>
    </row>
    <row r="109" spans="5:67" ht="60" customHeight="1" x14ac:dyDescent="0.2">
      <c r="E109" s="114">
        <v>28</v>
      </c>
    </row>
    <row r="110" spans="5:67" ht="60" customHeight="1" x14ac:dyDescent="0.2">
      <c r="E110" s="114">
        <v>29</v>
      </c>
    </row>
    <row r="111" spans="5:67" ht="60" customHeight="1" x14ac:dyDescent="0.2">
      <c r="E111" s="114">
        <v>30</v>
      </c>
    </row>
    <row r="112" spans="5:67" ht="60" customHeight="1" x14ac:dyDescent="0.2">
      <c r="E112" s="114">
        <v>31</v>
      </c>
    </row>
    <row r="113" ht="60" customHeight="1" x14ac:dyDescent="0.2"/>
    <row r="114" ht="60" customHeight="1" x14ac:dyDescent="0.2"/>
    <row r="115" ht="60" customHeight="1" x14ac:dyDescent="0.2"/>
    <row r="116" ht="60" customHeight="1" x14ac:dyDescent="0.2"/>
    <row r="117" ht="60" customHeight="1" x14ac:dyDescent="0.2"/>
    <row r="118" ht="60" customHeight="1" x14ac:dyDescent="0.2"/>
    <row r="119" ht="60" customHeight="1" x14ac:dyDescent="0.2"/>
    <row r="120" ht="60" customHeight="1" x14ac:dyDescent="0.2"/>
    <row r="121" ht="60" customHeight="1" x14ac:dyDescent="0.2"/>
    <row r="122" ht="60" customHeight="1" x14ac:dyDescent="0.2"/>
    <row r="123" ht="60" customHeight="1" x14ac:dyDescent="0.2"/>
    <row r="124" ht="60" customHeight="1" x14ac:dyDescent="0.2"/>
    <row r="125" ht="60" customHeight="1" x14ac:dyDescent="0.2"/>
    <row r="126" ht="60" customHeight="1" x14ac:dyDescent="0.2"/>
    <row r="127" ht="60" customHeight="1" x14ac:dyDescent="0.2"/>
    <row r="128" ht="60" customHeight="1" x14ac:dyDescent="0.2"/>
    <row r="129" ht="60" customHeight="1" x14ac:dyDescent="0.2"/>
    <row r="130" ht="60" customHeight="1" x14ac:dyDescent="0.2"/>
    <row r="131" ht="60" customHeight="1" x14ac:dyDescent="0.2"/>
    <row r="132" ht="60" customHeight="1" x14ac:dyDescent="0.2"/>
    <row r="133" ht="60" customHeight="1" x14ac:dyDescent="0.2"/>
    <row r="134" ht="60" customHeight="1" x14ac:dyDescent="0.2"/>
    <row r="135" ht="60" customHeight="1" x14ac:dyDescent="0.2"/>
    <row r="136" ht="60" customHeight="1" x14ac:dyDescent="0.2"/>
    <row r="137" ht="60" customHeight="1" x14ac:dyDescent="0.2"/>
    <row r="138" ht="60" customHeight="1" x14ac:dyDescent="0.2"/>
    <row r="139" ht="60" customHeight="1" x14ac:dyDescent="0.2"/>
    <row r="140" ht="60" customHeight="1" x14ac:dyDescent="0.2"/>
    <row r="141" ht="60" customHeight="1" x14ac:dyDescent="0.2"/>
    <row r="142" ht="60" customHeight="1" x14ac:dyDescent="0.2"/>
  </sheetData>
  <sheetProtection selectLockedCells="1"/>
  <dataConsolidate/>
  <mergeCells count="89">
    <mergeCell ref="AU1:AV1"/>
    <mergeCell ref="AU3:AV3"/>
    <mergeCell ref="E1:AT3"/>
    <mergeCell ref="AF73:AV75"/>
    <mergeCell ref="L73:AE75"/>
    <mergeCell ref="AE8:AJ8"/>
    <mergeCell ref="AM8:AM9"/>
    <mergeCell ref="N5:N6"/>
    <mergeCell ref="O5:O6"/>
    <mergeCell ref="C5:I6"/>
    <mergeCell ref="Q5:Q6"/>
    <mergeCell ref="R5:R6"/>
    <mergeCell ref="K5:K6"/>
    <mergeCell ref="C1:D3"/>
    <mergeCell ref="H8:H9"/>
    <mergeCell ref="C18:C19"/>
    <mergeCell ref="AU8:AV8"/>
    <mergeCell ref="L18:L19"/>
    <mergeCell ref="N18:N19"/>
    <mergeCell ref="D18:D19"/>
    <mergeCell ref="E18:E19"/>
    <mergeCell ref="F18:F19"/>
    <mergeCell ref="G18:G19"/>
    <mergeCell ref="H18:H19"/>
    <mergeCell ref="I18:I19"/>
    <mergeCell ref="J18:J19"/>
    <mergeCell ref="K18:K19"/>
    <mergeCell ref="G8:G9"/>
    <mergeCell ref="D8:D9"/>
    <mergeCell ref="E8:E9"/>
    <mergeCell ref="I8:I9"/>
    <mergeCell ref="J8:J9"/>
    <mergeCell ref="AK82:AL82"/>
    <mergeCell ref="C73:K75"/>
    <mergeCell ref="AF76:AV78"/>
    <mergeCell ref="AO8:AQ8"/>
    <mergeCell ref="AR8:AT8"/>
    <mergeCell ref="P8:P9"/>
    <mergeCell ref="N8:N9"/>
    <mergeCell ref="O8:O9"/>
    <mergeCell ref="Q8:Q9"/>
    <mergeCell ref="R8:R9"/>
    <mergeCell ref="T8:T9"/>
    <mergeCell ref="U8:U9"/>
    <mergeCell ref="AN8:AN9"/>
    <mergeCell ref="V8:V9"/>
    <mergeCell ref="X8:X9"/>
    <mergeCell ref="AK8:AL8"/>
    <mergeCell ref="J5:J6"/>
    <mergeCell ref="C76:K78"/>
    <mergeCell ref="F8:F9"/>
    <mergeCell ref="C8:C9"/>
    <mergeCell ref="U87:AC87"/>
    <mergeCell ref="U83:AC83"/>
    <mergeCell ref="U84:AC84"/>
    <mergeCell ref="I83:K83"/>
    <mergeCell ref="I84:K84"/>
    <mergeCell ref="K8:K9"/>
    <mergeCell ref="L8:L9"/>
    <mergeCell ref="M8:M9"/>
    <mergeCell ref="M18:M19"/>
    <mergeCell ref="L76:AE78"/>
    <mergeCell ref="S8:S9"/>
    <mergeCell ref="O18:O19"/>
    <mergeCell ref="I91:K91"/>
    <mergeCell ref="H81:AD81"/>
    <mergeCell ref="H82:K82"/>
    <mergeCell ref="M82:O82"/>
    <mergeCell ref="Q82:AC82"/>
    <mergeCell ref="I89:K89"/>
    <mergeCell ref="I90:K90"/>
    <mergeCell ref="I85:K85"/>
    <mergeCell ref="I86:K86"/>
    <mergeCell ref="I87:K87"/>
    <mergeCell ref="I88:K88"/>
    <mergeCell ref="U85:AC85"/>
    <mergeCell ref="U86:AC86"/>
    <mergeCell ref="P18:P19"/>
    <mergeCell ref="Q18:Q19"/>
    <mergeCell ref="R18:R19"/>
    <mergeCell ref="AD8:AD9"/>
    <mergeCell ref="AA8:AA9"/>
    <mergeCell ref="AB8:AB9"/>
    <mergeCell ref="W8:W9"/>
    <mergeCell ref="T18:T19"/>
    <mergeCell ref="U18:U19"/>
    <mergeCell ref="Y8:Y9"/>
    <mergeCell ref="Z8:Z9"/>
    <mergeCell ref="AC8:AC9"/>
  </mergeCells>
  <conditionalFormatting sqref="T10 T12:T15 T48:T50 T55:T62">
    <cfRule type="cellIs" dxfId="103" priority="932" stopIfTrue="1" operator="between">
      <formula>4.5</formula>
      <formula>11</formula>
    </cfRule>
    <cfRule type="cellIs" dxfId="102" priority="933" stopIfTrue="1" operator="lessThan">
      <formula>4</formula>
    </cfRule>
    <cfRule type="cellIs" dxfId="101" priority="934" stopIfTrue="1" operator="greaterThan">
      <formula>11</formula>
    </cfRule>
    <cfRule type="cellIs" dxfId="100" priority="935" stopIfTrue="1" operator="equal">
      <formula>4</formula>
    </cfRule>
  </conditionalFormatting>
  <conditionalFormatting sqref="AE12">
    <cfRule type="iconSet" priority="919">
      <iconSet>
        <cfvo type="percent" val="0"/>
        <cfvo type="formula" val="$O$13-($O$13*0.3)"/>
        <cfvo type="formula" val="$O$13-($O$13*0.2)"/>
      </iconSet>
    </cfRule>
  </conditionalFormatting>
  <conditionalFormatting sqref="AG12">
    <cfRule type="iconSet" priority="918">
      <iconSet>
        <cfvo type="percent" val="0"/>
        <cfvo type="formula" val="$P$13-($P$13*0.3)"/>
        <cfvo type="formula" val="$P$13-($P$13*0.2)"/>
      </iconSet>
    </cfRule>
  </conditionalFormatting>
  <conditionalFormatting sqref="AI12">
    <cfRule type="iconSet" priority="917">
      <iconSet>
        <cfvo type="percent" val="0"/>
        <cfvo type="formula" val="$Q$13-($Q$13*0.3)"/>
        <cfvo type="formula" val="$Q$13-($Q$13*0.2)"/>
      </iconSet>
    </cfRule>
  </conditionalFormatting>
  <conditionalFormatting sqref="AE13">
    <cfRule type="iconSet" priority="915">
      <iconSet>
        <cfvo type="percent" val="0"/>
        <cfvo type="formula" val="$O$14-($O$14*0.3)"/>
        <cfvo type="formula" val="$O$14-($O$14*0.2)"/>
      </iconSet>
    </cfRule>
  </conditionalFormatting>
  <conditionalFormatting sqref="AG13">
    <cfRule type="iconSet" priority="914">
      <iconSet>
        <cfvo type="percent" val="0"/>
        <cfvo type="formula" val="$P$14-($P$14*0.3)"/>
        <cfvo type="formula" val="$P$14-($P$14*0.2)"/>
      </iconSet>
    </cfRule>
  </conditionalFormatting>
  <conditionalFormatting sqref="AI13">
    <cfRule type="iconSet" priority="913">
      <iconSet>
        <cfvo type="percent" val="0"/>
        <cfvo type="formula" val="$Q$14-($Q$14*0.3)"/>
        <cfvo type="formula" val="$Q$14-($Q$14*0.2)"/>
      </iconSet>
    </cfRule>
  </conditionalFormatting>
  <conditionalFormatting sqref="AE14">
    <cfRule type="iconSet" priority="911">
      <iconSet>
        <cfvo type="percent" val="0"/>
        <cfvo type="formula" val="$O$15-($O$15*0.3)"/>
        <cfvo type="formula" val="$O$15-($O$15*0.2)"/>
      </iconSet>
    </cfRule>
  </conditionalFormatting>
  <conditionalFormatting sqref="AG14">
    <cfRule type="iconSet" priority="910">
      <iconSet>
        <cfvo type="percent" val="0"/>
        <cfvo type="formula" val="$P$15-($P$15*0.3)"/>
        <cfvo type="formula" val="$P$15-($P$15*0.2)"/>
      </iconSet>
    </cfRule>
  </conditionalFormatting>
  <conditionalFormatting sqref="AI14">
    <cfRule type="iconSet" priority="909">
      <iconSet>
        <cfvo type="percent" val="0"/>
        <cfvo type="formula" val="$Q$15-($Q$15*0.3)"/>
        <cfvo type="formula" val="$Q$15-($Q$15*0.2)"/>
      </iconSet>
    </cfRule>
  </conditionalFormatting>
  <conditionalFormatting sqref="AE15">
    <cfRule type="iconSet" priority="907">
      <iconSet>
        <cfvo type="percent" val="0"/>
        <cfvo type="formula" val="$O$16-($O$16*0.3)"/>
        <cfvo type="formula" val="$O$16-($O$16*0.2)"/>
      </iconSet>
    </cfRule>
  </conditionalFormatting>
  <conditionalFormatting sqref="AG15">
    <cfRule type="iconSet" priority="906">
      <iconSet>
        <cfvo type="percent" val="0"/>
        <cfvo type="formula" val="$P$16-($P$16*0.3)"/>
        <cfvo type="formula" val="$P$16-($P$16*0.2)"/>
      </iconSet>
    </cfRule>
  </conditionalFormatting>
  <conditionalFormatting sqref="AI15">
    <cfRule type="iconSet" priority="905">
      <iconSet>
        <cfvo type="percent" val="0"/>
        <cfvo type="formula" val="$Q$16-($Q$16*0.3)"/>
        <cfvo type="formula" val="$Q$16-($Q$16*0.2)"/>
      </iconSet>
    </cfRule>
  </conditionalFormatting>
  <conditionalFormatting sqref="AE10">
    <cfRule type="iconSet" priority="899">
      <iconSet>
        <cfvo type="percent" val="0"/>
        <cfvo type="formula" val="#REF!-(#REF!*0.3)"/>
        <cfvo type="formula" val="#REF!-(#REF!*0.2)"/>
      </iconSet>
    </cfRule>
  </conditionalFormatting>
  <conditionalFormatting sqref="AE10">
    <cfRule type="iconSet" priority="898">
      <iconSet>
        <cfvo type="percent" val="0"/>
        <cfvo type="num" val="0.12"/>
        <cfvo type="num" val="0.25"/>
      </iconSet>
    </cfRule>
  </conditionalFormatting>
  <conditionalFormatting sqref="AE12">
    <cfRule type="iconSet" priority="895">
      <iconSet>
        <cfvo type="percent" val="0"/>
        <cfvo type="formula" val="#REF!-(#REF!*0.3)"/>
        <cfvo type="formula" val="#REF!-(#REF!*0.2)"/>
      </iconSet>
    </cfRule>
  </conditionalFormatting>
  <conditionalFormatting sqref="AE12">
    <cfRule type="iconSet" priority="894">
      <iconSet>
        <cfvo type="percent" val="0"/>
        <cfvo type="num" val="0.12"/>
        <cfvo type="num" val="0.25"/>
      </iconSet>
    </cfRule>
  </conditionalFormatting>
  <conditionalFormatting sqref="AE13">
    <cfRule type="iconSet" priority="893">
      <iconSet>
        <cfvo type="percent" val="0"/>
        <cfvo type="formula" val="#REF!-(#REF!*0.3)"/>
        <cfvo type="formula" val="#REF!-(#REF!*0.2)"/>
      </iconSet>
    </cfRule>
  </conditionalFormatting>
  <conditionalFormatting sqref="AE13">
    <cfRule type="iconSet" priority="892">
      <iconSet>
        <cfvo type="percent" val="0"/>
        <cfvo type="num" val="0.12"/>
        <cfvo type="num" val="0.25"/>
      </iconSet>
    </cfRule>
  </conditionalFormatting>
  <conditionalFormatting sqref="AE14">
    <cfRule type="iconSet" priority="891">
      <iconSet>
        <cfvo type="percent" val="0"/>
        <cfvo type="formula" val="#REF!-(#REF!*0.3)"/>
        <cfvo type="formula" val="#REF!-(#REF!*0.2)"/>
      </iconSet>
    </cfRule>
  </conditionalFormatting>
  <conditionalFormatting sqref="AE14">
    <cfRule type="iconSet" priority="890">
      <iconSet>
        <cfvo type="percent" val="0"/>
        <cfvo type="num" val="0.12"/>
        <cfvo type="num" val="0.25"/>
      </iconSet>
    </cfRule>
  </conditionalFormatting>
  <conditionalFormatting sqref="AE15">
    <cfRule type="iconSet" priority="889">
      <iconSet>
        <cfvo type="percent" val="0"/>
        <cfvo type="formula" val="#REF!-(#REF!*0.3)"/>
        <cfvo type="formula" val="#REF!-(#REF!*0.2)"/>
      </iconSet>
    </cfRule>
  </conditionalFormatting>
  <conditionalFormatting sqref="AE15">
    <cfRule type="iconSet" priority="888">
      <iconSet>
        <cfvo type="percent" val="0"/>
        <cfvo type="num" val="0.12"/>
        <cfvo type="num" val="0.25"/>
      </iconSet>
    </cfRule>
  </conditionalFormatting>
  <conditionalFormatting sqref="AI10">
    <cfRule type="iconSet" priority="885">
      <iconSet>
        <cfvo type="percent" val="0"/>
        <cfvo type="num" val="0.62"/>
        <cfvo type="num" val="0.75"/>
      </iconSet>
    </cfRule>
  </conditionalFormatting>
  <conditionalFormatting sqref="AI12">
    <cfRule type="iconSet" priority="883">
      <iconSet>
        <cfvo type="percent" val="0"/>
        <cfvo type="num" val="0.62"/>
        <cfvo type="num" val="0.75"/>
      </iconSet>
    </cfRule>
  </conditionalFormatting>
  <conditionalFormatting sqref="AI13">
    <cfRule type="iconSet" priority="882">
      <iconSet>
        <cfvo type="percent" val="0"/>
        <cfvo type="num" val="0.62"/>
        <cfvo type="num" val="0.75"/>
      </iconSet>
    </cfRule>
  </conditionalFormatting>
  <conditionalFormatting sqref="AI14">
    <cfRule type="iconSet" priority="881">
      <iconSet>
        <cfvo type="percent" val="0"/>
        <cfvo type="num" val="0.62"/>
        <cfvo type="num" val="0.75"/>
      </iconSet>
    </cfRule>
  </conditionalFormatting>
  <conditionalFormatting sqref="AI15">
    <cfRule type="iconSet" priority="880">
      <iconSet>
        <cfvo type="percent" val="0"/>
        <cfvo type="num" val="0.62"/>
        <cfvo type="num" val="0.75"/>
      </iconSet>
    </cfRule>
  </conditionalFormatting>
  <conditionalFormatting sqref="AE10">
    <cfRule type="iconSet" priority="944">
      <iconSet>
        <cfvo type="percent" val="0"/>
        <cfvo type="formula" val="#REF!-(#REF!*0.3)"/>
        <cfvo type="formula" val="#REF!-(#REF!*0.2)"/>
      </iconSet>
    </cfRule>
  </conditionalFormatting>
  <conditionalFormatting sqref="AG10">
    <cfRule type="iconSet" priority="945">
      <iconSet>
        <cfvo type="percent" val="0"/>
        <cfvo type="formula" val="#REF!-(#REF!*0.3)"/>
        <cfvo type="formula" val="#REF!-(#REF!*0.2)"/>
      </iconSet>
    </cfRule>
  </conditionalFormatting>
  <conditionalFormatting sqref="AI10">
    <cfRule type="iconSet" priority="946">
      <iconSet>
        <cfvo type="percent" val="0"/>
        <cfvo type="formula" val="#REF!-(#REF!*0.3)"/>
        <cfvo type="formula" val="#REF!-(#REF!*0.2)"/>
      </iconSet>
    </cfRule>
  </conditionalFormatting>
  <conditionalFormatting sqref="T11">
    <cfRule type="cellIs" dxfId="99" priority="869" stopIfTrue="1" operator="between">
      <formula>4.5</formula>
      <formula>11</formula>
    </cfRule>
    <cfRule type="cellIs" dxfId="98" priority="870" stopIfTrue="1" operator="lessThan">
      <formula>4</formula>
    </cfRule>
    <cfRule type="cellIs" dxfId="97" priority="871" stopIfTrue="1" operator="greaterThan">
      <formula>11</formula>
    </cfRule>
    <cfRule type="cellIs" dxfId="96" priority="872" stopIfTrue="1" operator="equal">
      <formula>4</formula>
    </cfRule>
  </conditionalFormatting>
  <conditionalFormatting sqref="AE11">
    <cfRule type="iconSet" priority="868">
      <iconSet>
        <cfvo type="percent" val="0"/>
        <cfvo type="formula" val="#REF!-(#REF!*0.3)"/>
        <cfvo type="formula" val="#REF!-(#REF!*0.2)"/>
      </iconSet>
    </cfRule>
  </conditionalFormatting>
  <conditionalFormatting sqref="AE11">
    <cfRule type="iconSet" priority="867">
      <iconSet>
        <cfvo type="percent" val="0"/>
        <cfvo type="num" val="0.12"/>
        <cfvo type="num" val="0.25"/>
      </iconSet>
    </cfRule>
  </conditionalFormatting>
  <conditionalFormatting sqref="AI11">
    <cfRule type="iconSet" priority="866">
      <iconSet>
        <cfvo type="percent" val="0"/>
        <cfvo type="num" val="0.62"/>
        <cfvo type="num" val="0.75"/>
      </iconSet>
    </cfRule>
  </conditionalFormatting>
  <conditionalFormatting sqref="AE11">
    <cfRule type="iconSet" priority="873">
      <iconSet>
        <cfvo type="percent" val="0"/>
        <cfvo type="formula" val="#REF!-(#REF!*0.3)"/>
        <cfvo type="formula" val="#REF!-(#REF!*0.2)"/>
      </iconSet>
    </cfRule>
  </conditionalFormatting>
  <conditionalFormatting sqref="AG11">
    <cfRule type="iconSet" priority="874">
      <iconSet>
        <cfvo type="percent" val="0"/>
        <cfvo type="formula" val="#REF!-(#REF!*0.3)"/>
        <cfvo type="formula" val="#REF!-(#REF!*0.2)"/>
      </iconSet>
    </cfRule>
  </conditionalFormatting>
  <conditionalFormatting sqref="AI11">
    <cfRule type="iconSet" priority="875">
      <iconSet>
        <cfvo type="percent" val="0"/>
        <cfvo type="formula" val="#REF!-(#REF!*0.3)"/>
        <cfvo type="formula" val="#REF!-(#REF!*0.2)"/>
      </iconSet>
    </cfRule>
  </conditionalFormatting>
  <conditionalFormatting sqref="AE11">
    <cfRule type="iconSet" priority="876">
      <iconSet>
        <cfvo type="percent" val="0"/>
        <cfvo type="num" val="0.12"/>
        <cfvo type="num" val="0.25"/>
      </iconSet>
    </cfRule>
  </conditionalFormatting>
  <conditionalFormatting sqref="AG11">
    <cfRule type="iconSet" priority="877">
      <iconSet>
        <cfvo type="percent" val="0"/>
        <cfvo type="num" val="0.37"/>
        <cfvo type="num" val="0.5"/>
      </iconSet>
    </cfRule>
  </conditionalFormatting>
  <conditionalFormatting sqref="AI11">
    <cfRule type="iconSet" priority="878">
      <iconSet>
        <cfvo type="percent" val="0"/>
        <cfvo type="num" val="0.62"/>
        <cfvo type="num" val="0.75"/>
      </iconSet>
    </cfRule>
  </conditionalFormatting>
  <conditionalFormatting sqref="T18">
    <cfRule type="cellIs" dxfId="95" priority="861" stopIfTrue="1" operator="between">
      <formula>4.5</formula>
      <formula>11</formula>
    </cfRule>
    <cfRule type="cellIs" dxfId="94" priority="862" stopIfTrue="1" operator="lessThan">
      <formula>4</formula>
    </cfRule>
    <cfRule type="cellIs" dxfId="93" priority="863" stopIfTrue="1" operator="greaterThan">
      <formula>11</formula>
    </cfRule>
    <cfRule type="cellIs" dxfId="92" priority="864" stopIfTrue="1" operator="equal">
      <formula>4</formula>
    </cfRule>
  </conditionalFormatting>
  <conditionalFormatting sqref="AE18:AE19">
    <cfRule type="iconSet" priority="860">
      <iconSet>
        <cfvo type="percent" val="0"/>
        <cfvo type="formula" val="#REF!-(#REF!*0.3)"/>
        <cfvo type="formula" val="#REF!-(#REF!*0.2)"/>
      </iconSet>
    </cfRule>
  </conditionalFormatting>
  <conditionalFormatting sqref="AE18:AE19">
    <cfRule type="iconSet" priority="859">
      <iconSet>
        <cfvo type="percent" val="0"/>
        <cfvo type="num" val="0.12"/>
        <cfvo type="num" val="0.25"/>
      </iconSet>
    </cfRule>
  </conditionalFormatting>
  <conditionalFormatting sqref="AE18:AE19">
    <cfRule type="iconSet" priority="865">
      <iconSet>
        <cfvo type="percent" val="0"/>
        <cfvo type="formula" val="#REF!-(#REF!*0.3)"/>
        <cfvo type="formula" val="#REF!-(#REF!*0.2)"/>
      </iconSet>
    </cfRule>
  </conditionalFormatting>
  <conditionalFormatting sqref="AG18:AG19">
    <cfRule type="iconSet" priority="857">
      <iconSet>
        <cfvo type="percent" val="0"/>
        <cfvo type="formula" val="#REF!-(#REF!*0.3)"/>
        <cfvo type="formula" val="#REF!-(#REF!*0.2)"/>
      </iconSet>
    </cfRule>
  </conditionalFormatting>
  <conditionalFormatting sqref="AG18:AG19">
    <cfRule type="iconSet" priority="856">
      <iconSet>
        <cfvo type="percent" val="0"/>
        <cfvo type="num" val="0.12"/>
        <cfvo type="num" val="0.25"/>
      </iconSet>
    </cfRule>
  </conditionalFormatting>
  <conditionalFormatting sqref="AG18:AG19">
    <cfRule type="iconSet" priority="858">
      <iconSet>
        <cfvo type="percent" val="0"/>
        <cfvo type="formula" val="#REF!-(#REF!*0.3)"/>
        <cfvo type="formula" val="#REF!-(#REF!*0.2)"/>
      </iconSet>
    </cfRule>
  </conditionalFormatting>
  <conditionalFormatting sqref="AI18:AI19">
    <cfRule type="iconSet" priority="854">
      <iconSet>
        <cfvo type="percent" val="0"/>
        <cfvo type="formula" val="#REF!-(#REF!*0.3)"/>
        <cfvo type="formula" val="#REF!-(#REF!*0.2)"/>
      </iconSet>
    </cfRule>
  </conditionalFormatting>
  <conditionalFormatting sqref="AI18:AI19">
    <cfRule type="iconSet" priority="853">
      <iconSet>
        <cfvo type="percent" val="0"/>
        <cfvo type="num" val="0.12"/>
        <cfvo type="num" val="0.25"/>
      </iconSet>
    </cfRule>
  </conditionalFormatting>
  <conditionalFormatting sqref="AI18:AI19">
    <cfRule type="iconSet" priority="855">
      <iconSet>
        <cfvo type="percent" val="0"/>
        <cfvo type="formula" val="#REF!-(#REF!*0.3)"/>
        <cfvo type="formula" val="#REF!-(#REF!*0.2)"/>
      </iconSet>
    </cfRule>
  </conditionalFormatting>
  <conditionalFormatting sqref="AE20:AE21">
    <cfRule type="iconSet" priority="851">
      <iconSet>
        <cfvo type="percent" val="0"/>
        <cfvo type="formula" val="#REF!-(#REF!*0.3)"/>
        <cfvo type="formula" val="#REF!-(#REF!*0.2)"/>
      </iconSet>
    </cfRule>
  </conditionalFormatting>
  <conditionalFormatting sqref="AE20:AE21">
    <cfRule type="iconSet" priority="850">
      <iconSet>
        <cfvo type="percent" val="0"/>
        <cfvo type="num" val="0.12"/>
        <cfvo type="num" val="0.25"/>
      </iconSet>
    </cfRule>
  </conditionalFormatting>
  <conditionalFormatting sqref="AE20:AE21">
    <cfRule type="iconSet" priority="852">
      <iconSet>
        <cfvo type="percent" val="0"/>
        <cfvo type="formula" val="#REF!-(#REF!*0.3)"/>
        <cfvo type="formula" val="#REF!-(#REF!*0.2)"/>
      </iconSet>
    </cfRule>
  </conditionalFormatting>
  <conditionalFormatting sqref="T20">
    <cfRule type="cellIs" dxfId="91" priority="846" stopIfTrue="1" operator="between">
      <formula>4.5</formula>
      <formula>11</formula>
    </cfRule>
    <cfRule type="cellIs" dxfId="90" priority="847" stopIfTrue="1" operator="lessThan">
      <formula>4</formula>
    </cfRule>
    <cfRule type="cellIs" dxfId="89" priority="848" stopIfTrue="1" operator="greaterThan">
      <formula>11</formula>
    </cfRule>
    <cfRule type="cellIs" dxfId="88" priority="849" stopIfTrue="1" operator="equal">
      <formula>4</formula>
    </cfRule>
  </conditionalFormatting>
  <conditionalFormatting sqref="T21">
    <cfRule type="cellIs" dxfId="87" priority="842" stopIfTrue="1" operator="between">
      <formula>4.5</formula>
      <formula>11</formula>
    </cfRule>
    <cfRule type="cellIs" dxfId="86" priority="843" stopIfTrue="1" operator="lessThan">
      <formula>4</formula>
    </cfRule>
    <cfRule type="cellIs" dxfId="85" priority="844" stopIfTrue="1" operator="greaterThan">
      <formula>11</formula>
    </cfRule>
    <cfRule type="cellIs" dxfId="84" priority="845" stopIfTrue="1" operator="equal">
      <formula>4</formula>
    </cfRule>
  </conditionalFormatting>
  <conditionalFormatting sqref="AG20:AG21">
    <cfRule type="iconSet" priority="840">
      <iconSet>
        <cfvo type="percent" val="0"/>
        <cfvo type="formula" val="#REF!-(#REF!*0.3)"/>
        <cfvo type="formula" val="#REF!-(#REF!*0.2)"/>
      </iconSet>
    </cfRule>
  </conditionalFormatting>
  <conditionalFormatting sqref="AG20:AG21">
    <cfRule type="iconSet" priority="839">
      <iconSet>
        <cfvo type="percent" val="0"/>
        <cfvo type="num" val="0.12"/>
        <cfvo type="num" val="0.25"/>
      </iconSet>
    </cfRule>
  </conditionalFormatting>
  <conditionalFormatting sqref="AG20:AG21">
    <cfRule type="iconSet" priority="841">
      <iconSet>
        <cfvo type="percent" val="0"/>
        <cfvo type="formula" val="#REF!-(#REF!*0.3)"/>
        <cfvo type="formula" val="#REF!-(#REF!*0.2)"/>
      </iconSet>
    </cfRule>
  </conditionalFormatting>
  <conditionalFormatting sqref="AI20:AI21">
    <cfRule type="iconSet" priority="837">
      <iconSet>
        <cfvo type="percent" val="0"/>
        <cfvo type="formula" val="#REF!-(#REF!*0.3)"/>
        <cfvo type="formula" val="#REF!-(#REF!*0.2)"/>
      </iconSet>
    </cfRule>
  </conditionalFormatting>
  <conditionalFormatting sqref="AI20:AI21">
    <cfRule type="iconSet" priority="836">
      <iconSet>
        <cfvo type="percent" val="0"/>
        <cfvo type="num" val="0.12"/>
        <cfvo type="num" val="0.25"/>
      </iconSet>
    </cfRule>
  </conditionalFormatting>
  <conditionalFormatting sqref="AI20:AI21">
    <cfRule type="iconSet" priority="838">
      <iconSet>
        <cfvo type="percent" val="0"/>
        <cfvo type="formula" val="#REF!-(#REF!*0.3)"/>
        <cfvo type="formula" val="#REF!-(#REF!*0.2)"/>
      </iconSet>
    </cfRule>
  </conditionalFormatting>
  <conditionalFormatting sqref="AG55">
    <cfRule type="iconSet" priority="797">
      <iconSet>
        <cfvo type="percent" val="0"/>
        <cfvo type="formula" val="$P$11-($P$11*0.3)"/>
        <cfvo type="formula" val="$P$11-($P$11*0.2)"/>
      </iconSet>
    </cfRule>
  </conditionalFormatting>
  <conditionalFormatting sqref="AI55">
    <cfRule type="iconSet" priority="796">
      <iconSet>
        <cfvo type="percent" val="0"/>
        <cfvo type="formula" val="$Q$11-($Q$11*0.3)"/>
        <cfvo type="formula" val="$Q$11-($Q$11*0.2)"/>
      </iconSet>
    </cfRule>
  </conditionalFormatting>
  <conditionalFormatting sqref="AE55:AE56">
    <cfRule type="iconSet" priority="795">
      <iconSet>
        <cfvo type="percent" val="0"/>
        <cfvo type="formula" val="$O$12-($O$12*0.3)"/>
        <cfvo type="formula" val="$O$12-($O$12*0.2)"/>
      </iconSet>
    </cfRule>
  </conditionalFormatting>
  <conditionalFormatting sqref="AG56">
    <cfRule type="iconSet" priority="794">
      <iconSet>
        <cfvo type="percent" val="0"/>
        <cfvo type="formula" val="$P$12-($P$12*0.3)"/>
        <cfvo type="formula" val="$P$12-($P$12*0.2)"/>
      </iconSet>
    </cfRule>
  </conditionalFormatting>
  <conditionalFormatting sqref="AI56">
    <cfRule type="iconSet" priority="793">
      <iconSet>
        <cfvo type="percent" val="0"/>
        <cfvo type="formula" val="$Q$12-($Q$12*0.3)"/>
        <cfvo type="formula" val="$Q$12-($Q$12*0.2)"/>
      </iconSet>
    </cfRule>
  </conditionalFormatting>
  <conditionalFormatting sqref="AE57">
    <cfRule type="iconSet" priority="792">
      <iconSet>
        <cfvo type="percent" val="0"/>
        <cfvo type="formula" val="$O$13-($O$13*0.3)"/>
        <cfvo type="formula" val="$O$13-($O$13*0.2)"/>
      </iconSet>
    </cfRule>
  </conditionalFormatting>
  <conditionalFormatting sqref="AG57">
    <cfRule type="iconSet" priority="791">
      <iconSet>
        <cfvo type="percent" val="0"/>
        <cfvo type="formula" val="$P$13-($P$13*0.3)"/>
        <cfvo type="formula" val="$P$13-($P$13*0.2)"/>
      </iconSet>
    </cfRule>
  </conditionalFormatting>
  <conditionalFormatting sqref="AI57">
    <cfRule type="iconSet" priority="790">
      <iconSet>
        <cfvo type="percent" val="0"/>
        <cfvo type="formula" val="$Q$13-($Q$13*0.3)"/>
        <cfvo type="formula" val="$Q$13-($Q$13*0.2)"/>
      </iconSet>
    </cfRule>
  </conditionalFormatting>
  <conditionalFormatting sqref="AE58">
    <cfRule type="iconSet" priority="789">
      <iconSet>
        <cfvo type="percent" val="0"/>
        <cfvo type="formula" val="$O$14-($O$14*0.3)"/>
        <cfvo type="formula" val="$O$14-($O$14*0.2)"/>
      </iconSet>
    </cfRule>
  </conditionalFormatting>
  <conditionalFormatting sqref="AG58">
    <cfRule type="iconSet" priority="788">
      <iconSet>
        <cfvo type="percent" val="0"/>
        <cfvo type="formula" val="$P$14-($P$14*0.3)"/>
        <cfvo type="formula" val="$P$14-($P$14*0.2)"/>
      </iconSet>
    </cfRule>
  </conditionalFormatting>
  <conditionalFormatting sqref="AI58">
    <cfRule type="iconSet" priority="787">
      <iconSet>
        <cfvo type="percent" val="0"/>
        <cfvo type="formula" val="$Q$14-($Q$14*0.3)"/>
        <cfvo type="formula" val="$Q$14-($Q$14*0.2)"/>
      </iconSet>
    </cfRule>
  </conditionalFormatting>
  <conditionalFormatting sqref="AE59">
    <cfRule type="iconSet" priority="786">
      <iconSet>
        <cfvo type="percent" val="0"/>
        <cfvo type="formula" val="$O$15-($O$15*0.3)"/>
        <cfvo type="formula" val="$O$15-($O$15*0.2)"/>
      </iconSet>
    </cfRule>
  </conditionalFormatting>
  <conditionalFormatting sqref="AG59">
    <cfRule type="iconSet" priority="785">
      <iconSet>
        <cfvo type="percent" val="0"/>
        <cfvo type="formula" val="$P$15-($P$15*0.3)"/>
        <cfvo type="formula" val="$P$15-($P$15*0.2)"/>
      </iconSet>
    </cfRule>
  </conditionalFormatting>
  <conditionalFormatting sqref="AI59">
    <cfRule type="iconSet" priority="784">
      <iconSet>
        <cfvo type="percent" val="0"/>
        <cfvo type="formula" val="$Q$15-($Q$15*0.3)"/>
        <cfvo type="formula" val="$Q$15-($Q$15*0.2)"/>
      </iconSet>
    </cfRule>
  </conditionalFormatting>
  <conditionalFormatting sqref="AE60">
    <cfRule type="iconSet" priority="783">
      <iconSet>
        <cfvo type="percent" val="0"/>
        <cfvo type="formula" val="$O$16-($O$16*0.3)"/>
        <cfvo type="formula" val="$O$16-($O$16*0.2)"/>
      </iconSet>
    </cfRule>
  </conditionalFormatting>
  <conditionalFormatting sqref="AG60">
    <cfRule type="iconSet" priority="782">
      <iconSet>
        <cfvo type="percent" val="0"/>
        <cfvo type="formula" val="$P$16-($P$16*0.3)"/>
        <cfvo type="formula" val="$P$16-($P$16*0.2)"/>
      </iconSet>
    </cfRule>
  </conditionalFormatting>
  <conditionalFormatting sqref="AI60">
    <cfRule type="iconSet" priority="781">
      <iconSet>
        <cfvo type="percent" val="0"/>
        <cfvo type="formula" val="$Q$16-($Q$16*0.3)"/>
        <cfvo type="formula" val="$Q$16-($Q$16*0.2)"/>
      </iconSet>
    </cfRule>
  </conditionalFormatting>
  <conditionalFormatting sqref="AE55:AE56">
    <cfRule type="iconSet" priority="780">
      <iconSet>
        <cfvo type="percent" val="0"/>
        <cfvo type="formula" val="#REF!-(#REF!*0.3)"/>
        <cfvo type="formula" val="#REF!-(#REF!*0.2)"/>
      </iconSet>
    </cfRule>
  </conditionalFormatting>
  <conditionalFormatting sqref="AE55:AE56">
    <cfRule type="iconSet" priority="779">
      <iconSet>
        <cfvo type="percent" val="0"/>
        <cfvo type="num" val="0.12"/>
        <cfvo type="num" val="0.25"/>
      </iconSet>
    </cfRule>
  </conditionalFormatting>
  <conditionalFormatting sqref="AE57">
    <cfRule type="iconSet" priority="778">
      <iconSet>
        <cfvo type="percent" val="0"/>
        <cfvo type="formula" val="#REF!-(#REF!*0.3)"/>
        <cfvo type="formula" val="#REF!-(#REF!*0.2)"/>
      </iconSet>
    </cfRule>
  </conditionalFormatting>
  <conditionalFormatting sqref="AE57">
    <cfRule type="iconSet" priority="777">
      <iconSet>
        <cfvo type="percent" val="0"/>
        <cfvo type="num" val="0.12"/>
        <cfvo type="num" val="0.25"/>
      </iconSet>
    </cfRule>
  </conditionalFormatting>
  <conditionalFormatting sqref="AE58">
    <cfRule type="iconSet" priority="776">
      <iconSet>
        <cfvo type="percent" val="0"/>
        <cfvo type="formula" val="#REF!-(#REF!*0.3)"/>
        <cfvo type="formula" val="#REF!-(#REF!*0.2)"/>
      </iconSet>
    </cfRule>
  </conditionalFormatting>
  <conditionalFormatting sqref="AE58">
    <cfRule type="iconSet" priority="775">
      <iconSet>
        <cfvo type="percent" val="0"/>
        <cfvo type="num" val="0.12"/>
        <cfvo type="num" val="0.25"/>
      </iconSet>
    </cfRule>
  </conditionalFormatting>
  <conditionalFormatting sqref="AE59">
    <cfRule type="iconSet" priority="774">
      <iconSet>
        <cfvo type="percent" val="0"/>
        <cfvo type="formula" val="#REF!-(#REF!*0.3)"/>
        <cfvo type="formula" val="#REF!-(#REF!*0.2)"/>
      </iconSet>
    </cfRule>
  </conditionalFormatting>
  <conditionalFormatting sqref="AE59">
    <cfRule type="iconSet" priority="773">
      <iconSet>
        <cfvo type="percent" val="0"/>
        <cfvo type="num" val="0.12"/>
        <cfvo type="num" val="0.25"/>
      </iconSet>
    </cfRule>
  </conditionalFormatting>
  <conditionalFormatting sqref="AE60">
    <cfRule type="iconSet" priority="772">
      <iconSet>
        <cfvo type="percent" val="0"/>
        <cfvo type="formula" val="#REF!-(#REF!*0.3)"/>
        <cfvo type="formula" val="#REF!-(#REF!*0.2)"/>
      </iconSet>
    </cfRule>
  </conditionalFormatting>
  <conditionalFormatting sqref="AE60">
    <cfRule type="iconSet" priority="771">
      <iconSet>
        <cfvo type="percent" val="0"/>
        <cfvo type="num" val="0.12"/>
        <cfvo type="num" val="0.25"/>
      </iconSet>
    </cfRule>
  </conditionalFormatting>
  <conditionalFormatting sqref="AI55">
    <cfRule type="iconSet" priority="770">
      <iconSet>
        <cfvo type="percent" val="0"/>
        <cfvo type="num" val="0.62"/>
        <cfvo type="num" val="0.75"/>
      </iconSet>
    </cfRule>
  </conditionalFormatting>
  <conditionalFormatting sqref="AI56">
    <cfRule type="iconSet" priority="769">
      <iconSet>
        <cfvo type="percent" val="0"/>
        <cfvo type="num" val="0.62"/>
        <cfvo type="num" val="0.75"/>
      </iconSet>
    </cfRule>
  </conditionalFormatting>
  <conditionalFormatting sqref="AI57">
    <cfRule type="iconSet" priority="768">
      <iconSet>
        <cfvo type="percent" val="0"/>
        <cfvo type="num" val="0.62"/>
        <cfvo type="num" val="0.75"/>
      </iconSet>
    </cfRule>
  </conditionalFormatting>
  <conditionalFormatting sqref="AI58">
    <cfRule type="iconSet" priority="767">
      <iconSet>
        <cfvo type="percent" val="0"/>
        <cfvo type="num" val="0.62"/>
        <cfvo type="num" val="0.75"/>
      </iconSet>
    </cfRule>
  </conditionalFormatting>
  <conditionalFormatting sqref="AI59">
    <cfRule type="iconSet" priority="766">
      <iconSet>
        <cfvo type="percent" val="0"/>
        <cfvo type="num" val="0.62"/>
        <cfvo type="num" val="0.75"/>
      </iconSet>
    </cfRule>
  </conditionalFormatting>
  <conditionalFormatting sqref="AI60">
    <cfRule type="iconSet" priority="765">
      <iconSet>
        <cfvo type="percent" val="0"/>
        <cfvo type="num" val="0.62"/>
        <cfvo type="num" val="0.75"/>
      </iconSet>
    </cfRule>
  </conditionalFormatting>
  <conditionalFormatting sqref="AE61:AE62 AE48:AE50">
    <cfRule type="iconSet" priority="802">
      <iconSet>
        <cfvo type="percent" val="0"/>
        <cfvo type="formula" val="#REF!-(#REF!*0.3)"/>
        <cfvo type="formula" val="#REF!-(#REF!*0.2)"/>
      </iconSet>
    </cfRule>
  </conditionalFormatting>
  <conditionalFormatting sqref="AG61:AG62 AG48:AG50">
    <cfRule type="iconSet" priority="803">
      <iconSet>
        <cfvo type="percent" val="0"/>
        <cfvo type="formula" val="#REF!-(#REF!*0.3)"/>
        <cfvo type="formula" val="#REF!-(#REF!*0.2)"/>
      </iconSet>
    </cfRule>
  </conditionalFormatting>
  <conditionalFormatting sqref="AI61:AI62 AI48:AI50">
    <cfRule type="iconSet" priority="804">
      <iconSet>
        <cfvo type="percent" val="0"/>
        <cfvo type="formula" val="#REF!-(#REF!*0.3)"/>
        <cfvo type="formula" val="#REF!-(#REF!*0.2)"/>
      </iconSet>
    </cfRule>
  </conditionalFormatting>
  <conditionalFormatting sqref="AE61:AE62 AE48:AE50">
    <cfRule type="iconSet" priority="805">
      <iconSet>
        <cfvo type="percent" val="0"/>
        <cfvo type="formula" val="#REF!-(#REF!*0.3)"/>
        <cfvo type="formula" val="#REF!-(#REF!*0.2)"/>
      </iconSet>
    </cfRule>
  </conditionalFormatting>
  <conditionalFormatting sqref="AE61:AE62 AE48:AE50">
    <cfRule type="iconSet" priority="806">
      <iconSet>
        <cfvo type="percent" val="0"/>
        <cfvo type="num" val="0.12"/>
        <cfvo type="num" val="0.25"/>
      </iconSet>
    </cfRule>
  </conditionalFormatting>
  <conditionalFormatting sqref="AI61:AI62 AI48:AI50">
    <cfRule type="iconSet" priority="807">
      <iconSet>
        <cfvo type="percent" val="0"/>
        <cfvo type="num" val="0.62"/>
        <cfvo type="num" val="0.75"/>
      </iconSet>
    </cfRule>
  </conditionalFormatting>
  <conditionalFormatting sqref="AE55:AE62 AE48:AE50">
    <cfRule type="iconSet" priority="808">
      <iconSet>
        <cfvo type="percent" val="0"/>
        <cfvo type="num" val="0.12"/>
        <cfvo type="num" val="0.25"/>
      </iconSet>
    </cfRule>
  </conditionalFormatting>
  <conditionalFormatting sqref="AG55:AG62 AG48:AG50">
    <cfRule type="iconSet" priority="809">
      <iconSet>
        <cfvo type="percent" val="0"/>
        <cfvo type="num" val="0.37"/>
        <cfvo type="num" val="0.5"/>
      </iconSet>
    </cfRule>
  </conditionalFormatting>
  <conditionalFormatting sqref="AI55:AI62 AI48:AI50">
    <cfRule type="iconSet" priority="810">
      <iconSet>
        <cfvo type="percent" val="0"/>
        <cfvo type="num" val="0.62"/>
        <cfvo type="num" val="0.75"/>
      </iconSet>
    </cfRule>
  </conditionalFormatting>
  <conditionalFormatting sqref="T30:T33">
    <cfRule type="cellIs" dxfId="83" priority="755" stopIfTrue="1" operator="between">
      <formula>4.5</formula>
      <formula>11</formula>
    </cfRule>
    <cfRule type="cellIs" dxfId="82" priority="756" stopIfTrue="1" operator="lessThan">
      <formula>4</formula>
    </cfRule>
    <cfRule type="cellIs" dxfId="81" priority="757" stopIfTrue="1" operator="greaterThan">
      <formula>11</formula>
    </cfRule>
    <cfRule type="cellIs" dxfId="80" priority="758" stopIfTrue="1" operator="equal">
      <formula>4</formula>
    </cfRule>
  </conditionalFormatting>
  <conditionalFormatting sqref="AE30">
    <cfRule type="iconSet" priority="754">
      <iconSet>
        <cfvo type="percent" val="0"/>
        <cfvo type="formula" val="$O$11-($O$11*0.3)"/>
        <cfvo type="formula" val="$O$11-($O$11*0.2)"/>
      </iconSet>
    </cfRule>
  </conditionalFormatting>
  <conditionalFormatting sqref="AG30">
    <cfRule type="iconSet" priority="753">
      <iconSet>
        <cfvo type="percent" val="0"/>
        <cfvo type="formula" val="$P$11-($P$11*0.3)"/>
        <cfvo type="formula" val="$P$11-($P$11*0.2)"/>
      </iconSet>
    </cfRule>
  </conditionalFormatting>
  <conditionalFormatting sqref="AI30">
    <cfRule type="iconSet" priority="752">
      <iconSet>
        <cfvo type="percent" val="0"/>
        <cfvo type="formula" val="$Q$11-($Q$11*0.3)"/>
        <cfvo type="formula" val="$Q$11-($Q$11*0.2)"/>
      </iconSet>
    </cfRule>
  </conditionalFormatting>
  <conditionalFormatting sqref="AE31">
    <cfRule type="iconSet" priority="751">
      <iconSet>
        <cfvo type="percent" val="0"/>
        <cfvo type="formula" val="$O$12-($O$12*0.3)"/>
        <cfvo type="formula" val="$O$12-($O$12*0.2)"/>
      </iconSet>
    </cfRule>
  </conditionalFormatting>
  <conditionalFormatting sqref="AG31">
    <cfRule type="iconSet" priority="750">
      <iconSet>
        <cfvo type="percent" val="0"/>
        <cfvo type="formula" val="$P$12-($P$12*0.3)"/>
        <cfvo type="formula" val="$P$12-($P$12*0.2)"/>
      </iconSet>
    </cfRule>
  </conditionalFormatting>
  <conditionalFormatting sqref="AI31">
    <cfRule type="iconSet" priority="749">
      <iconSet>
        <cfvo type="percent" val="0"/>
        <cfvo type="formula" val="$Q$12-($Q$12*0.3)"/>
        <cfvo type="formula" val="$Q$12-($Q$12*0.2)"/>
      </iconSet>
    </cfRule>
  </conditionalFormatting>
  <conditionalFormatting sqref="AE32">
    <cfRule type="iconSet" priority="748">
      <iconSet>
        <cfvo type="percent" val="0"/>
        <cfvo type="formula" val="$O$13-($O$13*0.3)"/>
        <cfvo type="formula" val="$O$13-($O$13*0.2)"/>
      </iconSet>
    </cfRule>
  </conditionalFormatting>
  <conditionalFormatting sqref="AG32">
    <cfRule type="iconSet" priority="747">
      <iconSet>
        <cfvo type="percent" val="0"/>
        <cfvo type="formula" val="$P$13-($P$13*0.3)"/>
        <cfvo type="formula" val="$P$13-($P$13*0.2)"/>
      </iconSet>
    </cfRule>
  </conditionalFormatting>
  <conditionalFormatting sqref="AI32">
    <cfRule type="iconSet" priority="746">
      <iconSet>
        <cfvo type="percent" val="0"/>
        <cfvo type="formula" val="$Q$13-($Q$13*0.3)"/>
        <cfvo type="formula" val="$Q$13-($Q$13*0.2)"/>
      </iconSet>
    </cfRule>
  </conditionalFormatting>
  <conditionalFormatting sqref="AE30">
    <cfRule type="iconSet" priority="745">
      <iconSet>
        <cfvo type="percent" val="0"/>
        <cfvo type="formula" val="#REF!-(#REF!*0.3)"/>
        <cfvo type="formula" val="#REF!-(#REF!*0.2)"/>
      </iconSet>
    </cfRule>
  </conditionalFormatting>
  <conditionalFormatting sqref="AE30">
    <cfRule type="iconSet" priority="744">
      <iconSet>
        <cfvo type="percent" val="0"/>
        <cfvo type="num" val="0.12"/>
        <cfvo type="num" val="0.25"/>
      </iconSet>
    </cfRule>
  </conditionalFormatting>
  <conditionalFormatting sqref="AE31">
    <cfRule type="iconSet" priority="743">
      <iconSet>
        <cfvo type="percent" val="0"/>
        <cfvo type="formula" val="#REF!-(#REF!*0.3)"/>
        <cfvo type="formula" val="#REF!-(#REF!*0.2)"/>
      </iconSet>
    </cfRule>
  </conditionalFormatting>
  <conditionalFormatting sqref="AE31">
    <cfRule type="iconSet" priority="742">
      <iconSet>
        <cfvo type="percent" val="0"/>
        <cfvo type="num" val="0.12"/>
        <cfvo type="num" val="0.25"/>
      </iconSet>
    </cfRule>
  </conditionalFormatting>
  <conditionalFormatting sqref="AE32">
    <cfRule type="iconSet" priority="741">
      <iconSet>
        <cfvo type="percent" val="0"/>
        <cfvo type="formula" val="#REF!-(#REF!*0.3)"/>
        <cfvo type="formula" val="#REF!-(#REF!*0.2)"/>
      </iconSet>
    </cfRule>
  </conditionalFormatting>
  <conditionalFormatting sqref="AE32">
    <cfRule type="iconSet" priority="740">
      <iconSet>
        <cfvo type="percent" val="0"/>
        <cfvo type="num" val="0.12"/>
        <cfvo type="num" val="0.25"/>
      </iconSet>
    </cfRule>
  </conditionalFormatting>
  <conditionalFormatting sqref="AE33">
    <cfRule type="iconSet" priority="739">
      <iconSet>
        <cfvo type="percent" val="0"/>
        <cfvo type="formula" val="#REF!-(#REF!*0.3)"/>
        <cfvo type="formula" val="#REF!-(#REF!*0.2)"/>
      </iconSet>
    </cfRule>
  </conditionalFormatting>
  <conditionalFormatting sqref="AE33">
    <cfRule type="iconSet" priority="738">
      <iconSet>
        <cfvo type="percent" val="0"/>
        <cfvo type="num" val="0.12"/>
        <cfvo type="num" val="0.25"/>
      </iconSet>
    </cfRule>
  </conditionalFormatting>
  <conditionalFormatting sqref="AI30">
    <cfRule type="iconSet" priority="737">
      <iconSet>
        <cfvo type="percent" val="0"/>
        <cfvo type="num" val="0.62"/>
        <cfvo type="num" val="0.75"/>
      </iconSet>
    </cfRule>
  </conditionalFormatting>
  <conditionalFormatting sqref="AI31">
    <cfRule type="iconSet" priority="736">
      <iconSet>
        <cfvo type="percent" val="0"/>
        <cfvo type="num" val="0.62"/>
        <cfvo type="num" val="0.75"/>
      </iconSet>
    </cfRule>
  </conditionalFormatting>
  <conditionalFormatting sqref="AI32">
    <cfRule type="iconSet" priority="735">
      <iconSet>
        <cfvo type="percent" val="0"/>
        <cfvo type="num" val="0.62"/>
        <cfvo type="num" val="0.75"/>
      </iconSet>
    </cfRule>
  </conditionalFormatting>
  <conditionalFormatting sqref="AI33">
    <cfRule type="iconSet" priority="734">
      <iconSet>
        <cfvo type="percent" val="0"/>
        <cfvo type="num" val="0.62"/>
        <cfvo type="num" val="0.75"/>
      </iconSet>
    </cfRule>
  </conditionalFormatting>
  <conditionalFormatting sqref="AE33">
    <cfRule type="iconSet" priority="759">
      <iconSet>
        <cfvo type="percent" val="0"/>
        <cfvo type="formula" val="#REF!-(#REF!*0.3)"/>
        <cfvo type="formula" val="#REF!-(#REF!*0.2)"/>
      </iconSet>
    </cfRule>
  </conditionalFormatting>
  <conditionalFormatting sqref="AG33">
    <cfRule type="iconSet" priority="760">
      <iconSet>
        <cfvo type="percent" val="0"/>
        <cfvo type="formula" val="#REF!-(#REF!*0.3)"/>
        <cfvo type="formula" val="#REF!-(#REF!*0.2)"/>
      </iconSet>
    </cfRule>
  </conditionalFormatting>
  <conditionalFormatting sqref="AI33">
    <cfRule type="iconSet" priority="761">
      <iconSet>
        <cfvo type="percent" val="0"/>
        <cfvo type="formula" val="#REF!-(#REF!*0.3)"/>
        <cfvo type="formula" val="#REF!-(#REF!*0.2)"/>
      </iconSet>
    </cfRule>
  </conditionalFormatting>
  <conditionalFormatting sqref="AE30:AE33">
    <cfRule type="iconSet" priority="762">
      <iconSet>
        <cfvo type="percent" val="0"/>
        <cfvo type="num" val="0.12"/>
        <cfvo type="num" val="0.25"/>
      </iconSet>
    </cfRule>
  </conditionalFormatting>
  <conditionalFormatting sqref="AG30:AG33">
    <cfRule type="iconSet" priority="763">
      <iconSet>
        <cfvo type="percent" val="0"/>
        <cfvo type="num" val="0.37"/>
        <cfvo type="num" val="0.5"/>
      </iconSet>
    </cfRule>
  </conditionalFormatting>
  <conditionalFormatting sqref="AI30:AI33">
    <cfRule type="iconSet" priority="764">
      <iconSet>
        <cfvo type="percent" val="0"/>
        <cfvo type="num" val="0.62"/>
        <cfvo type="num" val="0.75"/>
      </iconSet>
    </cfRule>
  </conditionalFormatting>
  <conditionalFormatting sqref="T16">
    <cfRule type="cellIs" dxfId="79" priority="705" stopIfTrue="1" operator="between">
      <formula>4.5</formula>
      <formula>11</formula>
    </cfRule>
    <cfRule type="cellIs" dxfId="78" priority="706" stopIfTrue="1" operator="lessThan">
      <formula>4</formula>
    </cfRule>
    <cfRule type="cellIs" dxfId="77" priority="707" stopIfTrue="1" operator="greaterThan">
      <formula>11</formula>
    </cfRule>
    <cfRule type="cellIs" dxfId="76" priority="708" stopIfTrue="1" operator="equal">
      <formula>4</formula>
    </cfRule>
  </conditionalFormatting>
  <conditionalFormatting sqref="AE10 AE12:AE15">
    <cfRule type="iconSet" priority="952">
      <iconSet>
        <cfvo type="percent" val="0"/>
        <cfvo type="num" val="0.12"/>
        <cfvo type="num" val="0.25"/>
      </iconSet>
    </cfRule>
  </conditionalFormatting>
  <conditionalFormatting sqref="AG10 AG12:AG15">
    <cfRule type="iconSet" priority="954">
      <iconSet>
        <cfvo type="percent" val="0"/>
        <cfvo type="num" val="0.37"/>
        <cfvo type="num" val="0.5"/>
      </iconSet>
    </cfRule>
  </conditionalFormatting>
  <conditionalFormatting sqref="AI10 AI12:AI15">
    <cfRule type="iconSet" priority="956">
      <iconSet>
        <cfvo type="percent" val="0"/>
        <cfvo type="num" val="0.62"/>
        <cfvo type="num" val="0.75"/>
      </iconSet>
    </cfRule>
  </conditionalFormatting>
  <conditionalFormatting sqref="T45:T47">
    <cfRule type="cellIs" dxfId="75" priority="395" stopIfTrue="1" operator="between">
      <formula>4.5</formula>
      <formula>11</formula>
    </cfRule>
    <cfRule type="cellIs" dxfId="74" priority="396" stopIfTrue="1" operator="lessThan">
      <formula>4</formula>
    </cfRule>
    <cfRule type="cellIs" dxfId="73" priority="397" stopIfTrue="1" operator="greaterThan">
      <formula>11</formula>
    </cfRule>
    <cfRule type="cellIs" dxfId="72" priority="398" stopIfTrue="1" operator="equal">
      <formula>4</formula>
    </cfRule>
  </conditionalFormatting>
  <conditionalFormatting sqref="T17">
    <cfRule type="cellIs" dxfId="71" priority="438" stopIfTrue="1" operator="between">
      <formula>4.5</formula>
      <formula>11</formula>
    </cfRule>
  </conditionalFormatting>
  <conditionalFormatting sqref="T17">
    <cfRule type="cellIs" dxfId="70" priority="439" stopIfTrue="1" operator="lessThan">
      <formula>4</formula>
    </cfRule>
  </conditionalFormatting>
  <conditionalFormatting sqref="T17">
    <cfRule type="cellIs" dxfId="69" priority="440" stopIfTrue="1" operator="greaterThan">
      <formula>11</formula>
    </cfRule>
  </conditionalFormatting>
  <conditionalFormatting sqref="T17">
    <cfRule type="cellIs" dxfId="68" priority="441" stopIfTrue="1" operator="equal">
      <formula>4</formula>
    </cfRule>
  </conditionalFormatting>
  <conditionalFormatting sqref="AE45:AE46">
    <cfRule type="iconSet" priority="389">
      <iconSet>
        <cfvo type="percent" val="0"/>
        <cfvo type="formula" val="$O$19-($O$19*0.3)"/>
        <cfvo type="formula" val="$O$19-($O$19*0.2)"/>
      </iconSet>
    </cfRule>
  </conditionalFormatting>
  <conditionalFormatting sqref="AE45:AE46">
    <cfRule type="iconSet" priority="388">
      <iconSet>
        <cfvo type="percent" val="0"/>
        <cfvo type="formula" val="#REF!-(#REF!*0.3)"/>
        <cfvo type="formula" val="#REF!-(#REF!*0.2)"/>
      </iconSet>
    </cfRule>
  </conditionalFormatting>
  <conditionalFormatting sqref="AE45:AE46">
    <cfRule type="iconSet" priority="387">
      <iconSet>
        <cfvo type="percent" val="0"/>
        <cfvo type="num" val="0.12"/>
        <cfvo type="num" val="0.25"/>
      </iconSet>
    </cfRule>
  </conditionalFormatting>
  <conditionalFormatting sqref="AE47">
    <cfRule type="iconSet" priority="386">
      <iconSet>
        <cfvo type="percent" val="0"/>
        <cfvo type="formula" val="#REF!-(#REF!*0.3)"/>
        <cfvo type="formula" val="#REF!-(#REF!*0.2)"/>
      </iconSet>
    </cfRule>
  </conditionalFormatting>
  <conditionalFormatting sqref="AE47">
    <cfRule type="iconSet" priority="385">
      <iconSet>
        <cfvo type="percent" val="0"/>
        <cfvo type="num" val="0.12"/>
        <cfvo type="num" val="0.25"/>
      </iconSet>
    </cfRule>
  </conditionalFormatting>
  <conditionalFormatting sqref="AE47">
    <cfRule type="iconSet" priority="390">
      <iconSet>
        <cfvo type="percent" val="0"/>
        <cfvo type="formula" val="$O$20-($O$20*0.3)"/>
        <cfvo type="formula" val="$O$20-($O$20*0.2)"/>
      </iconSet>
    </cfRule>
  </conditionalFormatting>
  <conditionalFormatting sqref="AE45:AE47">
    <cfRule type="iconSet" priority="391">
      <iconSet>
        <cfvo type="percent" val="0"/>
        <cfvo type="num" val="0.12"/>
        <cfvo type="num" val="0.25"/>
      </iconSet>
    </cfRule>
  </conditionalFormatting>
  <conditionalFormatting sqref="AG45:AG47">
    <cfRule type="iconSet" priority="383">
      <iconSet>
        <cfvo type="percent" val="0"/>
        <cfvo type="formula" val="$O$11-($O$11*0.3)"/>
        <cfvo type="formula" val="$O$11-($O$11*0.2)"/>
      </iconSet>
    </cfRule>
  </conditionalFormatting>
  <conditionalFormatting sqref="AG45:AG47">
    <cfRule type="iconSet" priority="382">
      <iconSet>
        <cfvo type="percent" val="0"/>
        <cfvo type="formula" val="#REF!-(#REF!*0.3)"/>
        <cfvo type="formula" val="#REF!-(#REF!*0.2)"/>
      </iconSet>
    </cfRule>
  </conditionalFormatting>
  <conditionalFormatting sqref="AG45:AG47">
    <cfRule type="iconSet" priority="381">
      <iconSet>
        <cfvo type="percent" val="0"/>
        <cfvo type="num" val="0.12"/>
        <cfvo type="num" val="0.25"/>
      </iconSet>
    </cfRule>
  </conditionalFormatting>
  <conditionalFormatting sqref="AG45:AG47">
    <cfRule type="iconSet" priority="384">
      <iconSet>
        <cfvo type="percent" val="0"/>
        <cfvo type="num" val="0.12"/>
        <cfvo type="num" val="0.25"/>
      </iconSet>
    </cfRule>
  </conditionalFormatting>
  <conditionalFormatting sqref="AI45:AI47">
    <cfRule type="iconSet" priority="392">
      <iconSet>
        <cfvo type="percent" val="0"/>
        <cfvo type="formula" val="$O$13-($O$13*0.3)"/>
        <cfvo type="formula" val="$O$13-($O$13*0.2)"/>
      </iconSet>
    </cfRule>
  </conditionalFormatting>
  <conditionalFormatting sqref="AI45:AI47">
    <cfRule type="iconSet" priority="393">
      <iconSet>
        <cfvo type="percent" val="0"/>
        <cfvo type="formula" val="#REF!-(#REF!*0.3)"/>
        <cfvo type="formula" val="#REF!-(#REF!*0.2)"/>
      </iconSet>
    </cfRule>
  </conditionalFormatting>
  <conditionalFormatting sqref="AI45:AI47">
    <cfRule type="iconSet" priority="394">
      <iconSet>
        <cfvo type="percent" val="0"/>
        <cfvo type="num" val="0.12"/>
        <cfvo type="num" val="0.25"/>
      </iconSet>
    </cfRule>
  </conditionalFormatting>
  <conditionalFormatting sqref="T63:T65">
    <cfRule type="cellIs" dxfId="67" priority="321" stopIfTrue="1" operator="between">
      <formula>4.5</formula>
      <formula>11</formula>
    </cfRule>
    <cfRule type="cellIs" dxfId="66" priority="322" stopIfTrue="1" operator="lessThan">
      <formula>4</formula>
    </cfRule>
    <cfRule type="cellIs" dxfId="65" priority="323" stopIfTrue="1" operator="greaterThan">
      <formula>11</formula>
    </cfRule>
    <cfRule type="cellIs" dxfId="64" priority="324" stopIfTrue="1" operator="equal">
      <formula>4</formula>
    </cfRule>
  </conditionalFormatting>
  <conditionalFormatting sqref="AI63">
    <cfRule type="iconSet" priority="318">
      <iconSet>
        <cfvo type="percent" val="0"/>
        <cfvo type="formula" val="$O$13-($O$13*0.3)"/>
        <cfvo type="formula" val="$O$13-($O$13*0.2)"/>
      </iconSet>
    </cfRule>
  </conditionalFormatting>
  <conditionalFormatting sqref="AI63">
    <cfRule type="iconSet" priority="319">
      <iconSet>
        <cfvo type="percent" val="0"/>
        <cfvo type="formula" val="#REF!-(#REF!*0.3)"/>
        <cfvo type="formula" val="#REF!-(#REF!*0.2)"/>
      </iconSet>
    </cfRule>
  </conditionalFormatting>
  <conditionalFormatting sqref="AI63">
    <cfRule type="iconSet" priority="320">
      <iconSet>
        <cfvo type="percent" val="0"/>
        <cfvo type="num" val="0.12"/>
        <cfvo type="num" val="0.25"/>
      </iconSet>
    </cfRule>
  </conditionalFormatting>
  <conditionalFormatting sqref="AE63">
    <cfRule type="iconSet" priority="313">
      <iconSet>
        <cfvo type="percent" val="0"/>
        <cfvo type="formula" val="$O$11-($O$11*0.3)"/>
        <cfvo type="formula" val="$O$11-($O$11*0.2)"/>
      </iconSet>
    </cfRule>
  </conditionalFormatting>
  <conditionalFormatting sqref="AE64">
    <cfRule type="iconSet" priority="312">
      <iconSet>
        <cfvo type="percent" val="0"/>
        <cfvo type="formula" val="$O$13-($O$13*0.3)"/>
        <cfvo type="formula" val="$O$13-($O$13*0.2)"/>
      </iconSet>
    </cfRule>
  </conditionalFormatting>
  <conditionalFormatting sqref="AI64">
    <cfRule type="iconSet" priority="311">
      <iconSet>
        <cfvo type="percent" val="0"/>
        <cfvo type="formula" val="$Q$13-($Q$13*0.3)"/>
        <cfvo type="formula" val="$Q$13-($Q$13*0.2)"/>
      </iconSet>
    </cfRule>
  </conditionalFormatting>
  <conditionalFormatting sqref="AE63">
    <cfRule type="iconSet" priority="310">
      <iconSet>
        <cfvo type="percent" val="0"/>
        <cfvo type="formula" val="#REF!-(#REF!*0.3)"/>
        <cfvo type="formula" val="#REF!-(#REF!*0.2)"/>
      </iconSet>
    </cfRule>
  </conditionalFormatting>
  <conditionalFormatting sqref="AE63">
    <cfRule type="iconSet" priority="309">
      <iconSet>
        <cfvo type="percent" val="0"/>
        <cfvo type="num" val="0.12"/>
        <cfvo type="num" val="0.25"/>
      </iconSet>
    </cfRule>
  </conditionalFormatting>
  <conditionalFormatting sqref="AE64">
    <cfRule type="iconSet" priority="308">
      <iconSet>
        <cfvo type="percent" val="0"/>
        <cfvo type="formula" val="#REF!-(#REF!*0.3)"/>
        <cfvo type="formula" val="#REF!-(#REF!*0.2)"/>
      </iconSet>
    </cfRule>
  </conditionalFormatting>
  <conditionalFormatting sqref="AE64">
    <cfRule type="iconSet" priority="307">
      <iconSet>
        <cfvo type="percent" val="0"/>
        <cfvo type="num" val="0.12"/>
        <cfvo type="num" val="0.25"/>
      </iconSet>
    </cfRule>
  </conditionalFormatting>
  <conditionalFormatting sqref="AI64">
    <cfRule type="iconSet" priority="306">
      <iconSet>
        <cfvo type="percent" val="0"/>
        <cfvo type="num" val="0.62"/>
        <cfvo type="num" val="0.75"/>
      </iconSet>
    </cfRule>
  </conditionalFormatting>
  <conditionalFormatting sqref="AE63:AE64">
    <cfRule type="iconSet" priority="314">
      <iconSet>
        <cfvo type="percent" val="0"/>
        <cfvo type="num" val="0.12"/>
        <cfvo type="num" val="0.25"/>
      </iconSet>
    </cfRule>
  </conditionalFormatting>
  <conditionalFormatting sqref="AI64">
    <cfRule type="iconSet" priority="315">
      <iconSet>
        <cfvo type="percent" val="0"/>
        <cfvo type="num" val="0.62"/>
        <cfvo type="num" val="0.75"/>
      </iconSet>
    </cfRule>
  </conditionalFormatting>
  <conditionalFormatting sqref="AE65">
    <cfRule type="iconSet" priority="304">
      <iconSet>
        <cfvo type="percent" val="0"/>
        <cfvo type="formula" val="$O$15-($O$15*0.3)"/>
        <cfvo type="formula" val="$O$15-($O$15*0.2)"/>
      </iconSet>
    </cfRule>
  </conditionalFormatting>
  <conditionalFormatting sqref="AE65">
    <cfRule type="iconSet" priority="303">
      <iconSet>
        <cfvo type="percent" val="0"/>
        <cfvo type="formula" val="#REF!-(#REF!*0.3)"/>
        <cfvo type="formula" val="#REF!-(#REF!*0.2)"/>
      </iconSet>
    </cfRule>
  </conditionalFormatting>
  <conditionalFormatting sqref="AE65">
    <cfRule type="iconSet" priority="302">
      <iconSet>
        <cfvo type="percent" val="0"/>
        <cfvo type="num" val="0.12"/>
        <cfvo type="num" val="0.25"/>
      </iconSet>
    </cfRule>
  </conditionalFormatting>
  <conditionalFormatting sqref="AE65">
    <cfRule type="iconSet" priority="305">
      <iconSet>
        <cfvo type="percent" val="0"/>
        <cfvo type="num" val="0.12"/>
        <cfvo type="num" val="0.25"/>
      </iconSet>
    </cfRule>
  </conditionalFormatting>
  <conditionalFormatting sqref="AG64">
    <cfRule type="iconSet" priority="300">
      <iconSet>
        <cfvo type="percent" val="0"/>
        <cfvo type="formula" val="$O$13-($O$13*0.3)"/>
        <cfvo type="formula" val="$O$13-($O$13*0.2)"/>
      </iconSet>
    </cfRule>
  </conditionalFormatting>
  <conditionalFormatting sqref="AG64">
    <cfRule type="iconSet" priority="299">
      <iconSet>
        <cfvo type="percent" val="0"/>
        <cfvo type="formula" val="#REF!-(#REF!*0.3)"/>
        <cfvo type="formula" val="#REF!-(#REF!*0.2)"/>
      </iconSet>
    </cfRule>
  </conditionalFormatting>
  <conditionalFormatting sqref="AG64">
    <cfRule type="iconSet" priority="298">
      <iconSet>
        <cfvo type="percent" val="0"/>
        <cfvo type="num" val="0.12"/>
        <cfvo type="num" val="0.25"/>
      </iconSet>
    </cfRule>
  </conditionalFormatting>
  <conditionalFormatting sqref="AG64">
    <cfRule type="iconSet" priority="301">
      <iconSet>
        <cfvo type="percent" val="0"/>
        <cfvo type="num" val="0.12"/>
        <cfvo type="num" val="0.25"/>
      </iconSet>
    </cfRule>
  </conditionalFormatting>
  <conditionalFormatting sqref="AG65">
    <cfRule type="iconSet" priority="296">
      <iconSet>
        <cfvo type="percent" val="0"/>
        <cfvo type="formula" val="$O$13-($O$13*0.3)"/>
        <cfvo type="formula" val="$O$13-($O$13*0.2)"/>
      </iconSet>
    </cfRule>
  </conditionalFormatting>
  <conditionalFormatting sqref="AG65">
    <cfRule type="iconSet" priority="295">
      <iconSet>
        <cfvo type="percent" val="0"/>
        <cfvo type="formula" val="#REF!-(#REF!*0.3)"/>
        <cfvo type="formula" val="#REF!-(#REF!*0.2)"/>
      </iconSet>
    </cfRule>
  </conditionalFormatting>
  <conditionalFormatting sqref="AG65">
    <cfRule type="iconSet" priority="294">
      <iconSet>
        <cfvo type="percent" val="0"/>
        <cfvo type="num" val="0.12"/>
        <cfvo type="num" val="0.25"/>
      </iconSet>
    </cfRule>
  </conditionalFormatting>
  <conditionalFormatting sqref="AG65">
    <cfRule type="iconSet" priority="297">
      <iconSet>
        <cfvo type="percent" val="0"/>
        <cfvo type="num" val="0.12"/>
        <cfvo type="num" val="0.25"/>
      </iconSet>
    </cfRule>
  </conditionalFormatting>
  <conditionalFormatting sqref="AG63">
    <cfRule type="iconSet" priority="292">
      <iconSet>
        <cfvo type="percent" val="0"/>
        <cfvo type="formula" val="$O$13-($O$13*0.3)"/>
        <cfvo type="formula" val="$O$13-($O$13*0.2)"/>
      </iconSet>
    </cfRule>
  </conditionalFormatting>
  <conditionalFormatting sqref="AG63">
    <cfRule type="iconSet" priority="291">
      <iconSet>
        <cfvo type="percent" val="0"/>
        <cfvo type="formula" val="#REF!-(#REF!*0.3)"/>
        <cfvo type="formula" val="#REF!-(#REF!*0.2)"/>
      </iconSet>
    </cfRule>
  </conditionalFormatting>
  <conditionalFormatting sqref="AG63">
    <cfRule type="iconSet" priority="290">
      <iconSet>
        <cfvo type="percent" val="0"/>
        <cfvo type="num" val="0.12"/>
        <cfvo type="num" val="0.25"/>
      </iconSet>
    </cfRule>
  </conditionalFormatting>
  <conditionalFormatting sqref="AG63">
    <cfRule type="iconSet" priority="293">
      <iconSet>
        <cfvo type="percent" val="0"/>
        <cfvo type="num" val="0.12"/>
        <cfvo type="num" val="0.25"/>
      </iconSet>
    </cfRule>
  </conditionalFormatting>
  <conditionalFormatting sqref="AI65">
    <cfRule type="iconSet" priority="316">
      <iconSet>
        <cfvo type="percent" val="0"/>
        <cfvo type="formula" val="$Q$15-($Q$15*0.3)"/>
        <cfvo type="formula" val="$Q$15-($Q$15*0.2)"/>
      </iconSet>
    </cfRule>
  </conditionalFormatting>
  <conditionalFormatting sqref="AI65">
    <cfRule type="iconSet" priority="317">
      <iconSet>
        <cfvo type="percent" val="0"/>
        <cfvo type="num" val="0.62"/>
        <cfvo type="num" val="0.75"/>
      </iconSet>
    </cfRule>
  </conditionalFormatting>
  <conditionalFormatting sqref="AE68">
    <cfRule type="iconSet" priority="280">
      <iconSet>
        <cfvo type="percent" val="0"/>
        <cfvo type="num" val="0.12"/>
        <cfvo type="num" val="0.25"/>
      </iconSet>
    </cfRule>
  </conditionalFormatting>
  <conditionalFormatting sqref="T68">
    <cfRule type="cellIs" dxfId="63" priority="286" stopIfTrue="1" operator="between">
      <formula>4.5</formula>
      <formula>11</formula>
    </cfRule>
    <cfRule type="cellIs" dxfId="62" priority="287" stopIfTrue="1" operator="lessThan">
      <formula>4</formula>
    </cfRule>
    <cfRule type="cellIs" dxfId="61" priority="288" stopIfTrue="1" operator="greaterThan">
      <formula>11</formula>
    </cfRule>
    <cfRule type="cellIs" dxfId="60" priority="289" stopIfTrue="1" operator="equal">
      <formula>4</formula>
    </cfRule>
  </conditionalFormatting>
  <conditionalFormatting sqref="AI68">
    <cfRule type="iconSet" priority="283">
      <iconSet>
        <cfvo type="percent" val="0"/>
        <cfvo type="formula" val="$O$13-($O$13*0.3)"/>
        <cfvo type="formula" val="$O$13-($O$13*0.2)"/>
      </iconSet>
    </cfRule>
  </conditionalFormatting>
  <conditionalFormatting sqref="AI68">
    <cfRule type="iconSet" priority="284">
      <iconSet>
        <cfvo type="percent" val="0"/>
        <cfvo type="formula" val="#REF!-(#REF!*0.3)"/>
        <cfvo type="formula" val="#REF!-(#REF!*0.2)"/>
      </iconSet>
    </cfRule>
  </conditionalFormatting>
  <conditionalFormatting sqref="AI68">
    <cfRule type="iconSet" priority="285">
      <iconSet>
        <cfvo type="percent" val="0"/>
        <cfvo type="num" val="0.12"/>
        <cfvo type="num" val="0.25"/>
      </iconSet>
    </cfRule>
  </conditionalFormatting>
  <conditionalFormatting sqref="AG68">
    <cfRule type="iconSet" priority="281">
      <iconSet>
        <cfvo type="percent" val="0"/>
        <cfvo type="formula" val="$P$12-($P$12*0.3)"/>
        <cfvo type="formula" val="$P$12-($P$12*0.2)"/>
      </iconSet>
    </cfRule>
  </conditionalFormatting>
  <conditionalFormatting sqref="AG68">
    <cfRule type="iconSet" priority="282">
      <iconSet>
        <cfvo type="percent" val="0"/>
        <cfvo type="num" val="0.37"/>
        <cfvo type="num" val="0.5"/>
      </iconSet>
    </cfRule>
  </conditionalFormatting>
  <conditionalFormatting sqref="AE68">
    <cfRule type="iconSet" priority="279">
      <iconSet>
        <cfvo type="percent" val="0"/>
        <cfvo type="formula" val="$O$11-($O$11*0.3)"/>
        <cfvo type="formula" val="$O$11-($O$11*0.2)"/>
      </iconSet>
    </cfRule>
  </conditionalFormatting>
  <conditionalFormatting sqref="AE68">
    <cfRule type="iconSet" priority="278">
      <iconSet>
        <cfvo type="percent" val="0"/>
        <cfvo type="formula" val="#REF!-(#REF!*0.3)"/>
        <cfvo type="formula" val="#REF!-(#REF!*0.2)"/>
      </iconSet>
    </cfRule>
  </conditionalFormatting>
  <conditionalFormatting sqref="AE68">
    <cfRule type="iconSet" priority="277">
      <iconSet>
        <cfvo type="percent" val="0"/>
        <cfvo type="num" val="0.12"/>
        <cfvo type="num" val="0.25"/>
      </iconSet>
    </cfRule>
  </conditionalFormatting>
  <conditionalFormatting sqref="AE69">
    <cfRule type="iconSet" priority="276">
      <iconSet>
        <cfvo type="percent" val="0"/>
        <cfvo type="num" val="0.12"/>
        <cfvo type="num" val="0.25"/>
      </iconSet>
    </cfRule>
  </conditionalFormatting>
  <conditionalFormatting sqref="AE69">
    <cfRule type="iconSet" priority="275">
      <iconSet>
        <cfvo type="percent" val="0"/>
        <cfvo type="formula" val="$O$11-($O$11*0.3)"/>
        <cfvo type="formula" val="$O$11-($O$11*0.2)"/>
      </iconSet>
    </cfRule>
  </conditionalFormatting>
  <conditionalFormatting sqref="AE69">
    <cfRule type="iconSet" priority="274">
      <iconSet>
        <cfvo type="percent" val="0"/>
        <cfvo type="formula" val="#REF!-(#REF!*0.3)"/>
        <cfvo type="formula" val="#REF!-(#REF!*0.2)"/>
      </iconSet>
    </cfRule>
  </conditionalFormatting>
  <conditionalFormatting sqref="AE69">
    <cfRule type="iconSet" priority="273">
      <iconSet>
        <cfvo type="percent" val="0"/>
        <cfvo type="num" val="0.12"/>
        <cfvo type="num" val="0.25"/>
      </iconSet>
    </cfRule>
  </conditionalFormatting>
  <conditionalFormatting sqref="AG69">
    <cfRule type="iconSet" priority="271">
      <iconSet>
        <cfvo type="percent" val="0"/>
        <cfvo type="formula" val="$P$12-($P$12*0.3)"/>
        <cfvo type="formula" val="$P$12-($P$12*0.2)"/>
      </iconSet>
    </cfRule>
  </conditionalFormatting>
  <conditionalFormatting sqref="AG69">
    <cfRule type="iconSet" priority="272">
      <iconSet>
        <cfvo type="percent" val="0"/>
        <cfvo type="num" val="0.37"/>
        <cfvo type="num" val="0.5"/>
      </iconSet>
    </cfRule>
  </conditionalFormatting>
  <conditionalFormatting sqref="AI69">
    <cfRule type="iconSet" priority="268">
      <iconSet>
        <cfvo type="percent" val="0"/>
        <cfvo type="formula" val="$O$13-($O$13*0.3)"/>
        <cfvo type="formula" val="$O$13-($O$13*0.2)"/>
      </iconSet>
    </cfRule>
  </conditionalFormatting>
  <conditionalFormatting sqref="AI69">
    <cfRule type="iconSet" priority="269">
      <iconSet>
        <cfvo type="percent" val="0"/>
        <cfvo type="formula" val="#REF!-(#REF!*0.3)"/>
        <cfvo type="formula" val="#REF!-(#REF!*0.2)"/>
      </iconSet>
    </cfRule>
  </conditionalFormatting>
  <conditionalFormatting sqref="AI69">
    <cfRule type="iconSet" priority="270">
      <iconSet>
        <cfvo type="percent" val="0"/>
        <cfvo type="num" val="0.12"/>
        <cfvo type="num" val="0.25"/>
      </iconSet>
    </cfRule>
  </conditionalFormatting>
  <conditionalFormatting sqref="T69">
    <cfRule type="cellIs" dxfId="59" priority="264" stopIfTrue="1" operator="between">
      <formula>4.5</formula>
      <formula>11</formula>
    </cfRule>
    <cfRule type="cellIs" dxfId="58" priority="265" stopIfTrue="1" operator="lessThan">
      <formula>4</formula>
    </cfRule>
    <cfRule type="cellIs" dxfId="57" priority="266" stopIfTrue="1" operator="greaterThan">
      <formula>11</formula>
    </cfRule>
    <cfRule type="cellIs" dxfId="56" priority="267" stopIfTrue="1" operator="equal">
      <formula>4</formula>
    </cfRule>
  </conditionalFormatting>
  <conditionalFormatting sqref="T66">
    <cfRule type="cellIs" dxfId="55" priority="260" stopIfTrue="1" operator="between">
      <formula>4.5</formula>
      <formula>11</formula>
    </cfRule>
    <cfRule type="cellIs" dxfId="54" priority="261" stopIfTrue="1" operator="lessThan">
      <formula>4</formula>
    </cfRule>
    <cfRule type="cellIs" dxfId="53" priority="262" stopIfTrue="1" operator="greaterThan">
      <formula>11</formula>
    </cfRule>
    <cfRule type="cellIs" dxfId="52" priority="263" stopIfTrue="1" operator="equal">
      <formula>4</formula>
    </cfRule>
  </conditionalFormatting>
  <conditionalFormatting sqref="AE66">
    <cfRule type="iconSet" priority="256">
      <iconSet>
        <cfvo type="percent" val="0"/>
        <cfvo type="formula" val="$O$11-($O$11*0.3)"/>
        <cfvo type="formula" val="$O$11-($O$11*0.2)"/>
      </iconSet>
    </cfRule>
  </conditionalFormatting>
  <conditionalFormatting sqref="AG66">
    <cfRule type="iconSet" priority="255">
      <iconSet>
        <cfvo type="percent" val="0"/>
        <cfvo type="formula" val="$P$11-($P$11*0.3)"/>
        <cfvo type="formula" val="$P$11-($P$11*0.2)"/>
      </iconSet>
    </cfRule>
  </conditionalFormatting>
  <conditionalFormatting sqref="AI66">
    <cfRule type="iconSet" priority="254">
      <iconSet>
        <cfvo type="percent" val="0"/>
        <cfvo type="formula" val="$Q$11-($Q$11*0.3)"/>
        <cfvo type="formula" val="$Q$11-($Q$11*0.2)"/>
      </iconSet>
    </cfRule>
  </conditionalFormatting>
  <conditionalFormatting sqref="AE66">
    <cfRule type="iconSet" priority="253">
      <iconSet>
        <cfvo type="percent" val="0"/>
        <cfvo type="formula" val="#REF!-(#REF!*0.3)"/>
        <cfvo type="formula" val="#REF!-(#REF!*0.2)"/>
      </iconSet>
    </cfRule>
  </conditionalFormatting>
  <conditionalFormatting sqref="AE66">
    <cfRule type="iconSet" priority="252">
      <iconSet>
        <cfvo type="percent" val="0"/>
        <cfvo type="num" val="0.12"/>
        <cfvo type="num" val="0.25"/>
      </iconSet>
    </cfRule>
  </conditionalFormatting>
  <conditionalFormatting sqref="AI66">
    <cfRule type="iconSet" priority="251">
      <iconSet>
        <cfvo type="percent" val="0"/>
        <cfvo type="num" val="0.62"/>
        <cfvo type="num" val="0.75"/>
      </iconSet>
    </cfRule>
  </conditionalFormatting>
  <conditionalFormatting sqref="AE66">
    <cfRule type="iconSet" priority="257">
      <iconSet>
        <cfvo type="percent" val="0"/>
        <cfvo type="num" val="0.12"/>
        <cfvo type="num" val="0.25"/>
      </iconSet>
    </cfRule>
  </conditionalFormatting>
  <conditionalFormatting sqref="AG66">
    <cfRule type="iconSet" priority="258">
      <iconSet>
        <cfvo type="percent" val="0"/>
        <cfvo type="num" val="0.37"/>
        <cfvo type="num" val="0.5"/>
      </iconSet>
    </cfRule>
  </conditionalFormatting>
  <conditionalFormatting sqref="AI66">
    <cfRule type="iconSet" priority="259">
      <iconSet>
        <cfvo type="percent" val="0"/>
        <cfvo type="num" val="0.62"/>
        <cfvo type="num" val="0.75"/>
      </iconSet>
    </cfRule>
  </conditionalFormatting>
  <conditionalFormatting sqref="T67">
    <cfRule type="cellIs" dxfId="51" priority="247" stopIfTrue="1" operator="between">
      <formula>4.5</formula>
      <formula>11</formula>
    </cfRule>
    <cfRule type="cellIs" dxfId="50" priority="248" stopIfTrue="1" operator="lessThan">
      <formula>4</formula>
    </cfRule>
    <cfRule type="cellIs" dxfId="49" priority="249" stopIfTrue="1" operator="greaterThan">
      <formula>11</formula>
    </cfRule>
    <cfRule type="cellIs" dxfId="48" priority="250" stopIfTrue="1" operator="equal">
      <formula>4</formula>
    </cfRule>
  </conditionalFormatting>
  <conditionalFormatting sqref="AE67">
    <cfRule type="iconSet" priority="243">
      <iconSet>
        <cfvo type="percent" val="0"/>
        <cfvo type="formula" val="$O$13-($O$13*0.3)"/>
        <cfvo type="formula" val="$O$13-($O$13*0.2)"/>
      </iconSet>
    </cfRule>
  </conditionalFormatting>
  <conditionalFormatting sqref="AG67">
    <cfRule type="iconSet" priority="242">
      <iconSet>
        <cfvo type="percent" val="0"/>
        <cfvo type="formula" val="$P$13-($P$13*0.3)"/>
        <cfvo type="formula" val="$P$13-($P$13*0.2)"/>
      </iconSet>
    </cfRule>
  </conditionalFormatting>
  <conditionalFormatting sqref="AI67">
    <cfRule type="iconSet" priority="241">
      <iconSet>
        <cfvo type="percent" val="0"/>
        <cfvo type="formula" val="$Q$13-($Q$13*0.3)"/>
        <cfvo type="formula" val="$Q$13-($Q$13*0.2)"/>
      </iconSet>
    </cfRule>
  </conditionalFormatting>
  <conditionalFormatting sqref="AE67">
    <cfRule type="iconSet" priority="240">
      <iconSet>
        <cfvo type="percent" val="0"/>
        <cfvo type="formula" val="#REF!-(#REF!*0.3)"/>
        <cfvo type="formula" val="#REF!-(#REF!*0.2)"/>
      </iconSet>
    </cfRule>
  </conditionalFormatting>
  <conditionalFormatting sqref="AE67">
    <cfRule type="iconSet" priority="239">
      <iconSet>
        <cfvo type="percent" val="0"/>
        <cfvo type="num" val="0.12"/>
        <cfvo type="num" val="0.25"/>
      </iconSet>
    </cfRule>
  </conditionalFormatting>
  <conditionalFormatting sqref="AI67">
    <cfRule type="iconSet" priority="238">
      <iconSet>
        <cfvo type="percent" val="0"/>
        <cfvo type="num" val="0.62"/>
        <cfvo type="num" val="0.75"/>
      </iconSet>
    </cfRule>
  </conditionalFormatting>
  <conditionalFormatting sqref="AE67">
    <cfRule type="iconSet" priority="244">
      <iconSet>
        <cfvo type="percent" val="0"/>
        <cfvo type="num" val="0.12"/>
        <cfvo type="num" val="0.25"/>
      </iconSet>
    </cfRule>
  </conditionalFormatting>
  <conditionalFormatting sqref="AG67">
    <cfRule type="iconSet" priority="245">
      <iconSet>
        <cfvo type="percent" val="0"/>
        <cfvo type="num" val="0.37"/>
        <cfvo type="num" val="0.5"/>
      </iconSet>
    </cfRule>
  </conditionalFormatting>
  <conditionalFormatting sqref="AI67">
    <cfRule type="iconSet" priority="246">
      <iconSet>
        <cfvo type="percent" val="0"/>
        <cfvo type="num" val="0.62"/>
        <cfvo type="num" val="0.75"/>
      </iconSet>
    </cfRule>
  </conditionalFormatting>
  <conditionalFormatting sqref="T70:T72">
    <cfRule type="cellIs" dxfId="47" priority="228" stopIfTrue="1" operator="between">
      <formula>4.5</formula>
      <formula>11</formula>
    </cfRule>
    <cfRule type="cellIs" dxfId="46" priority="229" stopIfTrue="1" operator="lessThan">
      <formula>4</formula>
    </cfRule>
    <cfRule type="cellIs" dxfId="45" priority="230" stopIfTrue="1" operator="greaterThan">
      <formula>11</formula>
    </cfRule>
    <cfRule type="cellIs" dxfId="44" priority="231" stopIfTrue="1" operator="equal">
      <formula>4</formula>
    </cfRule>
  </conditionalFormatting>
  <conditionalFormatting sqref="AE70">
    <cfRule type="iconSet" priority="227">
      <iconSet>
        <cfvo type="percent" val="0"/>
        <cfvo type="formula" val="$N$11-($N$11*0.3)"/>
        <cfvo type="formula" val="$N$11-($N$11*0.2)"/>
      </iconSet>
    </cfRule>
  </conditionalFormatting>
  <conditionalFormatting sqref="AG70">
    <cfRule type="iconSet" priority="226">
      <iconSet>
        <cfvo type="percent" val="0"/>
        <cfvo type="formula" val="$O$11-($O$11*0.3)"/>
        <cfvo type="formula" val="$O$11-($O$11*0.2)"/>
      </iconSet>
    </cfRule>
  </conditionalFormatting>
  <conditionalFormatting sqref="AI70">
    <cfRule type="iconSet" priority="225">
      <iconSet>
        <cfvo type="percent" val="0"/>
        <cfvo type="formula" val="$P$11-($P$11*0.3)"/>
        <cfvo type="formula" val="$P$11-($P$11*0.2)"/>
      </iconSet>
    </cfRule>
  </conditionalFormatting>
  <conditionalFormatting sqref="AE71">
    <cfRule type="iconSet" priority="224">
      <iconSet>
        <cfvo type="percent" val="0"/>
        <cfvo type="formula" val="$N$12-($N$12*0.3)"/>
        <cfvo type="formula" val="$N$12-($N$12*0.2)"/>
      </iconSet>
    </cfRule>
  </conditionalFormatting>
  <conditionalFormatting sqref="AG71">
    <cfRule type="iconSet" priority="223">
      <iconSet>
        <cfvo type="percent" val="0"/>
        <cfvo type="formula" val="$O$12-($O$12*0.3)"/>
        <cfvo type="formula" val="$O$12-($O$12*0.2)"/>
      </iconSet>
    </cfRule>
  </conditionalFormatting>
  <conditionalFormatting sqref="AI71">
    <cfRule type="iconSet" priority="222">
      <iconSet>
        <cfvo type="percent" val="0"/>
        <cfvo type="formula" val="$P$12-($P$12*0.3)"/>
        <cfvo type="formula" val="$P$12-($P$12*0.2)"/>
      </iconSet>
    </cfRule>
  </conditionalFormatting>
  <conditionalFormatting sqref="AE70">
    <cfRule type="iconSet" priority="221">
      <iconSet>
        <cfvo type="percent" val="0"/>
        <cfvo type="formula" val="#REF!-(#REF!*0.3)"/>
        <cfvo type="formula" val="#REF!-(#REF!*0.2)"/>
      </iconSet>
    </cfRule>
  </conditionalFormatting>
  <conditionalFormatting sqref="AE70">
    <cfRule type="iconSet" priority="220">
      <iconSet>
        <cfvo type="percent" val="0"/>
        <cfvo type="num" val="0.12"/>
        <cfvo type="num" val="0.25"/>
      </iconSet>
    </cfRule>
  </conditionalFormatting>
  <conditionalFormatting sqref="AE71">
    <cfRule type="iconSet" priority="219">
      <iconSet>
        <cfvo type="percent" val="0"/>
        <cfvo type="formula" val="#REF!-(#REF!*0.3)"/>
        <cfvo type="formula" val="#REF!-(#REF!*0.2)"/>
      </iconSet>
    </cfRule>
  </conditionalFormatting>
  <conditionalFormatting sqref="AE71">
    <cfRule type="iconSet" priority="218">
      <iconSet>
        <cfvo type="percent" val="0"/>
        <cfvo type="num" val="0.12"/>
        <cfvo type="num" val="0.25"/>
      </iconSet>
    </cfRule>
  </conditionalFormatting>
  <conditionalFormatting sqref="AE72">
    <cfRule type="iconSet" priority="217">
      <iconSet>
        <cfvo type="percent" val="0"/>
        <cfvo type="formula" val="#REF!-(#REF!*0.3)"/>
        <cfvo type="formula" val="#REF!-(#REF!*0.2)"/>
      </iconSet>
    </cfRule>
  </conditionalFormatting>
  <conditionalFormatting sqref="AE72">
    <cfRule type="iconSet" priority="216">
      <iconSet>
        <cfvo type="percent" val="0"/>
        <cfvo type="num" val="0.12"/>
        <cfvo type="num" val="0.25"/>
      </iconSet>
    </cfRule>
  </conditionalFormatting>
  <conditionalFormatting sqref="AI70">
    <cfRule type="iconSet" priority="215">
      <iconSet>
        <cfvo type="percent" val="0"/>
        <cfvo type="num" val="0.62"/>
        <cfvo type="num" val="0.75"/>
      </iconSet>
    </cfRule>
  </conditionalFormatting>
  <conditionalFormatting sqref="AI71">
    <cfRule type="iconSet" priority="214">
      <iconSet>
        <cfvo type="percent" val="0"/>
        <cfvo type="num" val="0.62"/>
        <cfvo type="num" val="0.75"/>
      </iconSet>
    </cfRule>
  </conditionalFormatting>
  <conditionalFormatting sqref="AI72">
    <cfRule type="iconSet" priority="213">
      <iconSet>
        <cfvo type="percent" val="0"/>
        <cfvo type="num" val="0.62"/>
        <cfvo type="num" val="0.75"/>
      </iconSet>
    </cfRule>
  </conditionalFormatting>
  <conditionalFormatting sqref="AE72">
    <cfRule type="iconSet" priority="232">
      <iconSet>
        <cfvo type="percent" val="0"/>
        <cfvo type="formula" val="#REF!-(#REF!*0.3)"/>
        <cfvo type="formula" val="#REF!-(#REF!*0.2)"/>
      </iconSet>
    </cfRule>
  </conditionalFormatting>
  <conditionalFormatting sqref="AG72">
    <cfRule type="iconSet" priority="233">
      <iconSet>
        <cfvo type="percent" val="0"/>
        <cfvo type="formula" val="#REF!-(#REF!*0.3)"/>
        <cfvo type="formula" val="#REF!-(#REF!*0.2)"/>
      </iconSet>
    </cfRule>
  </conditionalFormatting>
  <conditionalFormatting sqref="AI72">
    <cfRule type="iconSet" priority="234">
      <iconSet>
        <cfvo type="percent" val="0"/>
        <cfvo type="formula" val="#REF!-(#REF!*0.3)"/>
        <cfvo type="formula" val="#REF!-(#REF!*0.2)"/>
      </iconSet>
    </cfRule>
  </conditionalFormatting>
  <conditionalFormatting sqref="AE70:AE72">
    <cfRule type="iconSet" priority="235">
      <iconSet>
        <cfvo type="percent" val="0"/>
        <cfvo type="num" val="0.12"/>
        <cfvo type="num" val="0.25"/>
      </iconSet>
    </cfRule>
  </conditionalFormatting>
  <conditionalFormatting sqref="AG70:AG72">
    <cfRule type="iconSet" priority="236">
      <iconSet>
        <cfvo type="percent" val="0"/>
        <cfvo type="num" val="0.37"/>
        <cfvo type="num" val="0.5"/>
      </iconSet>
    </cfRule>
  </conditionalFormatting>
  <conditionalFormatting sqref="AI70:AI72">
    <cfRule type="iconSet" priority="237">
      <iconSet>
        <cfvo type="percent" val="0"/>
        <cfvo type="num" val="0.62"/>
        <cfvo type="num" val="0.75"/>
      </iconSet>
    </cfRule>
  </conditionalFormatting>
  <conditionalFormatting sqref="T34 T36:T38">
    <cfRule type="cellIs" dxfId="43" priority="203" stopIfTrue="1" operator="between">
      <formula>4.5</formula>
      <formula>11</formula>
    </cfRule>
    <cfRule type="cellIs" dxfId="42" priority="204" stopIfTrue="1" operator="lessThan">
      <formula>4</formula>
    </cfRule>
    <cfRule type="cellIs" dxfId="41" priority="205" stopIfTrue="1" operator="greaterThan">
      <formula>11</formula>
    </cfRule>
    <cfRule type="cellIs" dxfId="40" priority="206" stopIfTrue="1" operator="equal">
      <formula>4</formula>
    </cfRule>
  </conditionalFormatting>
  <conditionalFormatting sqref="AE34">
    <cfRule type="iconSet" priority="202">
      <iconSet>
        <cfvo type="percent" val="0"/>
        <cfvo type="formula" val="$O$12-($O$12*0.3)"/>
        <cfvo type="formula" val="$O$12-($O$12*0.2)"/>
      </iconSet>
    </cfRule>
  </conditionalFormatting>
  <conditionalFormatting sqref="AG34">
    <cfRule type="iconSet" priority="201">
      <iconSet>
        <cfvo type="percent" val="0"/>
        <cfvo type="formula" val="$P$12-($P$12*0.3)"/>
        <cfvo type="formula" val="$P$12-($P$12*0.2)"/>
      </iconSet>
    </cfRule>
  </conditionalFormatting>
  <conditionalFormatting sqref="AI34">
    <cfRule type="iconSet" priority="200">
      <iconSet>
        <cfvo type="percent" val="0"/>
        <cfvo type="formula" val="$Q$12-($Q$12*0.3)"/>
        <cfvo type="formula" val="$Q$12-($Q$12*0.2)"/>
      </iconSet>
    </cfRule>
  </conditionalFormatting>
  <conditionalFormatting sqref="AE36">
    <cfRule type="iconSet" priority="199">
      <iconSet>
        <cfvo type="percent" val="0"/>
        <cfvo type="formula" val="$O$13-($O$13*0.3)"/>
        <cfvo type="formula" val="$O$13-($O$13*0.2)"/>
      </iconSet>
    </cfRule>
  </conditionalFormatting>
  <conditionalFormatting sqref="AG36">
    <cfRule type="iconSet" priority="198">
      <iconSet>
        <cfvo type="percent" val="0"/>
        <cfvo type="formula" val="$P$13-($P$13*0.3)"/>
        <cfvo type="formula" val="$P$13-($P$13*0.2)"/>
      </iconSet>
    </cfRule>
  </conditionalFormatting>
  <conditionalFormatting sqref="AI36">
    <cfRule type="iconSet" priority="197">
      <iconSet>
        <cfvo type="percent" val="0"/>
        <cfvo type="formula" val="$Q$13-($Q$13*0.3)"/>
        <cfvo type="formula" val="$Q$13-($Q$13*0.2)"/>
      </iconSet>
    </cfRule>
  </conditionalFormatting>
  <conditionalFormatting sqref="AE37">
    <cfRule type="iconSet" priority="196">
      <iconSet>
        <cfvo type="percent" val="0"/>
        <cfvo type="formula" val="$O$14-($O$14*0.3)"/>
        <cfvo type="formula" val="$O$14-($O$14*0.2)"/>
      </iconSet>
    </cfRule>
  </conditionalFormatting>
  <conditionalFormatting sqref="AG37">
    <cfRule type="iconSet" priority="195">
      <iconSet>
        <cfvo type="percent" val="0"/>
        <cfvo type="formula" val="$P$14-($P$14*0.3)"/>
        <cfvo type="formula" val="$P$14-($P$14*0.2)"/>
      </iconSet>
    </cfRule>
  </conditionalFormatting>
  <conditionalFormatting sqref="AI37">
    <cfRule type="iconSet" priority="194">
      <iconSet>
        <cfvo type="percent" val="0"/>
        <cfvo type="formula" val="$Q$14-($Q$14*0.3)"/>
        <cfvo type="formula" val="$Q$14-($Q$14*0.2)"/>
      </iconSet>
    </cfRule>
  </conditionalFormatting>
  <conditionalFormatting sqref="AE34">
    <cfRule type="iconSet" priority="193">
      <iconSet>
        <cfvo type="percent" val="0"/>
        <cfvo type="formula" val="#REF!-(#REF!*0.3)"/>
        <cfvo type="formula" val="#REF!-(#REF!*0.2)"/>
      </iconSet>
    </cfRule>
  </conditionalFormatting>
  <conditionalFormatting sqref="AE34">
    <cfRule type="iconSet" priority="192">
      <iconSet>
        <cfvo type="percent" val="0"/>
        <cfvo type="num" val="0.12"/>
        <cfvo type="num" val="0.25"/>
      </iconSet>
    </cfRule>
  </conditionalFormatting>
  <conditionalFormatting sqref="AE36">
    <cfRule type="iconSet" priority="191">
      <iconSet>
        <cfvo type="percent" val="0"/>
        <cfvo type="formula" val="#REF!-(#REF!*0.3)"/>
        <cfvo type="formula" val="#REF!-(#REF!*0.2)"/>
      </iconSet>
    </cfRule>
  </conditionalFormatting>
  <conditionalFormatting sqref="AE36">
    <cfRule type="iconSet" priority="190">
      <iconSet>
        <cfvo type="percent" val="0"/>
        <cfvo type="num" val="0.12"/>
        <cfvo type="num" val="0.25"/>
      </iconSet>
    </cfRule>
  </conditionalFormatting>
  <conditionalFormatting sqref="AE37">
    <cfRule type="iconSet" priority="189">
      <iconSet>
        <cfvo type="percent" val="0"/>
        <cfvo type="formula" val="#REF!-(#REF!*0.3)"/>
        <cfvo type="formula" val="#REF!-(#REF!*0.2)"/>
      </iconSet>
    </cfRule>
  </conditionalFormatting>
  <conditionalFormatting sqref="AE37">
    <cfRule type="iconSet" priority="188">
      <iconSet>
        <cfvo type="percent" val="0"/>
        <cfvo type="num" val="0.12"/>
        <cfvo type="num" val="0.25"/>
      </iconSet>
    </cfRule>
  </conditionalFormatting>
  <conditionalFormatting sqref="AE38">
    <cfRule type="iconSet" priority="187">
      <iconSet>
        <cfvo type="percent" val="0"/>
        <cfvo type="formula" val="#REF!-(#REF!*0.3)"/>
        <cfvo type="formula" val="#REF!-(#REF!*0.2)"/>
      </iconSet>
    </cfRule>
  </conditionalFormatting>
  <conditionalFormatting sqref="AE38">
    <cfRule type="iconSet" priority="186">
      <iconSet>
        <cfvo type="percent" val="0"/>
        <cfvo type="num" val="0.12"/>
        <cfvo type="num" val="0.25"/>
      </iconSet>
    </cfRule>
  </conditionalFormatting>
  <conditionalFormatting sqref="AI34">
    <cfRule type="iconSet" priority="185">
      <iconSet>
        <cfvo type="percent" val="0"/>
        <cfvo type="num" val="0.62"/>
        <cfvo type="num" val="0.75"/>
      </iconSet>
    </cfRule>
  </conditionalFormatting>
  <conditionalFormatting sqref="AI36">
    <cfRule type="iconSet" priority="184">
      <iconSet>
        <cfvo type="percent" val="0"/>
        <cfvo type="num" val="0.62"/>
        <cfvo type="num" val="0.75"/>
      </iconSet>
    </cfRule>
  </conditionalFormatting>
  <conditionalFormatting sqref="AI37">
    <cfRule type="iconSet" priority="183">
      <iconSet>
        <cfvo type="percent" val="0"/>
        <cfvo type="num" val="0.62"/>
        <cfvo type="num" val="0.75"/>
      </iconSet>
    </cfRule>
  </conditionalFormatting>
  <conditionalFormatting sqref="AI38">
    <cfRule type="iconSet" priority="182">
      <iconSet>
        <cfvo type="percent" val="0"/>
        <cfvo type="num" val="0.62"/>
        <cfvo type="num" val="0.75"/>
      </iconSet>
    </cfRule>
  </conditionalFormatting>
  <conditionalFormatting sqref="AE38">
    <cfRule type="iconSet" priority="207">
      <iconSet>
        <cfvo type="percent" val="0"/>
        <cfvo type="formula" val="#REF!-(#REF!*0.3)"/>
        <cfvo type="formula" val="#REF!-(#REF!*0.2)"/>
      </iconSet>
    </cfRule>
  </conditionalFormatting>
  <conditionalFormatting sqref="AG38">
    <cfRule type="iconSet" priority="208">
      <iconSet>
        <cfvo type="percent" val="0"/>
        <cfvo type="formula" val="#REF!-(#REF!*0.3)"/>
        <cfvo type="formula" val="#REF!-(#REF!*0.2)"/>
      </iconSet>
    </cfRule>
  </conditionalFormatting>
  <conditionalFormatting sqref="AI38">
    <cfRule type="iconSet" priority="209">
      <iconSet>
        <cfvo type="percent" val="0"/>
        <cfvo type="formula" val="#REF!-(#REF!*0.3)"/>
        <cfvo type="formula" val="#REF!-(#REF!*0.2)"/>
      </iconSet>
    </cfRule>
  </conditionalFormatting>
  <conditionalFormatting sqref="AE34 AE36:AE38">
    <cfRule type="iconSet" priority="210">
      <iconSet>
        <cfvo type="percent" val="0"/>
        <cfvo type="num" val="0.12"/>
        <cfvo type="num" val="0.25"/>
      </iconSet>
    </cfRule>
  </conditionalFormatting>
  <conditionalFormatting sqref="AG34 AG36:AG38">
    <cfRule type="iconSet" priority="211">
      <iconSet>
        <cfvo type="percent" val="0"/>
        <cfvo type="num" val="0.37"/>
        <cfvo type="num" val="0.5"/>
      </iconSet>
    </cfRule>
  </conditionalFormatting>
  <conditionalFormatting sqref="AI34 AI36:AI38">
    <cfRule type="iconSet" priority="212">
      <iconSet>
        <cfvo type="percent" val="0"/>
        <cfvo type="num" val="0.62"/>
        <cfvo type="num" val="0.75"/>
      </iconSet>
    </cfRule>
  </conditionalFormatting>
  <conditionalFormatting sqref="AE35">
    <cfRule type="iconSet" priority="178">
      <iconSet>
        <cfvo type="percent" val="0"/>
        <cfvo type="formula" val="$O$12-($O$12*0.3)"/>
        <cfvo type="formula" val="$O$12-($O$12*0.2)"/>
      </iconSet>
    </cfRule>
  </conditionalFormatting>
  <conditionalFormatting sqref="AG35">
    <cfRule type="iconSet" priority="177">
      <iconSet>
        <cfvo type="percent" val="0"/>
        <cfvo type="formula" val="$P$12-($P$12*0.3)"/>
        <cfvo type="formula" val="$P$12-($P$12*0.2)"/>
      </iconSet>
    </cfRule>
  </conditionalFormatting>
  <conditionalFormatting sqref="AI35">
    <cfRule type="iconSet" priority="176">
      <iconSet>
        <cfvo type="percent" val="0"/>
        <cfvo type="formula" val="$Q$12-($Q$12*0.3)"/>
        <cfvo type="formula" val="$Q$12-($Q$12*0.2)"/>
      </iconSet>
    </cfRule>
  </conditionalFormatting>
  <conditionalFormatting sqref="AE35">
    <cfRule type="iconSet" priority="175">
      <iconSet>
        <cfvo type="percent" val="0"/>
        <cfvo type="formula" val="#REF!-(#REF!*0.3)"/>
        <cfvo type="formula" val="#REF!-(#REF!*0.2)"/>
      </iconSet>
    </cfRule>
  </conditionalFormatting>
  <conditionalFormatting sqref="AE35">
    <cfRule type="iconSet" priority="174">
      <iconSet>
        <cfvo type="percent" val="0"/>
        <cfvo type="num" val="0.12"/>
        <cfvo type="num" val="0.25"/>
      </iconSet>
    </cfRule>
  </conditionalFormatting>
  <conditionalFormatting sqref="AI35">
    <cfRule type="iconSet" priority="173">
      <iconSet>
        <cfvo type="percent" val="0"/>
        <cfvo type="num" val="0.62"/>
        <cfvo type="num" val="0.75"/>
      </iconSet>
    </cfRule>
  </conditionalFormatting>
  <conditionalFormatting sqref="AE35">
    <cfRule type="iconSet" priority="179">
      <iconSet>
        <cfvo type="percent" val="0"/>
        <cfvo type="num" val="0.12"/>
        <cfvo type="num" val="0.25"/>
      </iconSet>
    </cfRule>
  </conditionalFormatting>
  <conditionalFormatting sqref="AG35">
    <cfRule type="iconSet" priority="180">
      <iconSet>
        <cfvo type="percent" val="0"/>
        <cfvo type="num" val="0.37"/>
        <cfvo type="num" val="0.5"/>
      </iconSet>
    </cfRule>
  </conditionalFormatting>
  <conditionalFormatting sqref="AI35">
    <cfRule type="iconSet" priority="181">
      <iconSet>
        <cfvo type="percent" val="0"/>
        <cfvo type="num" val="0.62"/>
        <cfvo type="num" val="0.75"/>
      </iconSet>
    </cfRule>
  </conditionalFormatting>
  <conditionalFormatting sqref="T35">
    <cfRule type="cellIs" dxfId="39" priority="169" stopIfTrue="1" operator="between">
      <formula>4.5</formula>
      <formula>11</formula>
    </cfRule>
    <cfRule type="cellIs" dxfId="38" priority="170" stopIfTrue="1" operator="lessThan">
      <formula>4</formula>
    </cfRule>
    <cfRule type="cellIs" dxfId="37" priority="171" stopIfTrue="1" operator="greaterThan">
      <formula>11</formula>
    </cfRule>
    <cfRule type="cellIs" dxfId="36" priority="172" stopIfTrue="1" operator="equal">
      <formula>4</formula>
    </cfRule>
  </conditionalFormatting>
  <conditionalFormatting sqref="T27:T29">
    <cfRule type="cellIs" dxfId="35" priority="80" stopIfTrue="1" operator="between">
      <formula>4.5</formula>
      <formula>11</formula>
    </cfRule>
    <cfRule type="cellIs" dxfId="34" priority="81" stopIfTrue="1" operator="lessThan">
      <formula>4</formula>
    </cfRule>
    <cfRule type="cellIs" dxfId="33" priority="82" stopIfTrue="1" operator="greaterThan">
      <formula>11</formula>
    </cfRule>
    <cfRule type="cellIs" dxfId="32" priority="83" stopIfTrue="1" operator="equal">
      <formula>4</formula>
    </cfRule>
  </conditionalFormatting>
  <conditionalFormatting sqref="AE22">
    <cfRule type="iconSet" priority="154">
      <iconSet>
        <cfvo type="percent" val="0"/>
        <cfvo type="formula" val="#REF!-(#REF!*0.3)"/>
        <cfvo type="formula" val="#REF!-(#REF!*0.2)"/>
      </iconSet>
    </cfRule>
  </conditionalFormatting>
  <conditionalFormatting sqref="AE22">
    <cfRule type="iconSet" priority="153">
      <iconSet>
        <cfvo type="percent" val="0"/>
        <cfvo type="num" val="0.12"/>
        <cfvo type="num" val="0.25"/>
      </iconSet>
    </cfRule>
  </conditionalFormatting>
  <conditionalFormatting sqref="AE22">
    <cfRule type="iconSet" priority="155">
      <iconSet>
        <cfvo type="percent" val="0"/>
        <cfvo type="formula" val="#REF!-(#REF!*0.3)"/>
        <cfvo type="formula" val="#REF!-(#REF!*0.2)"/>
      </iconSet>
    </cfRule>
  </conditionalFormatting>
  <conditionalFormatting sqref="AG22">
    <cfRule type="iconSet" priority="151">
      <iconSet>
        <cfvo type="percent" val="0"/>
        <cfvo type="formula" val="#REF!-(#REF!*0.3)"/>
        <cfvo type="formula" val="#REF!-(#REF!*0.2)"/>
      </iconSet>
    </cfRule>
  </conditionalFormatting>
  <conditionalFormatting sqref="AG22">
    <cfRule type="iconSet" priority="150">
      <iconSet>
        <cfvo type="percent" val="0"/>
        <cfvo type="num" val="0.12"/>
        <cfvo type="num" val="0.25"/>
      </iconSet>
    </cfRule>
  </conditionalFormatting>
  <conditionalFormatting sqref="AG22">
    <cfRule type="iconSet" priority="152">
      <iconSet>
        <cfvo type="percent" val="0"/>
        <cfvo type="formula" val="#REF!-(#REF!*0.3)"/>
        <cfvo type="formula" val="#REF!-(#REF!*0.2)"/>
      </iconSet>
    </cfRule>
  </conditionalFormatting>
  <conditionalFormatting sqref="AI22">
    <cfRule type="iconSet" priority="148">
      <iconSet>
        <cfvo type="percent" val="0"/>
        <cfvo type="formula" val="#REF!-(#REF!*0.3)"/>
        <cfvo type="formula" val="#REF!-(#REF!*0.2)"/>
      </iconSet>
    </cfRule>
  </conditionalFormatting>
  <conditionalFormatting sqref="AI22">
    <cfRule type="iconSet" priority="147">
      <iconSet>
        <cfvo type="percent" val="0"/>
        <cfvo type="num" val="0.12"/>
        <cfvo type="num" val="0.25"/>
      </iconSet>
    </cfRule>
  </conditionalFormatting>
  <conditionalFormatting sqref="AI22">
    <cfRule type="iconSet" priority="149">
      <iconSet>
        <cfvo type="percent" val="0"/>
        <cfvo type="formula" val="#REF!-(#REF!*0.3)"/>
        <cfvo type="formula" val="#REF!-(#REF!*0.2)"/>
      </iconSet>
    </cfRule>
  </conditionalFormatting>
  <conditionalFormatting sqref="T22">
    <cfRule type="cellIs" dxfId="31" priority="143" stopIfTrue="1" operator="between">
      <formula>4.5</formula>
      <formula>11</formula>
    </cfRule>
    <cfRule type="cellIs" dxfId="30" priority="144" stopIfTrue="1" operator="lessThan">
      <formula>4</formula>
    </cfRule>
    <cfRule type="cellIs" dxfId="29" priority="145" stopIfTrue="1" operator="greaterThan">
      <formula>11</formula>
    </cfRule>
    <cfRule type="cellIs" dxfId="28" priority="146" stopIfTrue="1" operator="equal">
      <formula>4</formula>
    </cfRule>
  </conditionalFormatting>
  <conditionalFormatting sqref="AE23">
    <cfRule type="iconSet" priority="139">
      <iconSet>
        <cfvo type="percent" val="0"/>
        <cfvo type="formula" val="$O$12-($O$12*0.3)"/>
        <cfvo type="formula" val="$O$12-($O$12*0.2)"/>
      </iconSet>
    </cfRule>
  </conditionalFormatting>
  <conditionalFormatting sqref="AG23">
    <cfRule type="iconSet" priority="138">
      <iconSet>
        <cfvo type="percent" val="0"/>
        <cfvo type="formula" val="$P$12-($P$12*0.3)"/>
        <cfvo type="formula" val="$P$12-($P$12*0.2)"/>
      </iconSet>
    </cfRule>
  </conditionalFormatting>
  <conditionalFormatting sqref="AI23">
    <cfRule type="iconSet" priority="137">
      <iconSet>
        <cfvo type="percent" val="0"/>
        <cfvo type="formula" val="$Q$12-($Q$12*0.3)"/>
        <cfvo type="formula" val="$Q$12-($Q$12*0.2)"/>
      </iconSet>
    </cfRule>
  </conditionalFormatting>
  <conditionalFormatting sqref="AE24">
    <cfRule type="iconSet" priority="136">
      <iconSet>
        <cfvo type="percent" val="0"/>
        <cfvo type="formula" val="$O$13-($O$13*0.3)"/>
        <cfvo type="formula" val="$O$13-($O$13*0.2)"/>
      </iconSet>
    </cfRule>
  </conditionalFormatting>
  <conditionalFormatting sqref="AG24">
    <cfRule type="iconSet" priority="135">
      <iconSet>
        <cfvo type="percent" val="0"/>
        <cfvo type="formula" val="$P$13-($P$13*0.3)"/>
        <cfvo type="formula" val="$P$13-($P$13*0.2)"/>
      </iconSet>
    </cfRule>
  </conditionalFormatting>
  <conditionalFormatting sqref="AI24">
    <cfRule type="iconSet" priority="134">
      <iconSet>
        <cfvo type="percent" val="0"/>
        <cfvo type="formula" val="$Q$13-($Q$13*0.3)"/>
        <cfvo type="formula" val="$Q$13-($Q$13*0.2)"/>
      </iconSet>
    </cfRule>
  </conditionalFormatting>
  <conditionalFormatting sqref="AE25">
    <cfRule type="iconSet" priority="133">
      <iconSet>
        <cfvo type="percent" val="0"/>
        <cfvo type="formula" val="$O$14-($O$14*0.3)"/>
        <cfvo type="formula" val="$O$14-($O$14*0.2)"/>
      </iconSet>
    </cfRule>
  </conditionalFormatting>
  <conditionalFormatting sqref="AG25">
    <cfRule type="iconSet" priority="132">
      <iconSet>
        <cfvo type="percent" val="0"/>
        <cfvo type="formula" val="$P$14-($P$14*0.3)"/>
        <cfvo type="formula" val="$P$14-($P$14*0.2)"/>
      </iconSet>
    </cfRule>
  </conditionalFormatting>
  <conditionalFormatting sqref="AI25">
    <cfRule type="iconSet" priority="131">
      <iconSet>
        <cfvo type="percent" val="0"/>
        <cfvo type="formula" val="$Q$14-($Q$14*0.3)"/>
        <cfvo type="formula" val="$Q$14-($Q$14*0.2)"/>
      </iconSet>
    </cfRule>
  </conditionalFormatting>
  <conditionalFormatting sqref="AE26">
    <cfRule type="iconSet" priority="130">
      <iconSet>
        <cfvo type="percent" val="0"/>
        <cfvo type="formula" val="$O$15-($O$15*0.3)"/>
        <cfvo type="formula" val="$O$15-($O$15*0.2)"/>
      </iconSet>
    </cfRule>
  </conditionalFormatting>
  <conditionalFormatting sqref="AG26">
    <cfRule type="iconSet" priority="129">
      <iconSet>
        <cfvo type="percent" val="0"/>
        <cfvo type="formula" val="$P$15-($P$15*0.3)"/>
        <cfvo type="formula" val="$P$15-($P$15*0.2)"/>
      </iconSet>
    </cfRule>
  </conditionalFormatting>
  <conditionalFormatting sqref="AI26">
    <cfRule type="iconSet" priority="128">
      <iconSet>
        <cfvo type="percent" val="0"/>
        <cfvo type="formula" val="$Q$15-($Q$15*0.3)"/>
        <cfvo type="formula" val="$Q$15-($Q$15*0.2)"/>
      </iconSet>
    </cfRule>
  </conditionalFormatting>
  <conditionalFormatting sqref="AE27">
    <cfRule type="iconSet" priority="127">
      <iconSet>
        <cfvo type="percent" val="0"/>
        <cfvo type="formula" val="$O$16-($O$16*0.3)"/>
        <cfvo type="formula" val="$O$16-($O$16*0.2)"/>
      </iconSet>
    </cfRule>
  </conditionalFormatting>
  <conditionalFormatting sqref="AG27">
    <cfRule type="iconSet" priority="126">
      <iconSet>
        <cfvo type="percent" val="0"/>
        <cfvo type="formula" val="$P$16-($P$16*0.3)"/>
        <cfvo type="formula" val="$P$16-($P$16*0.2)"/>
      </iconSet>
    </cfRule>
  </conditionalFormatting>
  <conditionalFormatting sqref="AI27">
    <cfRule type="iconSet" priority="125">
      <iconSet>
        <cfvo type="percent" val="0"/>
        <cfvo type="formula" val="$Q$16-($Q$16*0.3)"/>
        <cfvo type="formula" val="$Q$16-($Q$16*0.2)"/>
      </iconSet>
    </cfRule>
  </conditionalFormatting>
  <conditionalFormatting sqref="AE28:AE29">
    <cfRule type="iconSet" priority="124">
      <iconSet>
        <cfvo type="percent" val="0"/>
        <cfvo type="formula" val="$O$18-($O$18*0.3)"/>
        <cfvo type="formula" val="$O$18-($O$18*0.2)"/>
      </iconSet>
    </cfRule>
  </conditionalFormatting>
  <conditionalFormatting sqref="AG28:AG29">
    <cfRule type="iconSet" priority="123">
      <iconSet>
        <cfvo type="percent" val="0"/>
        <cfvo type="formula" val="$P$18-($P$18*0.3)"/>
        <cfvo type="formula" val="$P$18-($P$18*0.2)"/>
      </iconSet>
    </cfRule>
  </conditionalFormatting>
  <conditionalFormatting sqref="AI28:AI29">
    <cfRule type="iconSet" priority="122">
      <iconSet>
        <cfvo type="percent" val="0"/>
        <cfvo type="formula" val="$Q$18-($Q$18*0.3)"/>
        <cfvo type="formula" val="$Q$18-($Q$18*0.2)"/>
      </iconSet>
    </cfRule>
  </conditionalFormatting>
  <conditionalFormatting sqref="AE23">
    <cfRule type="iconSet" priority="121">
      <iconSet>
        <cfvo type="percent" val="0"/>
        <cfvo type="formula" val="#REF!-(#REF!*0.3)"/>
        <cfvo type="formula" val="#REF!-(#REF!*0.2)"/>
      </iconSet>
    </cfRule>
  </conditionalFormatting>
  <conditionalFormatting sqref="AE23">
    <cfRule type="iconSet" priority="120">
      <iconSet>
        <cfvo type="percent" val="0"/>
        <cfvo type="num" val="0.12"/>
        <cfvo type="num" val="0.25"/>
      </iconSet>
    </cfRule>
  </conditionalFormatting>
  <conditionalFormatting sqref="AE24">
    <cfRule type="iconSet" priority="119">
      <iconSet>
        <cfvo type="percent" val="0"/>
        <cfvo type="formula" val="#REF!-(#REF!*0.3)"/>
        <cfvo type="formula" val="#REF!-(#REF!*0.2)"/>
      </iconSet>
    </cfRule>
  </conditionalFormatting>
  <conditionalFormatting sqref="AE24">
    <cfRule type="iconSet" priority="118">
      <iconSet>
        <cfvo type="percent" val="0"/>
        <cfvo type="num" val="0.12"/>
        <cfvo type="num" val="0.25"/>
      </iconSet>
    </cfRule>
  </conditionalFormatting>
  <conditionalFormatting sqref="AE25">
    <cfRule type="iconSet" priority="117">
      <iconSet>
        <cfvo type="percent" val="0"/>
        <cfvo type="formula" val="#REF!-(#REF!*0.3)"/>
        <cfvo type="formula" val="#REF!-(#REF!*0.2)"/>
      </iconSet>
    </cfRule>
  </conditionalFormatting>
  <conditionalFormatting sqref="AE25">
    <cfRule type="iconSet" priority="116">
      <iconSet>
        <cfvo type="percent" val="0"/>
        <cfvo type="num" val="0.12"/>
        <cfvo type="num" val="0.25"/>
      </iconSet>
    </cfRule>
  </conditionalFormatting>
  <conditionalFormatting sqref="AE26">
    <cfRule type="iconSet" priority="115">
      <iconSet>
        <cfvo type="percent" val="0"/>
        <cfvo type="formula" val="#REF!-(#REF!*0.3)"/>
        <cfvo type="formula" val="#REF!-(#REF!*0.2)"/>
      </iconSet>
    </cfRule>
  </conditionalFormatting>
  <conditionalFormatting sqref="AE26">
    <cfRule type="iconSet" priority="114">
      <iconSet>
        <cfvo type="percent" val="0"/>
        <cfvo type="num" val="0.12"/>
        <cfvo type="num" val="0.25"/>
      </iconSet>
    </cfRule>
  </conditionalFormatting>
  <conditionalFormatting sqref="AE27">
    <cfRule type="iconSet" priority="113">
      <iconSet>
        <cfvo type="percent" val="0"/>
        <cfvo type="formula" val="#REF!-(#REF!*0.3)"/>
        <cfvo type="formula" val="#REF!-(#REF!*0.2)"/>
      </iconSet>
    </cfRule>
  </conditionalFormatting>
  <conditionalFormatting sqref="AE27">
    <cfRule type="iconSet" priority="112">
      <iconSet>
        <cfvo type="percent" val="0"/>
        <cfvo type="num" val="0.12"/>
        <cfvo type="num" val="0.25"/>
      </iconSet>
    </cfRule>
  </conditionalFormatting>
  <conditionalFormatting sqref="AE28:AE29">
    <cfRule type="iconSet" priority="111">
      <iconSet>
        <cfvo type="percent" val="0"/>
        <cfvo type="formula" val="#REF!-(#REF!*0.3)"/>
        <cfvo type="formula" val="#REF!-(#REF!*0.2)"/>
      </iconSet>
    </cfRule>
  </conditionalFormatting>
  <conditionalFormatting sqref="AE28:AE29">
    <cfRule type="iconSet" priority="110">
      <iconSet>
        <cfvo type="percent" val="0"/>
        <cfvo type="num" val="0.12"/>
        <cfvo type="num" val="0.25"/>
      </iconSet>
    </cfRule>
  </conditionalFormatting>
  <conditionalFormatting sqref="AI23">
    <cfRule type="iconSet" priority="109">
      <iconSet>
        <cfvo type="percent" val="0"/>
        <cfvo type="num" val="0.62"/>
        <cfvo type="num" val="0.75"/>
      </iconSet>
    </cfRule>
  </conditionalFormatting>
  <conditionalFormatting sqref="AI24">
    <cfRule type="iconSet" priority="108">
      <iconSet>
        <cfvo type="percent" val="0"/>
        <cfvo type="num" val="0.62"/>
        <cfvo type="num" val="0.75"/>
      </iconSet>
    </cfRule>
  </conditionalFormatting>
  <conditionalFormatting sqref="AI25">
    <cfRule type="iconSet" priority="107">
      <iconSet>
        <cfvo type="percent" val="0"/>
        <cfvo type="num" val="0.62"/>
        <cfvo type="num" val="0.75"/>
      </iconSet>
    </cfRule>
  </conditionalFormatting>
  <conditionalFormatting sqref="AI26">
    <cfRule type="iconSet" priority="106">
      <iconSet>
        <cfvo type="percent" val="0"/>
        <cfvo type="num" val="0.62"/>
        <cfvo type="num" val="0.75"/>
      </iconSet>
    </cfRule>
  </conditionalFormatting>
  <conditionalFormatting sqref="AI27">
    <cfRule type="iconSet" priority="105">
      <iconSet>
        <cfvo type="percent" val="0"/>
        <cfvo type="num" val="0.62"/>
        <cfvo type="num" val="0.75"/>
      </iconSet>
    </cfRule>
  </conditionalFormatting>
  <conditionalFormatting sqref="AI28:AI29">
    <cfRule type="iconSet" priority="104">
      <iconSet>
        <cfvo type="percent" val="0"/>
        <cfvo type="num" val="0.62"/>
        <cfvo type="num" val="0.75"/>
      </iconSet>
    </cfRule>
  </conditionalFormatting>
  <conditionalFormatting sqref="AE23:AE29">
    <cfRule type="iconSet" priority="140">
      <iconSet>
        <cfvo type="percent" val="0"/>
        <cfvo type="num" val="0.12"/>
        <cfvo type="num" val="0.25"/>
      </iconSet>
    </cfRule>
  </conditionalFormatting>
  <conditionalFormatting sqref="AG23:AG29">
    <cfRule type="iconSet" priority="141">
      <iconSet>
        <cfvo type="percent" val="0"/>
        <cfvo type="num" val="0.37"/>
        <cfvo type="num" val="0.5"/>
      </iconSet>
    </cfRule>
  </conditionalFormatting>
  <conditionalFormatting sqref="AI23:AI29">
    <cfRule type="iconSet" priority="142">
      <iconSet>
        <cfvo type="percent" val="0"/>
        <cfvo type="num" val="0.62"/>
        <cfvo type="num" val="0.75"/>
      </iconSet>
    </cfRule>
  </conditionalFormatting>
  <conditionalFormatting sqref="T25">
    <cfRule type="cellIs" dxfId="27" priority="92" stopIfTrue="1" operator="between">
      <formula>4.5</formula>
      <formula>11</formula>
    </cfRule>
    <cfRule type="cellIs" dxfId="26" priority="93" stopIfTrue="1" operator="lessThan">
      <formula>4</formula>
    </cfRule>
    <cfRule type="cellIs" dxfId="25" priority="94" stopIfTrue="1" operator="greaterThan">
      <formula>11</formula>
    </cfRule>
    <cfRule type="cellIs" dxfId="24" priority="95" stopIfTrue="1" operator="equal">
      <formula>4</formula>
    </cfRule>
  </conditionalFormatting>
  <conditionalFormatting sqref="T23">
    <cfRule type="cellIs" dxfId="23" priority="100" stopIfTrue="1" operator="between">
      <formula>4.5</formula>
      <formula>11</formula>
    </cfRule>
    <cfRule type="cellIs" dxfId="22" priority="101" stopIfTrue="1" operator="lessThan">
      <formula>4</formula>
    </cfRule>
    <cfRule type="cellIs" dxfId="21" priority="102" stopIfTrue="1" operator="greaterThan">
      <formula>11</formula>
    </cfRule>
    <cfRule type="cellIs" dxfId="20" priority="103" stopIfTrue="1" operator="equal">
      <formula>4</formula>
    </cfRule>
  </conditionalFormatting>
  <conditionalFormatting sqref="T24">
    <cfRule type="cellIs" dxfId="19" priority="96" stopIfTrue="1" operator="between">
      <formula>4.5</formula>
      <formula>11</formula>
    </cfRule>
    <cfRule type="cellIs" dxfId="18" priority="97" stopIfTrue="1" operator="lessThan">
      <formula>4</formula>
    </cfRule>
    <cfRule type="cellIs" dxfId="17" priority="98" stopIfTrue="1" operator="greaterThan">
      <formula>11</formula>
    </cfRule>
    <cfRule type="cellIs" dxfId="16" priority="99" stopIfTrue="1" operator="equal">
      <formula>4</formula>
    </cfRule>
  </conditionalFormatting>
  <conditionalFormatting sqref="T26">
    <cfRule type="cellIs" dxfId="15" priority="88" stopIfTrue="1" operator="between">
      <formula>4.5</formula>
      <formula>11</formula>
    </cfRule>
    <cfRule type="cellIs" dxfId="14" priority="89" stopIfTrue="1" operator="lessThan">
      <formula>4</formula>
    </cfRule>
    <cfRule type="cellIs" dxfId="13" priority="90" stopIfTrue="1" operator="greaterThan">
      <formula>11</formula>
    </cfRule>
    <cfRule type="cellIs" dxfId="12" priority="91" stopIfTrue="1" operator="equal">
      <formula>4</formula>
    </cfRule>
  </conditionalFormatting>
  <conditionalFormatting sqref="T26">
    <cfRule type="cellIs" dxfId="11" priority="84" stopIfTrue="1" operator="between">
      <formula>4.5</formula>
      <formula>11</formula>
    </cfRule>
    <cfRule type="cellIs" dxfId="10" priority="85" stopIfTrue="1" operator="lessThan">
      <formula>4</formula>
    </cfRule>
    <cfRule type="cellIs" dxfId="9" priority="86" stopIfTrue="1" operator="greaterThan">
      <formula>11</formula>
    </cfRule>
    <cfRule type="cellIs" dxfId="8" priority="87" stopIfTrue="1" operator="equal">
      <formula>4</formula>
    </cfRule>
  </conditionalFormatting>
  <conditionalFormatting sqref="T39:T44">
    <cfRule type="cellIs" dxfId="7" priority="76" stopIfTrue="1" operator="between">
      <formula>4.5</formula>
      <formula>11</formula>
    </cfRule>
    <cfRule type="cellIs" dxfId="6" priority="77" stopIfTrue="1" operator="lessThan">
      <formula>4</formula>
    </cfRule>
    <cfRule type="cellIs" dxfId="5" priority="78" stopIfTrue="1" operator="greaterThan">
      <formula>11</formula>
    </cfRule>
    <cfRule type="cellIs" dxfId="4" priority="79" stopIfTrue="1" operator="equal">
      <formula>4</formula>
    </cfRule>
  </conditionalFormatting>
  <conditionalFormatting sqref="AE39">
    <cfRule type="iconSet" priority="74">
      <iconSet>
        <cfvo type="percent" val="0"/>
        <cfvo type="formula" val="$O$11-($O$11*0.3)"/>
        <cfvo type="formula" val="$O$11-($O$11*0.2)"/>
      </iconSet>
    </cfRule>
  </conditionalFormatting>
  <conditionalFormatting sqref="AE40">
    <cfRule type="iconSet" priority="73">
      <iconSet>
        <cfvo type="percent" val="0"/>
        <cfvo type="formula" val="$O$12-($O$12*0.3)"/>
        <cfvo type="formula" val="$O$12-($O$12*0.2)"/>
      </iconSet>
    </cfRule>
  </conditionalFormatting>
  <conditionalFormatting sqref="AE41">
    <cfRule type="iconSet" priority="72">
      <iconSet>
        <cfvo type="percent" val="0"/>
        <cfvo type="formula" val="$O$13-($O$13*0.3)"/>
        <cfvo type="formula" val="$O$13-($O$13*0.2)"/>
      </iconSet>
    </cfRule>
  </conditionalFormatting>
  <conditionalFormatting sqref="AE39">
    <cfRule type="iconSet" priority="71">
      <iconSet>
        <cfvo type="percent" val="0"/>
        <cfvo type="formula" val="#REF!-(#REF!*0.3)"/>
        <cfvo type="formula" val="#REF!-(#REF!*0.2)"/>
      </iconSet>
    </cfRule>
  </conditionalFormatting>
  <conditionalFormatting sqref="AE39">
    <cfRule type="iconSet" priority="70">
      <iconSet>
        <cfvo type="percent" val="0"/>
        <cfvo type="num" val="0.12"/>
        <cfvo type="num" val="0.25"/>
      </iconSet>
    </cfRule>
  </conditionalFormatting>
  <conditionalFormatting sqref="AE40">
    <cfRule type="iconSet" priority="69">
      <iconSet>
        <cfvo type="percent" val="0"/>
        <cfvo type="formula" val="#REF!-(#REF!*0.3)"/>
        <cfvo type="formula" val="#REF!-(#REF!*0.2)"/>
      </iconSet>
    </cfRule>
  </conditionalFormatting>
  <conditionalFormatting sqref="AE40">
    <cfRule type="iconSet" priority="68">
      <iconSet>
        <cfvo type="percent" val="0"/>
        <cfvo type="num" val="0.12"/>
        <cfvo type="num" val="0.25"/>
      </iconSet>
    </cfRule>
  </conditionalFormatting>
  <conditionalFormatting sqref="AE41">
    <cfRule type="iconSet" priority="67">
      <iconSet>
        <cfvo type="percent" val="0"/>
        <cfvo type="formula" val="#REF!-(#REF!*0.3)"/>
        <cfvo type="formula" val="#REF!-(#REF!*0.2)"/>
      </iconSet>
    </cfRule>
  </conditionalFormatting>
  <conditionalFormatting sqref="AE41">
    <cfRule type="iconSet" priority="66">
      <iconSet>
        <cfvo type="percent" val="0"/>
        <cfvo type="num" val="0.12"/>
        <cfvo type="num" val="0.25"/>
      </iconSet>
    </cfRule>
  </conditionalFormatting>
  <conditionalFormatting sqref="AE39:AE41">
    <cfRule type="iconSet" priority="75">
      <iconSet>
        <cfvo type="percent" val="0"/>
        <cfvo type="num" val="0.12"/>
        <cfvo type="num" val="0.25"/>
      </iconSet>
    </cfRule>
  </conditionalFormatting>
  <conditionalFormatting sqref="AE42:AE44">
    <cfRule type="iconSet" priority="64">
      <iconSet>
        <cfvo type="percent" val="0"/>
        <cfvo type="formula" val="$O$13-($O$13*0.3)"/>
        <cfvo type="formula" val="$O$13-($O$13*0.2)"/>
      </iconSet>
    </cfRule>
  </conditionalFormatting>
  <conditionalFormatting sqref="AE42:AE44">
    <cfRule type="iconSet" priority="63">
      <iconSet>
        <cfvo type="percent" val="0"/>
        <cfvo type="formula" val="#REF!-(#REF!*0.3)"/>
        <cfvo type="formula" val="#REF!-(#REF!*0.2)"/>
      </iconSet>
    </cfRule>
  </conditionalFormatting>
  <conditionalFormatting sqref="AE42:AE44">
    <cfRule type="iconSet" priority="62">
      <iconSet>
        <cfvo type="percent" val="0"/>
        <cfvo type="num" val="0.12"/>
        <cfvo type="num" val="0.25"/>
      </iconSet>
    </cfRule>
  </conditionalFormatting>
  <conditionalFormatting sqref="AE42:AE44">
    <cfRule type="iconSet" priority="65">
      <iconSet>
        <cfvo type="percent" val="0"/>
        <cfvo type="num" val="0.12"/>
        <cfvo type="num" val="0.25"/>
      </iconSet>
    </cfRule>
  </conditionalFormatting>
  <conditionalFormatting sqref="AG42:AG44">
    <cfRule type="iconSet" priority="60">
      <iconSet>
        <cfvo type="percent" val="0"/>
        <cfvo type="formula" val="$P$13-($P$13*0.3)"/>
        <cfvo type="formula" val="$P$13-($P$13*0.2)"/>
      </iconSet>
    </cfRule>
  </conditionalFormatting>
  <conditionalFormatting sqref="AG42:AG44">
    <cfRule type="iconSet" priority="61">
      <iconSet>
        <cfvo type="percent" val="0"/>
        <cfvo type="num" val="0.37"/>
        <cfvo type="num" val="0.5"/>
      </iconSet>
    </cfRule>
  </conditionalFormatting>
  <conditionalFormatting sqref="AG39">
    <cfRule type="iconSet" priority="58">
      <iconSet>
        <cfvo type="percent" val="0"/>
        <cfvo type="formula" val="$O$11-($O$11*0.3)"/>
        <cfvo type="formula" val="$O$11-($O$11*0.2)"/>
      </iconSet>
    </cfRule>
  </conditionalFormatting>
  <conditionalFormatting sqref="AG39">
    <cfRule type="iconSet" priority="57">
      <iconSet>
        <cfvo type="percent" val="0"/>
        <cfvo type="formula" val="#REF!-(#REF!*0.3)"/>
        <cfvo type="formula" val="#REF!-(#REF!*0.2)"/>
      </iconSet>
    </cfRule>
  </conditionalFormatting>
  <conditionalFormatting sqref="AG39">
    <cfRule type="iconSet" priority="56">
      <iconSet>
        <cfvo type="percent" val="0"/>
        <cfvo type="num" val="0.12"/>
        <cfvo type="num" val="0.25"/>
      </iconSet>
    </cfRule>
  </conditionalFormatting>
  <conditionalFormatting sqref="AG39">
    <cfRule type="iconSet" priority="59">
      <iconSet>
        <cfvo type="percent" val="0"/>
        <cfvo type="num" val="0.12"/>
        <cfvo type="num" val="0.25"/>
      </iconSet>
    </cfRule>
  </conditionalFormatting>
  <conditionalFormatting sqref="AG40">
    <cfRule type="iconSet" priority="54">
      <iconSet>
        <cfvo type="percent" val="0"/>
        <cfvo type="formula" val="$P$12-($P$12*0.3)"/>
        <cfvo type="formula" val="$P$12-($P$12*0.2)"/>
      </iconSet>
    </cfRule>
  </conditionalFormatting>
  <conditionalFormatting sqref="AG40">
    <cfRule type="iconSet" priority="55">
      <iconSet>
        <cfvo type="percent" val="0"/>
        <cfvo type="num" val="0.37"/>
        <cfvo type="num" val="0.5"/>
      </iconSet>
    </cfRule>
  </conditionalFormatting>
  <conditionalFormatting sqref="AE40">
    <cfRule type="iconSet" priority="53">
      <iconSet>
        <cfvo type="percent" val="0"/>
        <cfvo type="formula" val="$O$11-($O$11*0.3)"/>
        <cfvo type="formula" val="$O$11-($O$11*0.2)"/>
      </iconSet>
    </cfRule>
  </conditionalFormatting>
  <conditionalFormatting sqref="AE40">
    <cfRule type="iconSet" priority="52">
      <iconSet>
        <cfvo type="percent" val="0"/>
        <cfvo type="formula" val="#REF!-(#REF!*0.3)"/>
        <cfvo type="formula" val="#REF!-(#REF!*0.2)"/>
      </iconSet>
    </cfRule>
  </conditionalFormatting>
  <conditionalFormatting sqref="AE40">
    <cfRule type="iconSet" priority="51">
      <iconSet>
        <cfvo type="percent" val="0"/>
        <cfvo type="num" val="0.12"/>
        <cfvo type="num" val="0.25"/>
      </iconSet>
    </cfRule>
  </conditionalFormatting>
  <conditionalFormatting sqref="AG41">
    <cfRule type="iconSet" priority="49">
      <iconSet>
        <cfvo type="percent" val="0"/>
        <cfvo type="formula" val="$O$11-($O$11*0.3)"/>
        <cfvo type="formula" val="$O$11-($O$11*0.2)"/>
      </iconSet>
    </cfRule>
  </conditionalFormatting>
  <conditionalFormatting sqref="AG41">
    <cfRule type="iconSet" priority="48">
      <iconSet>
        <cfvo type="percent" val="0"/>
        <cfvo type="formula" val="#REF!-(#REF!*0.3)"/>
        <cfvo type="formula" val="#REF!-(#REF!*0.2)"/>
      </iconSet>
    </cfRule>
  </conditionalFormatting>
  <conditionalFormatting sqref="AG41">
    <cfRule type="iconSet" priority="47">
      <iconSet>
        <cfvo type="percent" val="0"/>
        <cfvo type="num" val="0.12"/>
        <cfvo type="num" val="0.25"/>
      </iconSet>
    </cfRule>
  </conditionalFormatting>
  <conditionalFormatting sqref="AG41">
    <cfRule type="iconSet" priority="50">
      <iconSet>
        <cfvo type="percent" val="0"/>
        <cfvo type="num" val="0.12"/>
        <cfvo type="num" val="0.25"/>
      </iconSet>
    </cfRule>
  </conditionalFormatting>
  <conditionalFormatting sqref="AI39 AI41:AI44">
    <cfRule type="iconSet" priority="45">
      <iconSet>
        <cfvo type="percent" val="0"/>
        <cfvo type="formula" val="$O$13-($O$13*0.3)"/>
        <cfvo type="formula" val="$O$13-($O$13*0.2)"/>
      </iconSet>
    </cfRule>
  </conditionalFormatting>
  <conditionalFormatting sqref="AI39 AI41:AI44">
    <cfRule type="iconSet" priority="44">
      <iconSet>
        <cfvo type="percent" val="0"/>
        <cfvo type="formula" val="#REF!-(#REF!*0.3)"/>
        <cfvo type="formula" val="#REF!-(#REF!*0.2)"/>
      </iconSet>
    </cfRule>
  </conditionalFormatting>
  <conditionalFormatting sqref="AI39 AI41:AI44">
    <cfRule type="iconSet" priority="43">
      <iconSet>
        <cfvo type="percent" val="0"/>
        <cfvo type="num" val="0.12"/>
        <cfvo type="num" val="0.25"/>
      </iconSet>
    </cfRule>
  </conditionalFormatting>
  <conditionalFormatting sqref="AI39">
    <cfRule type="iconSet" priority="46">
      <iconSet>
        <cfvo type="percent" val="0"/>
        <cfvo type="num" val="0.12"/>
        <cfvo type="num" val="0.25"/>
      </iconSet>
    </cfRule>
  </conditionalFormatting>
  <conditionalFormatting sqref="AI40">
    <cfRule type="iconSet" priority="41">
      <iconSet>
        <cfvo type="percent" val="0"/>
        <cfvo type="formula" val="$P$12-($P$12*0.3)"/>
        <cfvo type="formula" val="$P$12-($P$12*0.2)"/>
      </iconSet>
    </cfRule>
  </conditionalFormatting>
  <conditionalFormatting sqref="AI40">
    <cfRule type="iconSet" priority="42">
      <iconSet>
        <cfvo type="percent" val="0"/>
        <cfvo type="num" val="0.37"/>
        <cfvo type="num" val="0.5"/>
      </iconSet>
    </cfRule>
  </conditionalFormatting>
  <conditionalFormatting sqref="T51:T54">
    <cfRule type="cellIs" dxfId="3" priority="37" stopIfTrue="1" operator="between">
      <formula>4.5</formula>
      <formula>11</formula>
    </cfRule>
    <cfRule type="cellIs" dxfId="2" priority="38" stopIfTrue="1" operator="lessThan">
      <formula>4</formula>
    </cfRule>
    <cfRule type="cellIs" dxfId="1" priority="39" stopIfTrue="1" operator="greaterThan">
      <formula>11</formula>
    </cfRule>
    <cfRule type="cellIs" dxfId="0" priority="40" stopIfTrue="1" operator="equal">
      <formula>4</formula>
    </cfRule>
  </conditionalFormatting>
  <conditionalFormatting sqref="AE51">
    <cfRule type="iconSet" priority="33">
      <iconSet>
        <cfvo type="percent" val="0"/>
        <cfvo type="formula" val="$O$11-($O$11*0.3)"/>
        <cfvo type="formula" val="$O$11-($O$11*0.2)"/>
      </iconSet>
    </cfRule>
  </conditionalFormatting>
  <conditionalFormatting sqref="AG51">
    <cfRule type="iconSet" priority="32">
      <iconSet>
        <cfvo type="percent" val="0"/>
        <cfvo type="formula" val="$P$11-($P$11*0.3)"/>
        <cfvo type="formula" val="$P$11-($P$11*0.2)"/>
      </iconSet>
    </cfRule>
  </conditionalFormatting>
  <conditionalFormatting sqref="AI51">
    <cfRule type="iconSet" priority="31">
      <iconSet>
        <cfvo type="percent" val="0"/>
        <cfvo type="formula" val="$Q$11-($Q$11*0.3)"/>
        <cfvo type="formula" val="$Q$11-($Q$11*0.2)"/>
      </iconSet>
    </cfRule>
  </conditionalFormatting>
  <conditionalFormatting sqref="AE52">
    <cfRule type="iconSet" priority="30">
      <iconSet>
        <cfvo type="percent" val="0"/>
        <cfvo type="formula" val="$O$12-($O$12*0.3)"/>
        <cfvo type="formula" val="$O$12-($O$12*0.2)"/>
      </iconSet>
    </cfRule>
  </conditionalFormatting>
  <conditionalFormatting sqref="AG52">
    <cfRule type="iconSet" priority="29">
      <iconSet>
        <cfvo type="percent" val="0"/>
        <cfvo type="formula" val="$P$12-($P$12*0.3)"/>
        <cfvo type="formula" val="$P$12-($P$12*0.2)"/>
      </iconSet>
    </cfRule>
  </conditionalFormatting>
  <conditionalFormatting sqref="AI52">
    <cfRule type="iconSet" priority="28">
      <iconSet>
        <cfvo type="percent" val="0"/>
        <cfvo type="formula" val="$Q$12-($Q$12*0.3)"/>
        <cfvo type="formula" val="$Q$12-($Q$12*0.2)"/>
      </iconSet>
    </cfRule>
  </conditionalFormatting>
  <conditionalFormatting sqref="AE53">
    <cfRule type="iconSet" priority="27">
      <iconSet>
        <cfvo type="percent" val="0"/>
        <cfvo type="formula" val="$O$13-($O$13*0.3)"/>
        <cfvo type="formula" val="$O$13-($O$13*0.2)"/>
      </iconSet>
    </cfRule>
  </conditionalFormatting>
  <conditionalFormatting sqref="AG53">
    <cfRule type="iconSet" priority="26">
      <iconSet>
        <cfvo type="percent" val="0"/>
        <cfvo type="formula" val="$P$13-($P$13*0.3)"/>
        <cfvo type="formula" val="$P$13-($P$13*0.2)"/>
      </iconSet>
    </cfRule>
  </conditionalFormatting>
  <conditionalFormatting sqref="AI53">
    <cfRule type="iconSet" priority="25">
      <iconSet>
        <cfvo type="percent" val="0"/>
        <cfvo type="formula" val="$Q$13-($Q$13*0.3)"/>
        <cfvo type="formula" val="$Q$13-($Q$13*0.2)"/>
      </iconSet>
    </cfRule>
  </conditionalFormatting>
  <conditionalFormatting sqref="AE54">
    <cfRule type="iconSet" priority="24">
      <iconSet>
        <cfvo type="percent" val="0"/>
        <cfvo type="formula" val="$O$14-($O$14*0.3)"/>
        <cfvo type="formula" val="$O$14-($O$14*0.2)"/>
      </iconSet>
    </cfRule>
  </conditionalFormatting>
  <conditionalFormatting sqref="AG54">
    <cfRule type="iconSet" priority="23">
      <iconSet>
        <cfvo type="percent" val="0"/>
        <cfvo type="formula" val="$P$14-($P$14*0.3)"/>
        <cfvo type="formula" val="$P$14-($P$14*0.2)"/>
      </iconSet>
    </cfRule>
  </conditionalFormatting>
  <conditionalFormatting sqref="AI54">
    <cfRule type="iconSet" priority="22">
      <iconSet>
        <cfvo type="percent" val="0"/>
        <cfvo type="formula" val="$Q$14-($Q$14*0.3)"/>
        <cfvo type="formula" val="$Q$14-($Q$14*0.2)"/>
      </iconSet>
    </cfRule>
  </conditionalFormatting>
  <conditionalFormatting sqref="AE51">
    <cfRule type="iconSet" priority="21">
      <iconSet>
        <cfvo type="percent" val="0"/>
        <cfvo type="formula" val="#REF!-(#REF!*0.3)"/>
        <cfvo type="formula" val="#REF!-(#REF!*0.2)"/>
      </iconSet>
    </cfRule>
  </conditionalFormatting>
  <conditionalFormatting sqref="AE51">
    <cfRule type="iconSet" priority="20">
      <iconSet>
        <cfvo type="percent" val="0"/>
        <cfvo type="num" val="0.12"/>
        <cfvo type="num" val="0.25"/>
      </iconSet>
    </cfRule>
  </conditionalFormatting>
  <conditionalFormatting sqref="AE52">
    <cfRule type="iconSet" priority="19">
      <iconSet>
        <cfvo type="percent" val="0"/>
        <cfvo type="formula" val="#REF!-(#REF!*0.3)"/>
        <cfvo type="formula" val="#REF!-(#REF!*0.2)"/>
      </iconSet>
    </cfRule>
  </conditionalFormatting>
  <conditionalFormatting sqref="AE52">
    <cfRule type="iconSet" priority="18">
      <iconSet>
        <cfvo type="percent" val="0"/>
        <cfvo type="num" val="0.12"/>
        <cfvo type="num" val="0.25"/>
      </iconSet>
    </cfRule>
  </conditionalFormatting>
  <conditionalFormatting sqref="AE53">
    <cfRule type="iconSet" priority="17">
      <iconSet>
        <cfvo type="percent" val="0"/>
        <cfvo type="formula" val="#REF!-(#REF!*0.3)"/>
        <cfvo type="formula" val="#REF!-(#REF!*0.2)"/>
      </iconSet>
    </cfRule>
  </conditionalFormatting>
  <conditionalFormatting sqref="AE53">
    <cfRule type="iconSet" priority="16">
      <iconSet>
        <cfvo type="percent" val="0"/>
        <cfvo type="num" val="0.12"/>
        <cfvo type="num" val="0.25"/>
      </iconSet>
    </cfRule>
  </conditionalFormatting>
  <conditionalFormatting sqref="AE54">
    <cfRule type="iconSet" priority="15">
      <iconSet>
        <cfvo type="percent" val="0"/>
        <cfvo type="formula" val="#REF!-(#REF!*0.3)"/>
        <cfvo type="formula" val="#REF!-(#REF!*0.2)"/>
      </iconSet>
    </cfRule>
  </conditionalFormatting>
  <conditionalFormatting sqref="AE54">
    <cfRule type="iconSet" priority="14">
      <iconSet>
        <cfvo type="percent" val="0"/>
        <cfvo type="num" val="0.12"/>
        <cfvo type="num" val="0.25"/>
      </iconSet>
    </cfRule>
  </conditionalFormatting>
  <conditionalFormatting sqref="AI51">
    <cfRule type="iconSet" priority="13">
      <iconSet>
        <cfvo type="percent" val="0"/>
        <cfvo type="num" val="0.62"/>
        <cfvo type="num" val="0.75"/>
      </iconSet>
    </cfRule>
  </conditionalFormatting>
  <conditionalFormatting sqref="AI52">
    <cfRule type="iconSet" priority="12">
      <iconSet>
        <cfvo type="percent" val="0"/>
        <cfvo type="num" val="0.62"/>
        <cfvo type="num" val="0.75"/>
      </iconSet>
    </cfRule>
  </conditionalFormatting>
  <conditionalFormatting sqref="AI53">
    <cfRule type="iconSet" priority="11">
      <iconSet>
        <cfvo type="percent" val="0"/>
        <cfvo type="num" val="0.62"/>
        <cfvo type="num" val="0.75"/>
      </iconSet>
    </cfRule>
  </conditionalFormatting>
  <conditionalFormatting sqref="AI54">
    <cfRule type="iconSet" priority="10">
      <iconSet>
        <cfvo type="percent" val="0"/>
        <cfvo type="num" val="0.62"/>
        <cfvo type="num" val="0.75"/>
      </iconSet>
    </cfRule>
  </conditionalFormatting>
  <conditionalFormatting sqref="AE51:AE54">
    <cfRule type="iconSet" priority="34">
      <iconSet>
        <cfvo type="percent" val="0"/>
        <cfvo type="num" val="0.12"/>
        <cfvo type="num" val="0.25"/>
      </iconSet>
    </cfRule>
  </conditionalFormatting>
  <conditionalFormatting sqref="AG51:AG54">
    <cfRule type="iconSet" priority="35">
      <iconSet>
        <cfvo type="percent" val="0"/>
        <cfvo type="num" val="0.37"/>
        <cfvo type="num" val="0.5"/>
      </iconSet>
    </cfRule>
  </conditionalFormatting>
  <conditionalFormatting sqref="AI51:AI54">
    <cfRule type="iconSet" priority="36">
      <iconSet>
        <cfvo type="percent" val="0"/>
        <cfvo type="num" val="0.62"/>
        <cfvo type="num" val="0.75"/>
      </iconSet>
    </cfRule>
  </conditionalFormatting>
  <conditionalFormatting sqref="AE16:AE17">
    <cfRule type="iconSet" priority="6">
      <iconSet>
        <cfvo type="percent" val="0"/>
        <cfvo type="formula" val="$O$16-($O$16*0.3)"/>
        <cfvo type="formula" val="$O$16-($O$16*0.2)"/>
      </iconSet>
    </cfRule>
  </conditionalFormatting>
  <conditionalFormatting sqref="AG16:AG17">
    <cfRule type="iconSet" priority="5">
      <iconSet>
        <cfvo type="percent" val="0"/>
        <cfvo type="formula" val="$P$16-($P$16*0.3)"/>
        <cfvo type="formula" val="$P$16-($P$16*0.2)"/>
      </iconSet>
    </cfRule>
  </conditionalFormatting>
  <conditionalFormatting sqref="AI16:AI17">
    <cfRule type="iconSet" priority="4">
      <iconSet>
        <cfvo type="percent" val="0"/>
        <cfvo type="formula" val="$Q$16-($Q$16*0.3)"/>
        <cfvo type="formula" val="$Q$16-($Q$16*0.2)"/>
      </iconSet>
    </cfRule>
  </conditionalFormatting>
  <conditionalFormatting sqref="AE16:AE17">
    <cfRule type="iconSet" priority="3">
      <iconSet>
        <cfvo type="percent" val="0"/>
        <cfvo type="formula" val="#REF!-(#REF!*0.3)"/>
        <cfvo type="formula" val="#REF!-(#REF!*0.2)"/>
      </iconSet>
    </cfRule>
  </conditionalFormatting>
  <conditionalFormatting sqref="AE16:AE17">
    <cfRule type="iconSet" priority="2">
      <iconSet>
        <cfvo type="percent" val="0"/>
        <cfvo type="num" val="0.12"/>
        <cfvo type="num" val="0.25"/>
      </iconSet>
    </cfRule>
  </conditionalFormatting>
  <conditionalFormatting sqref="AI16:AI17">
    <cfRule type="iconSet" priority="1">
      <iconSet>
        <cfvo type="percent" val="0"/>
        <cfvo type="num" val="0.62"/>
        <cfvo type="num" val="0.75"/>
      </iconSet>
    </cfRule>
  </conditionalFormatting>
  <conditionalFormatting sqref="AE16:AE17">
    <cfRule type="iconSet" priority="7">
      <iconSet>
        <cfvo type="percent" val="0"/>
        <cfvo type="num" val="0.12"/>
        <cfvo type="num" val="0.25"/>
      </iconSet>
    </cfRule>
  </conditionalFormatting>
  <conditionalFormatting sqref="AG16:AG17">
    <cfRule type="iconSet" priority="8">
      <iconSet>
        <cfvo type="percent" val="0"/>
        <cfvo type="num" val="0.37"/>
        <cfvo type="num" val="0.5"/>
      </iconSet>
    </cfRule>
  </conditionalFormatting>
  <conditionalFormatting sqref="AI16:AI17">
    <cfRule type="iconSet" priority="9">
      <iconSet>
        <cfvo type="percent" val="0"/>
        <cfvo type="num" val="0.62"/>
        <cfvo type="num" val="0.75"/>
      </iconSet>
    </cfRule>
  </conditionalFormatting>
  <dataValidations count="38">
    <dataValidation type="list" allowBlank="1" showInputMessage="1" showErrorMessage="1" sqref="J63:J65 J68:J69 J10:J21 J30:J33 J39:J44">
      <formula1>$H$84:$H$91</formula1>
    </dataValidation>
    <dataValidation type="list" allowBlank="1" showInputMessage="1" showErrorMessage="1" sqref="AR10:AR17 AR30:AR33 AO30:AO33 AR68:AR69 AO68:AO69 AO63:AO65 AR63:AR65 AO10:AO21">
      <formula1>$E$82:$E$112</formula1>
    </dataValidation>
    <dataValidation type="list" allowBlank="1" showInputMessage="1" showErrorMessage="1" sqref="AP30:AP33 AP52:AP54 AP10:AP17 AP45:AP47 AP63:AP71 AS70 AS72">
      <formula1>$C$82:$C$93</formula1>
    </dataValidation>
    <dataValidation type="list" allowBlank="1" showInputMessage="1" showErrorMessage="1" sqref="AQ68:AQ69 AQ30:AQ33 AQ63:AQ65 AQ10:AQ17">
      <formula1>$D$82:$D$86</formula1>
    </dataValidation>
    <dataValidation type="list" allowBlank="1" showInputMessage="1" showErrorMessage="1" sqref="H10:H18 H68:H69 H30:H33 H20:H21 H45:H66">
      <formula1>$AE$82:$AE$97</formula1>
    </dataValidation>
    <dataValidation type="list" allowBlank="1" showInputMessage="1" showErrorMessage="1" sqref="S55:S58 S68:S69 S63:S65 S48:S50 S10:S21 S30:S33">
      <formula1>$AH$82:$AH$83</formula1>
    </dataValidation>
    <dataValidation type="list" allowBlank="1" showInputMessage="1" showErrorMessage="1" sqref="C55:C62 C48:C50">
      <formula1>$C$85:$C$87</formula1>
    </dataValidation>
    <dataValidation type="list" allowBlank="1" showInputMessage="1" showErrorMessage="1" sqref="C30:C33">
      <formula1>$C$81:$C$83</formula1>
    </dataValidation>
    <dataValidation type="list" allowBlank="1" showInputMessage="1" showErrorMessage="1" sqref="AQ34 AQ36:AQ38">
      <formula1>$D$33:$D$38</formula1>
    </dataValidation>
    <dataValidation type="list" allowBlank="1" showInputMessage="1" showErrorMessage="1" sqref="AO45:AO47 AR45:AR47">
      <formula1>$C$127:$C$157</formula1>
    </dataValidation>
    <dataValidation type="list" allowBlank="1" showInputMessage="1" showErrorMessage="1" sqref="C45:C47">
      <formula1>$C$123:$C$125</formula1>
    </dataValidation>
    <dataValidation type="list" allowBlank="1" showInputMessage="1" showErrorMessage="1" sqref="J52:J54 J45:J48">
      <formula1>$H$83:$H$90</formula1>
    </dataValidation>
    <dataValidation type="list" allowBlank="1" showInputMessage="1" showErrorMessage="1" sqref="AP34 AP36:AP44 AP48:AP51 AP55:AP62 AP72 AS71">
      <formula1>$C$33:$C$60</formula1>
    </dataValidation>
    <dataValidation type="list" allowBlank="1" showInputMessage="1" showErrorMessage="1" sqref="J51">
      <formula1>$H$53:$H$58</formula1>
    </dataValidation>
    <dataValidation type="list" allowBlank="1" showInputMessage="1" showErrorMessage="1" sqref="AQ51:AQ54">
      <formula1>$D$51:$D$54</formula1>
    </dataValidation>
    <dataValidation type="list" allowBlank="1" showInputMessage="1" showErrorMessage="1" sqref="AQ22:AQ29">
      <formula1>$D$43:$D$47</formula1>
    </dataValidation>
    <dataValidation type="list" allowBlank="1" showInputMessage="1" showErrorMessage="1" sqref="AP22:AP29">
      <formula1>$C$43:$C$54</formula1>
    </dataValidation>
    <dataValidation type="list" allowBlank="1" showInputMessage="1" showErrorMessage="1" sqref="C66">
      <formula1>$C$97:$C$99</formula1>
    </dataValidation>
    <dataValidation type="list" allowBlank="1" showInputMessage="1" showErrorMessage="1" sqref="AQ66:AQ67">
      <formula1>$D$50:$D$66</formula1>
    </dataValidation>
    <dataValidation type="list" allowBlank="1" showInputMessage="1" showErrorMessage="1" sqref="J66">
      <formula1>$H$64:$H$69</formula1>
    </dataValidation>
    <dataValidation type="list" allowBlank="1" showInputMessage="1" showErrorMessage="1" sqref="AO66:AO67 AR66">
      <formula1>$E$50:$E$85</formula1>
    </dataValidation>
    <dataValidation type="list" allowBlank="1" showInputMessage="1" showErrorMessage="1" sqref="AO51:AO54 AR51:AR54">
      <formula1>$E$51:$E$69</formula1>
    </dataValidation>
    <dataValidation type="list" allowBlank="1" showInputMessage="1" showErrorMessage="1" sqref="AR67">
      <formula1>$E$50:$E$86</formula1>
    </dataValidation>
    <dataValidation type="list" allowBlank="1" showInputMessage="1" showErrorMessage="1" sqref="J67">
      <formula1>$H$64:$H$70</formula1>
    </dataValidation>
    <dataValidation type="list" allowBlank="1" showInputMessage="1" showErrorMessage="1" sqref="C67">
      <formula1>$C$98:$C$100</formula1>
    </dataValidation>
    <dataValidation type="list" allowBlank="1" showInputMessage="1" showErrorMessage="1" sqref="H67 H34:H44 H70:H72 H22:H29">
      <formula1>$AE$83:$AE$98</formula1>
    </dataValidation>
    <dataValidation type="list" allowBlank="1" showInputMessage="1" showErrorMessage="1" sqref="S70:S72 S36:S38 S34 S22:S29">
      <formula1>$AH$83:$AH$84</formula1>
    </dataValidation>
    <dataValidation type="list" allowBlank="1" showInputMessage="1" showErrorMessage="1" sqref="J70:J72 J22:J29">
      <formula1>$H$85:$H$92</formula1>
    </dataValidation>
    <dataValidation type="list" allowBlank="1" showInputMessage="1" showErrorMessage="1" sqref="AR35 AO35">
      <formula1>$E$23:$E$53</formula1>
    </dataValidation>
    <dataValidation type="list" allowBlank="1" showInputMessage="1" showErrorMessage="1" sqref="AP35">
      <formula1>$C$23:$C$34</formula1>
    </dataValidation>
    <dataValidation type="list" allowBlank="1" showInputMessage="1" showErrorMessage="1" sqref="AQ35">
      <formula1>$D$23:$D$27</formula1>
    </dataValidation>
    <dataValidation type="list" allowBlank="1" showInputMessage="1" showErrorMessage="1" sqref="J35">
      <formula1>$H$55:$H$62</formula1>
    </dataValidation>
    <dataValidation type="list" allowBlank="1" showInputMessage="1" showErrorMessage="1" sqref="AO36:AO38 AR36:AR38 AR34 AO34">
      <formula1>$E$33:$E$70</formula1>
    </dataValidation>
    <dataValidation type="list" allowBlank="1" showInputMessage="1" showErrorMessage="1" sqref="J34 J36:J38">
      <formula1>$H$72:$H$79</formula1>
    </dataValidation>
    <dataValidation type="list" allowBlank="1" showInputMessage="1" showErrorMessage="1" sqref="C22:C29">
      <formula1>$C$84:$C$86</formula1>
    </dataValidation>
    <dataValidation type="list" allowBlank="1" showInputMessage="1" showErrorMessage="1" sqref="AR22:AR29 AO22:AO29">
      <formula1>$E$43:$E$73</formula1>
    </dataValidation>
    <dataValidation type="list" allowBlank="1" showInputMessage="1" showErrorMessage="1" sqref="C39:C44">
      <formula1>$C$124:$C$126</formula1>
    </dataValidation>
    <dataValidation type="list" allowBlank="1" showInputMessage="1" showErrorMessage="1" sqref="AR39:AR44 AO39:AO44">
      <formula1>$C$128:$C$158</formula1>
    </dataValidation>
  </dataValidations>
  <printOptions horizontalCentered="1"/>
  <pageMargins left="0.19685039370078741" right="0.19685039370078741" top="0.78740157480314965" bottom="0.39370078740157483" header="0" footer="0"/>
  <pageSetup paperSize="14" scale="14"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33">
        <x14:dataValidation type="list" allowBlank="1" showInputMessage="1" showErrorMessage="1">
          <x14:formula1>
            <xm:f>INFORMACIÓN!$H$4:$H$8</xm:f>
          </x14:formula1>
          <xm:sqref>M10:M16 M68</xm:sqref>
        </x14:dataValidation>
        <x14:dataValidation type="list" allowBlank="1" showInputMessage="1" showErrorMessage="1">
          <x14:formula1>
            <xm:f>INFORMACIÓN!$AF$3:$AF$14</xm:f>
          </x14:formula1>
          <xm:sqref>AK30:AK33 AK10:AK17</xm:sqref>
        </x14:dataValidation>
        <x14:dataValidation type="list" allowBlank="1" showInputMessage="1" showErrorMessage="1">
          <x14:formula1>
            <xm:f>INFORMACIÓN!$AC$3:$AC$14</xm:f>
          </x14:formula1>
          <xm:sqref>AS30:AS33 AS10:AS17 AS39:AS69</xm:sqref>
        </x14:dataValidation>
        <x14:dataValidation type="list" allowBlank="1" showInputMessage="1" showErrorMessage="1">
          <x14:formula1>
            <xm:f>INFORMACIÓN!$AD$3:$AD$9</xm:f>
          </x14:formula1>
          <xm:sqref>AT30:AT33 AT10:AT17</xm:sqref>
        </x14:dataValidation>
        <x14:dataValidation type="list" allowBlank="1" showInputMessage="1" showErrorMessage="1">
          <x14:formula1>
            <xm:f>INFORMACIÓN!$M$5:$M$6</xm:f>
          </x14:formula1>
          <xm:sqref>Q10:Q16</xm:sqref>
        </x14:dataValidation>
        <x14:dataValidation type="list" allowBlank="1" showInputMessage="1" showErrorMessage="1">
          <x14:formula1>
            <xm:f>INFORMACIÓN!$S$5:$S$9</xm:f>
          </x14:formula1>
          <xm:sqref>O10:O16</xm:sqref>
        </x14:dataValidation>
        <x14:dataValidation type="list" allowBlank="1" showInputMessage="1" showErrorMessage="1">
          <x14:formula1>
            <xm:f>INFORMACIÓN!$X$5:$X$8</xm:f>
          </x14:formula1>
          <xm:sqref>AC45 AC48:AC50 AC55:AC62 AC10:AC21 AC30:AC33</xm:sqref>
        </x14:dataValidation>
        <x14:dataValidation type="list" allowBlank="1" showInputMessage="1" showErrorMessage="1">
          <x14:formula1>
            <xm:f>'Z:\cmgarcia\Marcela Calidad ok\19. CONSOLIDADO MAPAS DE RIESGO\RIESGOS ANTICORRUPCIÓN\2018\Matriz de Riesgos - Areas\[208-PLA-Ft-05 MATRIZ DE RIESGOS INSTITUCIONAL Y ANTICORRUPCIÓN V5 -  2018 Consolidada.xlsx]INFORMACIÓN'!#REF!</xm:f>
          </x14:formula1>
          <xm:sqref>M18 AK18:AL21 Q18 M20:M21 O18 O20:O21 Q20:Q22</xm:sqref>
        </x14:dataValidation>
        <x14:dataValidation type="list" allowBlank="1" showInputMessage="1" showErrorMessage="1">
          <x14:formula1>
            <xm:f>'Z:\cmgarcia\Marcela Calidad ok\19. CONSOLIDADO MAPAS DE RIESGO\RIESGOS ANTICORRUPCIÓN\2018\Matriz de Riesgos - Areas\[Matriz Anticorrupción y Atención al Ciudadano - Jurídica 2018.xlsx]INFORMACIÓN'!#REF!</xm:f>
          </x14:formula1>
          <xm:sqref>AP18:AT21</xm:sqref>
        </x14:dataValidation>
        <x14:dataValidation type="list" allowBlank="1" showInputMessage="1" showErrorMessage="1">
          <x14:formula1>
            <xm:f>'C:\Users\cmgarcia\Downloads\[208-PLA-Ft-05 MATRIZ DE RIESGOS CI - PLAN ANTICORRUPCIÓN V6.xlsx]INFORMACIÓN'!#REF!</xm:f>
          </x14:formula1>
          <xm:sqref>M70:M72 Q70:Q72 O70:O72</xm:sqref>
        </x14:dataValidation>
        <x14:dataValidation type="list" allowBlank="1" showInputMessage="1" showErrorMessage="1">
          <x14:formula1>
            <xm:f>'C:\Users\cmgarcia\Downloads\[208-PLA-Ft-06 Hoja de vida de indicadores.xlsx]INFORMACIÓN'!#REF!</xm:f>
          </x14:formula1>
          <xm:sqref>AK70:AK72</xm:sqref>
        </x14:dataValidation>
        <x14:dataValidation type="list" allowBlank="1" showInputMessage="1" showErrorMessage="1">
          <x14:formula1>
            <xm:f>'C:\Users\cmgarcia\Downloads\[208-PLA-Ft-05 MATRIZ DE RIESGOS INSTITUCIONAL Y ANTICORRUPCIÓN V5 admin informacion.xlsx]INFORMACIÓN'!#REF!</xm:f>
          </x14:formula1>
          <xm:sqref>Q48:Q50 Q55:Q62</xm:sqref>
        </x14:dataValidation>
        <x14:dataValidation type="list" allowBlank="1" showInputMessage="1" showErrorMessage="1">
          <x14:formula1>
            <xm:f>'C:\Users\cmgarcia\Downloads\[MATRIZ DE RIESGOS INSTITUCIONAL - PLAN ANTICORRUPCIÓN (DMV).xlsx]INFORMACIÓN'!#REF!</xm:f>
          </x14:formula1>
          <xm:sqref>M30:M33 Q30:Q33 O30:O33</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AS36:AT38 AK36:AL38 O36:O38 Q36:Q38 M36:M38 M34 Q34 O34 AK34:AL34 AS34:AT34 AO34:AQ34 AO36:AQ38 AP39:AP44 AP48:AP51 AP55:AP62 AP72 AS71</xm:sqref>
        </x14:dataValidation>
        <x14:dataValidation type="list" allowBlank="1" showInputMessage="1" showErrorMessage="1">
          <x14:formula1>
            <xm:f>'Z:\cmgarcia\Marcela Calidad ok\19. CONSOLIDADO MAPAS DE RIESGO\RIESGOS ANTICORRUPCIÓN\2018\Matriz de Riesgos - Areas\[MATRIZ DE RIESGOS INSTITUCIONAL Y ANTICORRUPCIÓN  AÑO 2018 DUT.xlsx]INFORMACIÓN'!#REF!</xm:f>
          </x14:formula1>
          <xm:sqref>Q39:Q47 O39:O47 AK39:AL47 M39:M47</xm:sqref>
        </x14:dataValidation>
        <x14:dataValidation type="list" allowBlank="1" showInputMessage="1" showErrorMessage="1">
          <x14:formula1>
            <xm:f>'C:\Users\cmgarcia\Downloads\[MATRIZ DE RIESGOS 2018 PROCESOS SUBDIRECCIÓN ADMINISTRATIVA (1).xlsx]INFORMACIÓN'!#REF!</xm:f>
          </x14:formula1>
          <xm:sqref>M55:M62 M48:M50 O55:O62 O48:O50</xm:sqref>
        </x14:dataValidation>
        <x14:dataValidation type="list" allowBlank="1" showInputMessage="1" showErrorMessage="1">
          <x14:formula1>
            <xm:f>'\\serv-cv11\calidad\1. PROCESO DE GESTIÓN ESTRATÉGICA\FORMATOS\[208-PLA-Ft-05 MATRIZ DE RIESGOS INSTITUCIONAL - PLAN ANTICORRUPCIÓN V6.xlsx]INFORMACIÓN'!#REF!</xm:f>
          </x14:formula1>
          <xm:sqref>AK51:AL54 Q51:Q54 O51:O54 M51:M54 AQ51:AQ54 AO51:AO54 AT51:AT54</xm:sqref>
        </x14:dataValidation>
        <x14:dataValidation type="list" allowBlank="1" showInputMessage="1" showErrorMessage="1">
          <x14:formula1>
            <xm:f>'C:\Users\cmgarcia\Downloads\[208-PLA-Ft-05 MATRIZ DE RIESGOS INSTITUCIONAL Y ANTICORRUPCIÓN 26.01.2017 V2.xlsx]INFORMACIÓN'!#REF!</xm:f>
          </x14:formula1>
          <xm:sqref>O22:O24 AK23:AL29 M23 Q23:Q26 M25:M26</xm:sqref>
        </x14:dataValidation>
        <x14:dataValidation type="list" allowBlank="1" showInputMessage="1" showErrorMessage="1">
          <x14:formula1>
            <xm:f>'C:\Users\LACordoba\Desktop\[208-PLA-Ft-05 MATRIZ DE RIESGOS INSTITUCIONAL Y ANTICORRUPCIÓN Reasentamientos 26.01.2017 V1.xlsx]INFORMACIÓN'!#REF!</xm:f>
          </x14:formula1>
          <xm:sqref>M22 AK22:AL22 O25:O26 M24</xm:sqref>
        </x14:dataValidation>
        <x14:dataValidation type="list" allowBlank="1" showInputMessage="1" showErrorMessage="1">
          <x14:formula1>
            <xm:f>'[MATRIZ DE RIESGOS INSTITUCIONAL Y ANTICORRUPCIÓN 11-05-2017 REAS.xlsx]INFORMACIÓN'!#REF!</xm:f>
          </x14:formula1>
          <xm:sqref>Q27:Q29 O27:O29 M27:M29</xm:sqref>
        </x14:dataValidation>
        <x14:dataValidation type="list" allowBlank="1" showInputMessage="1" showErrorMessage="1">
          <x14:formula1>
            <xm:f>'C:\Users\cmgarcia\Downloads\[208-PLA-Ft-05 MATRIZ DE RIESGOS INSTITUCIONAL - PLAN ANTICORRUPCIÓN V6 PRELIMINAR - final.xlsx]INFORMACIÓN'!#REF!</xm:f>
          </x14:formula1>
          <xm:sqref>M69 AC51:AC54 AC63:AC69 AC46:AC47 Q63:Q65 Q68:Q69 O63:O65 O68:O69 AT63:AT65 AO68:AO69 AQ68:AQ69 AQ63:AQ65 AK63:AL65 AK68:AL69 M63:M65 AC39:AC44 AO63:AO65 AT68:AT69</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M66:M67 AQ66:AQ67 Q66:Q67 O66:O67 AO66:AO67 AT66:AT67</xm:sqref>
        </x14:dataValidation>
        <x14:dataValidation type="list" allowBlank="1" showInputMessage="1" showErrorMessage="1">
          <x14:formula1>
            <xm:f>'C:\Users\cmgarcia\Downloads\[208-PLA-Ft-05 MATRIZ DE RIESGOS INSTITUCIONAL - PLAN ANTICORRUPCIÓN V6 PRELIMINAR - final ok (3).xlsx]INFORMACIÓN'!#REF!</xm:f>
          </x14:formula1>
          <xm:sqref>AL70:AL72</xm:sqref>
        </x14:dataValidation>
        <x14:dataValidation type="list" allowBlank="1" showInputMessage="1" showErrorMessage="1">
          <x14:formula1>
            <xm:f>'C:\Users\cmgarcia\Downloads\[208-PLA-Ft-05 MATRIZ DE RIESGOS INSTITUCIONAL - PLAN ANTICORRUPCIÓN V6 PRELIMINAR - final ok (3).xlsx]INFORMACIÓN'!#REF!</xm:f>
          </x14:formula1>
          <xm:sqref>AC70:AC72</xm:sqref>
        </x14:dataValidation>
        <x14:dataValidation type="list" allowBlank="1" showInputMessage="1" showErrorMessage="1">
          <x14:formula1>
            <xm:f>'[01-24-2018 Plan Anticorrupción Concertado (2).xlsx]INFORMACIÓN'!#REF!</xm:f>
          </x14:formula1>
          <xm:sqref>AK35:AL35 AO35:AQ35 AS35:AT35 Q35 O35 AC35 M35</xm:sqref>
        </x14:dataValidation>
        <x14:dataValidation type="list" allowBlank="1" showInputMessage="1" showErrorMessage="1">
          <x14:formula1>
            <xm:f>'C:\Users\cmgarcia\Downloads\[208-PLA-Ft-05 MATRIZ DE RIESGOS INSTITUCIONAL - PLAN ANTICORRUPCIÓN V6 PRELIMINAR - final ok (4).xlsx]INFORMACIÓN'!#REF!</xm:f>
          </x14:formula1>
          <xm:sqref>AC34 AC36:AC38</xm:sqref>
        </x14:dataValidation>
        <x14:dataValidation type="list" allowBlank="1" showInputMessage="1" showErrorMessage="1">
          <x14:formula1>
            <xm:f>'C:\Users\cmgarcia\Downloads\[MATRIZ DE RIESGOS INSTITUCIONAL  CORRECCIONES 31-01-2017.xlsx]INFORMACIÓN'!#REF!</xm:f>
          </x14:formula1>
          <xm:sqref>AC22:AC29</xm:sqref>
        </x14:dataValidation>
        <x14:dataValidation type="list" allowBlank="1" showInputMessage="1" showErrorMessage="1">
          <x14:formula1>
            <xm:f>'C:\Users\HaMejia\Downloads\[Copia de 208-PLA-Ft-05 MATRIZ DE RIESGOS INSTITUCIONAL - PLAN ANTICORRUPCIÓN V6.xlsx]INFORMACIÓN'!#REF!</xm:f>
          </x14:formula1>
          <xm:sqref>AS22:AT29 AO22:AQ29</xm:sqref>
        </x14:dataValidation>
        <x14:dataValidation type="list" allowBlank="1" showInputMessage="1" showErrorMessage="1">
          <x14:formula1>
            <xm:f>INFORMACIÓN!H$4:H$8</xm:f>
          </x14:formula1>
          <xm:sqref>M68 M10:M16</xm:sqref>
        </x14:dataValidation>
        <x14:dataValidation type="list" allowBlank="1" showInputMessage="1" showErrorMessage="1">
          <x14:formula1>
            <xm:f>INFORMACIÓN!AG$3:AG$14</xm:f>
          </x14:formula1>
          <xm:sqref>AL30:AL33 AL10:AL17</xm:sqref>
        </x14:dataValidation>
        <x14:dataValidation type="list" allowBlank="1" showInputMessage="1" showErrorMessage="1">
          <x14:formula1>
            <xm:f>INFORMACIÓN!AD$3:AD$9</xm:f>
          </x14:formula1>
          <xm:sqref>AQ30:AQ33 AT10:AT17 AT30:AT33 AQ10:AQ17</xm:sqref>
        </x14:dataValidation>
        <x14:dataValidation type="list" allowBlank="1" showInputMessage="1" showErrorMessage="1">
          <x14:formula1>
            <xm:f>INFORMACIÓN!AC$3:AC$14</xm:f>
          </x14:formula1>
          <xm:sqref>AP30:AP33 AP10:AP17 AS30:AS33 AS10:AS17 AP45:AP47 AP52:AP54 AP63:AP71 AS72 AS39:AS70</xm:sqref>
        </x14:dataValidation>
        <x14:dataValidation type="list" allowBlank="1" showInputMessage="1" showErrorMessage="1">
          <x14:formula1>
            <xm:f>INFORMACIÓN!AB$3:AB$18</xm:f>
          </x14:formula1>
          <xm:sqref>AO30:AO33 AO10:AO21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INFORMACIÓN</vt:lpstr>
      <vt:lpstr>POLITICA RIESGOS</vt:lpstr>
      <vt:lpstr>1. MATRIZ DE RIESGOS</vt:lpstr>
      <vt:lpstr>'1. MATRIZ DE RIESGOS'!Área_de_impresión</vt:lpstr>
      <vt:lpstr>'POLITICA RIESGOS'!Área_de_impresión</vt:lpstr>
      <vt:lpstr>INFORMACIÓN!DIA</vt:lpstr>
      <vt:lpstr>'1. MATRIZ DE RIESGOS'!Títulos_a_imprimir</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Claudia Marcela García</cp:lastModifiedBy>
  <cp:lastPrinted>2016-06-28T21:40:01Z</cp:lastPrinted>
  <dcterms:created xsi:type="dcterms:W3CDTF">2006-10-31T20:51:49Z</dcterms:created>
  <dcterms:modified xsi:type="dcterms:W3CDTF">2018-01-31T21:51:22Z</dcterms:modified>
</cp:coreProperties>
</file>