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mc:AlternateContent xmlns:mc="http://schemas.openxmlformats.org/markup-compatibility/2006">
    <mc:Choice Requires="x15">
      <x15ac:absPath xmlns:x15ac="http://schemas.microsoft.com/office/spreadsheetml/2010/11/ac" url="Z:\cmgarcia\Marcela Calidad ok\19. CONSOLIDADO MAPAS DE RIESGO\RIESGOS ANTICORRUPCIÓN\2018\Matriz de Riesgos - Areas\"/>
    </mc:Choice>
  </mc:AlternateContent>
  <bookViews>
    <workbookView xWindow="0" yWindow="0" windowWidth="20490" windowHeight="6930" firstSheet="1" activeTab="2"/>
  </bookViews>
  <sheets>
    <sheet name="INFORMACIÓN" sheetId="6" state="hidden" r:id="rId1"/>
    <sheet name="POLITICA RIESGOS" sheetId="14" r:id="rId2"/>
    <sheet name="MATRIZ DE RIESGOS" sheetId="8" r:id="rId3"/>
    <sheet name="ANTITRAMITES" sheetId="9" r:id="rId4"/>
    <sheet name="RENDICION DE CUENTAS" sheetId="10" r:id="rId5"/>
    <sheet name="ATENCION AL CIUDADANO" sheetId="11" r:id="rId6"/>
    <sheet name="TRANSPARENCIA" sheetId="12" r:id="rId7"/>
    <sheet name="INICIATIVAS" sheetId="13" r:id="rId8"/>
    <sheet name="Hoja1" sheetId="15"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2">'MATRIZ DE RIESGOS'!$A$1:$AT$70</definedName>
    <definedName name="_xlnm.Print_Area" localSheetId="1">'POLITICA RIESGOS'!$A$1:$AT$4</definedName>
    <definedName name="Clasificacion" localSheetId="2">#REF!</definedName>
    <definedName name="Clasificacion" localSheetId="1">#REF!</definedName>
    <definedName name="Clasificacion">#REF!</definedName>
    <definedName name="DI" localSheetId="1">INFORMACIÓN!#REF!</definedName>
    <definedName name="DI">INFORMACIÓN!#REF!</definedName>
    <definedName name="DIA" localSheetId="0">INFORMACIÓN!$AB$3:$AB$18</definedName>
    <definedName name="Frecuencia">[1]Hoja1!$C$2:$C$8</definedName>
    <definedName name="Herramienta">[1]Hoja1!$E$2:$E$10</definedName>
    <definedName name="Proceso">[2]INFORMACIÓN!$A$3:$A$15</definedName>
    <definedName name="Procesos" localSheetId="2">#REF!</definedName>
    <definedName name="Procesos" localSheetId="1">#REF!</definedName>
    <definedName name="Procesos">#REF!</definedName>
    <definedName name="Tendencia">[1]Hoja1!$D$2:$D$4</definedName>
    <definedName name="Tipo">[1]Hoja1!$A$2:$A$8</definedName>
    <definedName name="_xlnm.Print_Titles" localSheetId="2">'MATRIZ DE RIESGOS'!$9:$9</definedName>
    <definedName name="_xlnm.Print_Titles" localSheetId="1">'POLITICA RIESGOS'!#REF!</definedName>
  </definedNames>
  <calcPr calcId="171027"/>
</workbook>
</file>

<file path=xl/calcChain.xml><?xml version="1.0" encoding="utf-8"?>
<calcChain xmlns="http://schemas.openxmlformats.org/spreadsheetml/2006/main">
  <c r="U60" i="8" l="1"/>
  <c r="P60" i="8"/>
  <c r="N60" i="8"/>
  <c r="AM44" i="8"/>
  <c r="P44" i="8"/>
  <c r="N44" i="8"/>
  <c r="AM43" i="8"/>
  <c r="P43" i="8"/>
  <c r="N43" i="8"/>
  <c r="AM42" i="8"/>
  <c r="P42" i="8"/>
  <c r="N42" i="8"/>
  <c r="AM41" i="8"/>
  <c r="P41" i="8"/>
  <c r="N41" i="8"/>
  <c r="T41" i="8" s="1"/>
  <c r="U41" i="8" s="1"/>
  <c r="T42" i="8" l="1"/>
  <c r="U42" i="8" s="1"/>
  <c r="T43" i="8"/>
  <c r="U43" i="8" s="1"/>
  <c r="T44" i="8"/>
  <c r="U44" i="8" s="1"/>
  <c r="P34" i="8"/>
  <c r="N34" i="8"/>
  <c r="T34" i="8" s="1"/>
  <c r="U34" i="8" s="1"/>
  <c r="AM33" i="8"/>
  <c r="P33" i="8"/>
  <c r="N33" i="8"/>
  <c r="AM32" i="8"/>
  <c r="P32" i="8"/>
  <c r="N32" i="8"/>
  <c r="AM31" i="8"/>
  <c r="P31" i="8"/>
  <c r="N31" i="8"/>
  <c r="AM30" i="8"/>
  <c r="P30" i="8"/>
  <c r="N30" i="8"/>
  <c r="T30" i="8" s="1"/>
  <c r="U30" i="8" s="1"/>
  <c r="AM29" i="8"/>
  <c r="P29" i="8"/>
  <c r="N29" i="8"/>
  <c r="T29" i="8" s="1"/>
  <c r="U29" i="8" s="1"/>
  <c r="T31" i="8" l="1"/>
  <c r="U31" i="8" s="1"/>
  <c r="T32" i="8"/>
  <c r="U32" i="8" s="1"/>
  <c r="T33" i="8"/>
  <c r="U33" i="8" s="1"/>
  <c r="AM28" i="8"/>
  <c r="P28" i="8"/>
  <c r="N28" i="8"/>
  <c r="AM27" i="8"/>
  <c r="P27" i="8"/>
  <c r="N27" i="8"/>
  <c r="AM26" i="8"/>
  <c r="P26" i="8"/>
  <c r="N26" i="8"/>
  <c r="AM25" i="8"/>
  <c r="P25" i="8"/>
  <c r="N25" i="8"/>
  <c r="U16" i="8"/>
  <c r="P16" i="8"/>
  <c r="N16" i="8"/>
  <c r="T28" i="8" l="1"/>
  <c r="U28" i="8" s="1"/>
  <c r="T26" i="8"/>
  <c r="U26" i="8" s="1"/>
  <c r="T25" i="8"/>
  <c r="U25" i="8" s="1"/>
  <c r="T27" i="8"/>
  <c r="U27" i="8" s="1"/>
  <c r="AM58" i="8"/>
  <c r="P58" i="8"/>
  <c r="N58" i="8"/>
  <c r="AM57" i="8"/>
  <c r="P57" i="8"/>
  <c r="N57" i="8"/>
  <c r="AM56" i="8"/>
  <c r="P56" i="8"/>
  <c r="N56" i="8"/>
  <c r="T56" i="8" l="1"/>
  <c r="U56" i="8" s="1"/>
  <c r="T57" i="8"/>
  <c r="U57" i="8" s="1"/>
  <c r="T58" i="8"/>
  <c r="U58" i="8" s="1"/>
  <c r="AM24" i="8" l="1"/>
  <c r="P24" i="8"/>
  <c r="N24" i="8"/>
  <c r="AM23" i="8"/>
  <c r="P23" i="8"/>
  <c r="N23" i="8"/>
  <c r="T23" i="8" s="1"/>
  <c r="U23" i="8" s="1"/>
  <c r="AM22" i="8"/>
  <c r="P22" i="8"/>
  <c r="N22" i="8"/>
  <c r="AM21" i="8"/>
  <c r="P21" i="8"/>
  <c r="N21" i="8"/>
  <c r="T21" i="8" l="1"/>
  <c r="U21" i="8" s="1"/>
  <c r="T22" i="8"/>
  <c r="U22" i="8" s="1"/>
  <c r="T24" i="8"/>
  <c r="U24" i="8" s="1"/>
  <c r="AM40" i="8"/>
  <c r="P40" i="8"/>
  <c r="N40" i="8"/>
  <c r="AM39" i="8"/>
  <c r="P39" i="8"/>
  <c r="N39" i="8"/>
  <c r="T39" i="8" s="1"/>
  <c r="U39" i="8" s="1"/>
  <c r="AM38" i="8"/>
  <c r="P38" i="8"/>
  <c r="N38" i="8"/>
  <c r="AM52" i="8"/>
  <c r="P52" i="8"/>
  <c r="N52" i="8"/>
  <c r="AM51" i="8"/>
  <c r="P51" i="8"/>
  <c r="N51" i="8"/>
  <c r="AM50" i="8"/>
  <c r="P50" i="8"/>
  <c r="N50" i="8"/>
  <c r="T50" i="8" s="1"/>
  <c r="U50" i="8" s="1"/>
  <c r="AM49" i="8"/>
  <c r="P49" i="8"/>
  <c r="N49" i="8"/>
  <c r="AM48" i="8"/>
  <c r="P48" i="8"/>
  <c r="N48" i="8"/>
  <c r="AM47" i="8"/>
  <c r="P47" i="8"/>
  <c r="N47" i="8"/>
  <c r="AM46" i="8"/>
  <c r="P46" i="8"/>
  <c r="N46" i="8"/>
  <c r="AM45" i="8"/>
  <c r="P45" i="8"/>
  <c r="N45" i="8"/>
  <c r="T47" i="8" l="1"/>
  <c r="U47" i="8" s="1"/>
  <c r="T48" i="8"/>
  <c r="U48" i="8" s="1"/>
  <c r="T45" i="8"/>
  <c r="U45" i="8" s="1"/>
  <c r="T49" i="8"/>
  <c r="U49" i="8" s="1"/>
  <c r="T38" i="8"/>
  <c r="U38" i="8" s="1"/>
  <c r="T46" i="8"/>
  <c r="U46" i="8" s="1"/>
  <c r="T40" i="8"/>
  <c r="U40" i="8" s="1"/>
  <c r="T52" i="8"/>
  <c r="U52" i="8" s="1"/>
  <c r="T51" i="8"/>
  <c r="U51" i="8" s="1"/>
  <c r="AM63" i="8" l="1"/>
  <c r="P63" i="8"/>
  <c r="N63" i="8"/>
  <c r="AM62" i="8"/>
  <c r="P62" i="8"/>
  <c r="N62" i="8"/>
  <c r="AM61" i="8"/>
  <c r="P61" i="8"/>
  <c r="N61" i="8"/>
  <c r="AM20" i="8"/>
  <c r="P20" i="8"/>
  <c r="N20" i="8"/>
  <c r="AM19" i="8"/>
  <c r="P19" i="8"/>
  <c r="N19" i="8"/>
  <c r="AM18" i="8"/>
  <c r="AM17" i="8"/>
  <c r="P17" i="8"/>
  <c r="N17" i="8"/>
  <c r="T61" i="8" l="1"/>
  <c r="U61" i="8" s="1"/>
  <c r="T19" i="8"/>
  <c r="U19" i="8" s="1"/>
  <c r="T62" i="8"/>
  <c r="U62" i="8" s="1"/>
  <c r="T17" i="8"/>
  <c r="U17" i="8" s="1"/>
  <c r="T20" i="8"/>
  <c r="U20" i="8" s="1"/>
  <c r="T63" i="8"/>
  <c r="U63" i="8" s="1"/>
  <c r="AM11" i="8"/>
  <c r="AM15" i="8" l="1"/>
  <c r="AM14" i="8"/>
  <c r="AM13" i="8"/>
  <c r="AM12" i="8"/>
  <c r="AM10" i="8"/>
  <c r="P14" i="8"/>
  <c r="P15" i="8"/>
  <c r="N14" i="8"/>
  <c r="N15" i="8"/>
  <c r="AD4" i="6"/>
  <c r="AD5" i="6"/>
  <c r="AD6" i="6"/>
  <c r="AD7" i="6"/>
  <c r="AD8" i="6"/>
  <c r="AD9" i="6"/>
  <c r="AB4" i="6"/>
  <c r="AB5" i="6"/>
  <c r="AB6" i="6"/>
  <c r="AB7" i="6"/>
  <c r="AB8" i="6"/>
  <c r="AB9" i="6"/>
  <c r="AB10" i="6"/>
  <c r="AB11" i="6"/>
  <c r="AB12" i="6"/>
  <c r="AB13" i="6"/>
  <c r="AB14" i="6"/>
  <c r="AB15" i="6"/>
  <c r="AB16" i="6"/>
  <c r="AB17" i="6"/>
  <c r="AB18" i="6"/>
  <c r="T14" i="8" l="1"/>
  <c r="U14" i="8" s="1"/>
  <c r="T15" i="8"/>
  <c r="U15" i="8" s="1"/>
</calcChain>
</file>

<file path=xl/comments1.xml><?xml version="1.0" encoding="utf-8"?>
<comments xmlns="http://schemas.openxmlformats.org/spreadsheetml/2006/main">
  <authors>
    <author xml:space="preserve"> </author>
    <author>ANDRES</author>
    <author>Héctor Andrés Mejía Mejía</author>
    <author>Claudia Marcela García</author>
  </authors>
  <commentList>
    <comment ref="Q8" authorId="0" shapeId="0">
      <text>
        <r>
          <rPr>
            <b/>
            <sz val="8"/>
            <color rgb="FF000000"/>
            <rFont val="Tahoma"/>
            <family val="2"/>
          </rPr>
          <t>Control de riesgo:</t>
        </r>
        <r>
          <rPr>
            <sz val="8"/>
            <color rgb="FF000000"/>
            <rFont val="Tahoma"/>
            <family val="2"/>
          </rPr>
          <t xml:space="preserve">
0,5 = Los controles son efectivos y están documentados
1 = No existen controles, no son efectivos o no están documentados</t>
        </r>
      </text>
    </comment>
    <comment ref="W16" authorId="1" shapeId="0">
      <text>
        <r>
          <rPr>
            <b/>
            <sz val="9"/>
            <color indexed="81"/>
            <rFont val="Arial"/>
            <family val="2"/>
          </rPr>
          <t>ANDRES:</t>
        </r>
        <r>
          <rPr>
            <sz val="9"/>
            <color indexed="81"/>
            <rFont val="Arial"/>
            <family val="2"/>
          </rPr>
          <t xml:space="preserve">
Nombre del indicador</t>
        </r>
      </text>
    </comment>
    <comment ref="X16" authorId="1" shapeId="0">
      <text>
        <r>
          <rPr>
            <b/>
            <sz val="9"/>
            <color indexed="81"/>
            <rFont val="Arial"/>
            <family val="2"/>
          </rPr>
          <t>ANDRES:</t>
        </r>
        <r>
          <rPr>
            <sz val="9"/>
            <color indexed="81"/>
            <rFont val="Arial"/>
            <family val="2"/>
          </rPr>
          <t xml:space="preserve">
Que se va a sumar mensialmente?</t>
        </r>
      </text>
    </comment>
    <comment ref="Y16" authorId="1" shapeId="0">
      <text>
        <r>
          <rPr>
            <b/>
            <sz val="9"/>
            <color indexed="81"/>
            <rFont val="Arial"/>
            <family val="2"/>
          </rPr>
          <t>ANDRES:</t>
        </r>
        <r>
          <rPr>
            <sz val="9"/>
            <color indexed="81"/>
            <rFont val="Arial"/>
            <family val="2"/>
          </rPr>
          <t xml:space="preserve">
No es unidad de medida</t>
        </r>
      </text>
    </comment>
    <comment ref="Z16" authorId="1" shapeId="0">
      <text>
        <r>
          <rPr>
            <b/>
            <sz val="9"/>
            <color indexed="81"/>
            <rFont val="Arial"/>
            <family val="2"/>
          </rPr>
          <t>ANDRES:</t>
        </r>
        <r>
          <rPr>
            <sz val="9"/>
            <color indexed="81"/>
            <rFont val="Arial"/>
            <family val="2"/>
          </rPr>
          <t xml:space="preserve">
Este no es ningun tipo de indicador</t>
        </r>
      </text>
    </comment>
    <comment ref="AA16" authorId="1" shapeId="0">
      <text>
        <r>
          <rPr>
            <b/>
            <sz val="9"/>
            <color indexed="81"/>
            <rFont val="Arial"/>
            <family val="2"/>
          </rPr>
          <t>ANDRES:</t>
        </r>
        <r>
          <rPr>
            <sz val="9"/>
            <color indexed="81"/>
            <rFont val="Arial"/>
            <family val="2"/>
          </rPr>
          <t xml:space="preserve">
La meta son 12 informes ?</t>
        </r>
      </text>
    </comment>
    <comment ref="AD16" authorId="1" shapeId="0">
      <text>
        <r>
          <rPr>
            <b/>
            <sz val="9"/>
            <color indexed="81"/>
            <rFont val="Arial"/>
            <family val="2"/>
          </rPr>
          <t>ANDRES:</t>
        </r>
        <r>
          <rPr>
            <sz val="9"/>
            <color indexed="81"/>
            <rFont val="Arial"/>
            <family val="2"/>
          </rPr>
          <t xml:space="preserve">
Deben incluirse estrategias comunicativas presenciales para promomocionar las visitas virtuales y seguimiento a medios digitales </t>
        </r>
      </text>
    </comment>
    <comment ref="AN16" authorId="1" shapeId="0">
      <text>
        <r>
          <rPr>
            <b/>
            <sz val="9"/>
            <color indexed="81"/>
            <rFont val="Arial"/>
            <family val="2"/>
          </rPr>
          <t>ANDRES:</t>
        </r>
        <r>
          <rPr>
            <sz val="9"/>
            <color indexed="81"/>
            <rFont val="Arial"/>
            <family val="2"/>
          </rPr>
          <t xml:space="preserve">
Cuales serian los registros de evidencia</t>
        </r>
      </text>
    </comment>
    <comment ref="AI30" authorId="2" shapeId="0">
      <text>
        <r>
          <rPr>
            <b/>
            <sz val="9"/>
            <color indexed="81"/>
            <rFont val="Tahoma"/>
            <family val="2"/>
          </rPr>
          <t>Héctor Andrés Mejía Mejía:</t>
        </r>
        <r>
          <rPr>
            <sz val="9"/>
            <color indexed="81"/>
            <rFont val="Tahoma"/>
            <family val="2"/>
          </rPr>
          <t xml:space="preserve">
se realizo algun avance en la actividad?</t>
        </r>
      </text>
    </comment>
    <comment ref="AJ30" authorId="2" shapeId="0">
      <text>
        <r>
          <rPr>
            <b/>
            <sz val="9"/>
            <color indexed="81"/>
            <rFont val="Tahoma"/>
            <family val="2"/>
          </rPr>
          <t>Héctor Andrés Mejía Mejía:</t>
        </r>
        <r>
          <rPr>
            <sz val="9"/>
            <color indexed="81"/>
            <rFont val="Tahoma"/>
            <family val="2"/>
          </rPr>
          <t xml:space="preserve">
Que avances actividades se pueden reportar en el periodo</t>
        </r>
      </text>
    </comment>
    <comment ref="AN30" authorId="2" shapeId="0">
      <text>
        <r>
          <rPr>
            <b/>
            <sz val="9"/>
            <color indexed="81"/>
            <rFont val="Tahoma"/>
            <family val="2"/>
          </rPr>
          <t xml:space="preserve">Héctor Andrés Mejía Mejía: </t>
        </r>
        <r>
          <rPr>
            <sz val="9"/>
            <color indexed="81"/>
            <rFont val="Tahoma"/>
            <family val="2"/>
          </rPr>
          <t>que evidencia hay para el tercer periodo</t>
        </r>
      </text>
    </comment>
    <comment ref="AP34" authorId="2" shapeId="0">
      <text>
        <r>
          <rPr>
            <b/>
            <sz val="9"/>
            <color indexed="81"/>
            <rFont val="Tahoma"/>
            <family val="2"/>
          </rPr>
          <t>Héctor Andrés Mejía Mejía:</t>
        </r>
        <r>
          <rPr>
            <sz val="9"/>
            <color indexed="81"/>
            <rFont val="Tahoma"/>
            <family val="2"/>
          </rPr>
          <t xml:space="preserve">
la fecha debe ser desde que se identifico el nuevo riesgo</t>
        </r>
      </text>
    </comment>
    <comment ref="X35" authorId="1" shapeId="0">
      <text>
        <r>
          <rPr>
            <b/>
            <sz val="9"/>
            <color indexed="81"/>
            <rFont val="Arial"/>
            <family val="2"/>
          </rPr>
          <t>ANDRES:</t>
        </r>
        <r>
          <rPr>
            <sz val="9"/>
            <color indexed="81"/>
            <rFont val="Arial"/>
            <family val="2"/>
          </rPr>
          <t xml:space="preserve">
el calculo de este indicador deberia estar relacionado con capacitaciones o modificar el nombre del indicador</t>
        </r>
      </text>
    </comment>
    <comment ref="X36" authorId="1" shapeId="0">
      <text>
        <r>
          <rPr>
            <b/>
            <sz val="9"/>
            <color indexed="81"/>
            <rFont val="Arial"/>
            <family val="2"/>
          </rPr>
          <t>ANDRES:</t>
        </r>
        <r>
          <rPr>
            <sz val="9"/>
            <color indexed="81"/>
            <rFont val="Arial"/>
            <family val="2"/>
          </rPr>
          <t xml:space="preserve">
el indicador deberia ser relacionado con sensibilizacion a los beneficiarios sobre gratuidad de los servicios o cambiar el nombre del indicador </t>
        </r>
      </text>
    </comment>
    <comment ref="AD36" authorId="1" shapeId="0">
      <text>
        <r>
          <rPr>
            <b/>
            <sz val="9"/>
            <color indexed="81"/>
            <rFont val="Arial"/>
            <family val="2"/>
          </rPr>
          <t>ANDRES:</t>
        </r>
        <r>
          <rPr>
            <sz val="9"/>
            <color indexed="81"/>
            <rFont val="Arial"/>
            <family val="2"/>
          </rPr>
          <t xml:space="preserve">
Incluir dentro de las acciones las estrategias de sensibilizacion que se puedan realizar con los ciudadanos</t>
        </r>
      </text>
    </comment>
    <comment ref="W37" authorId="1" shapeId="0">
      <text>
        <r>
          <rPr>
            <b/>
            <sz val="9"/>
            <color indexed="81"/>
            <rFont val="Arial"/>
            <family val="2"/>
          </rPr>
          <t>ANDRES:</t>
        </r>
        <r>
          <rPr>
            <sz val="9"/>
            <color indexed="81"/>
            <rFont val="Arial"/>
            <family val="2"/>
          </rPr>
          <t xml:space="preserve">
El indicador deberia tener el normbre seguimento PQRS</t>
        </r>
      </text>
    </comment>
    <comment ref="R45" authorId="3" shapeId="0">
      <text>
        <r>
          <rPr>
            <b/>
            <sz val="9"/>
            <color indexed="81"/>
            <rFont val="Tahoma"/>
            <family val="2"/>
          </rPr>
          <t>Claudia Marcela García:</t>
        </r>
        <r>
          <rPr>
            <sz val="9"/>
            <color indexed="81"/>
            <rFont val="Tahoma"/>
            <family val="2"/>
          </rPr>
          <t xml:space="preserve">
son sensibilizaciones, o visitas? </t>
        </r>
      </text>
    </comment>
    <comment ref="R48" authorId="3" shapeId="0">
      <text>
        <r>
          <rPr>
            <b/>
            <sz val="9"/>
            <color indexed="81"/>
            <rFont val="Tahoma"/>
            <charset val="1"/>
          </rPr>
          <t>Claudia Marcela García:</t>
        </r>
        <r>
          <rPr>
            <sz val="9"/>
            <color indexed="81"/>
            <rFont val="Tahoma"/>
            <charset val="1"/>
          </rPr>
          <t xml:space="preserve">
revisar redacción, debe ser coherente con el riesgo de corrupción </t>
        </r>
      </text>
    </comment>
    <comment ref="I53" authorId="1" shapeId="0">
      <text>
        <r>
          <rPr>
            <b/>
            <sz val="9"/>
            <color indexed="81"/>
            <rFont val="Arial"/>
            <family val="2"/>
          </rPr>
          <t>ANDRES:</t>
        </r>
        <r>
          <rPr>
            <sz val="9"/>
            <color indexed="81"/>
            <rFont val="Arial"/>
            <family val="2"/>
          </rPr>
          <t xml:space="preserve">
se esta confundiendo enre la ejecucion de los contratos y que los servicios o productos contratados corresponsan a una necesidad</t>
        </r>
      </text>
    </comment>
    <comment ref="J53" authorId="1" shapeId="0">
      <text>
        <r>
          <rPr>
            <b/>
            <sz val="9"/>
            <color indexed="81"/>
            <rFont val="Arial"/>
            <family val="2"/>
          </rPr>
          <t>ANDRES:</t>
        </r>
        <r>
          <rPr>
            <sz val="9"/>
            <color indexed="81"/>
            <rFont val="Arial"/>
            <family val="2"/>
          </rPr>
          <t xml:space="preserve">
Este es un riesgo operativo</t>
        </r>
      </text>
    </comment>
    <comment ref="W53" authorId="1" shapeId="0">
      <text>
        <r>
          <rPr>
            <b/>
            <sz val="9"/>
            <color indexed="81"/>
            <rFont val="Arial"/>
            <family val="2"/>
          </rPr>
          <t>ANDRES:</t>
        </r>
        <r>
          <rPr>
            <sz val="9"/>
            <color indexed="81"/>
            <rFont val="Arial"/>
            <family val="2"/>
          </rPr>
          <t xml:space="preserve">
no es el nombre de un indicador - puede colocarse base de datos actualizada</t>
        </r>
      </text>
    </comment>
    <comment ref="X53" authorId="1" shapeId="0">
      <text>
        <r>
          <rPr>
            <b/>
            <sz val="9"/>
            <color indexed="81"/>
            <rFont val="Arial"/>
            <family val="2"/>
          </rPr>
          <t>ANDRES:</t>
        </r>
        <r>
          <rPr>
            <sz val="9"/>
            <color indexed="81"/>
            <rFont val="Arial"/>
            <family val="2"/>
          </rPr>
          <t xml:space="preserve">
El indicador tendria que calcularse en funcion a tener la base de datos actualizada</t>
        </r>
      </text>
    </comment>
    <comment ref="J54" authorId="1" shapeId="0">
      <text>
        <r>
          <rPr>
            <b/>
            <sz val="9"/>
            <color indexed="81"/>
            <rFont val="Arial"/>
            <family val="2"/>
          </rPr>
          <t>ANDRES:</t>
        </r>
        <r>
          <rPr>
            <sz val="9"/>
            <color indexed="81"/>
            <rFont val="Arial"/>
            <family val="2"/>
          </rPr>
          <t xml:space="preserve">
Riesgo operativo</t>
        </r>
      </text>
    </comment>
    <comment ref="J55" authorId="1" shapeId="0">
      <text>
        <r>
          <rPr>
            <b/>
            <sz val="9"/>
            <color indexed="81"/>
            <rFont val="Arial"/>
            <family val="2"/>
          </rPr>
          <t>ANDRES:</t>
        </r>
        <r>
          <rPr>
            <sz val="9"/>
            <color indexed="81"/>
            <rFont val="Arial"/>
            <family val="2"/>
          </rPr>
          <t xml:space="preserve">
Este es un riesgo operativo</t>
        </r>
      </text>
    </comment>
    <comment ref="AN55" authorId="3" shapeId="0">
      <text>
        <r>
          <rPr>
            <b/>
            <sz val="9"/>
            <color indexed="81"/>
            <rFont val="Tahoma"/>
            <family val="2"/>
          </rPr>
          <t>Claudia Marcela García:</t>
        </r>
        <r>
          <rPr>
            <sz val="9"/>
            <color indexed="81"/>
            <rFont val="Tahoma"/>
            <family val="2"/>
          </rPr>
          <t xml:space="preserve">
generar un mmeorando, es bastante sencillo, porque no se ha cumplido la activdiad ? </t>
        </r>
      </text>
    </comment>
    <comment ref="R59" authorId="1" shapeId="0">
      <text>
        <r>
          <rPr>
            <b/>
            <sz val="9"/>
            <color indexed="81"/>
            <rFont val="Arial"/>
            <family val="2"/>
          </rPr>
          <t>ANDRES:</t>
        </r>
        <r>
          <rPr>
            <sz val="9"/>
            <color indexed="81"/>
            <rFont val="Arial"/>
            <family val="2"/>
          </rPr>
          <t xml:space="preserve">
tiene que establecerse un control concreto</t>
        </r>
      </text>
    </comment>
    <comment ref="X59" authorId="1" shapeId="0">
      <text>
        <r>
          <rPr>
            <b/>
            <sz val="9"/>
            <color indexed="81"/>
            <rFont val="Arial"/>
            <family val="2"/>
          </rPr>
          <t>ANDRES:</t>
        </r>
        <r>
          <rPr>
            <sz val="9"/>
            <color indexed="81"/>
            <rFont val="Arial"/>
            <family val="2"/>
          </rPr>
          <t xml:space="preserve">
La razon debe ser de procesos monitoreados y en tramite normal sobre total de procesos</t>
        </r>
      </text>
    </comment>
    <comment ref="AD59" authorId="1" shapeId="0">
      <text>
        <r>
          <rPr>
            <b/>
            <sz val="9"/>
            <color indexed="81"/>
            <rFont val="Arial"/>
            <family val="2"/>
          </rPr>
          <t>ANDRES:</t>
        </r>
        <r>
          <rPr>
            <sz val="9"/>
            <color indexed="81"/>
            <rFont val="Arial"/>
            <family val="2"/>
          </rPr>
          <t xml:space="preserve">
????</t>
        </r>
      </text>
    </comment>
    <comment ref="W60" authorId="1" shapeId="0">
      <text>
        <r>
          <rPr>
            <b/>
            <sz val="9"/>
            <color indexed="81"/>
            <rFont val="Arial"/>
            <family val="2"/>
          </rPr>
          <t>ANDRES:</t>
        </r>
        <r>
          <rPr>
            <sz val="9"/>
            <color indexed="81"/>
            <rFont val="Arial"/>
            <family val="2"/>
          </rPr>
          <t xml:space="preserve">
cambiar nombre de indicador</t>
        </r>
      </text>
    </comment>
    <comment ref="AD60" authorId="1" shapeId="0">
      <text>
        <r>
          <rPr>
            <b/>
            <sz val="9"/>
            <color indexed="81"/>
            <rFont val="Arial"/>
            <family val="2"/>
          </rPr>
          <t>ANDRES:</t>
        </r>
        <r>
          <rPr>
            <sz val="9"/>
            <color indexed="81"/>
            <rFont val="Arial"/>
            <family val="2"/>
          </rPr>
          <t xml:space="preserve">
Establecer una actividad concreta</t>
        </r>
      </text>
    </comment>
  </commentList>
</comments>
</file>

<file path=xl/comments2.xml><?xml version="1.0" encoding="utf-8"?>
<comments xmlns="http://schemas.openxmlformats.org/spreadsheetml/2006/main">
  <authors>
    <author>Nubia Ariza Guiza</author>
  </authors>
  <commentList>
    <comment ref="B6" authorId="0" shapeId="0">
      <text>
        <r>
          <rPr>
            <sz val="9"/>
            <color indexed="81"/>
            <rFont val="Tahoma"/>
            <charset val="1"/>
          </rPr>
          <t xml:space="preserve">
Esta actividad no debería estar como análiis del Estado del Proceso de Rendición de Cuentas. Se propone ajustar procedimiento de acuerdo a la normatividad vigente y al Manual Unico, así como a las actividades permanentes de rendición que realiza la CVP como los Encuentros Ciudadanos </t>
        </r>
      </text>
    </comment>
    <comment ref="G6" authorId="0" shapeId="0">
      <text>
        <r>
          <rPr>
            <b/>
            <sz val="9"/>
            <color indexed="81"/>
            <rFont val="Tahoma"/>
            <charset val="1"/>
          </rPr>
          <t xml:space="preserve">Esta acción corresponde a la estructura del Manual Unico de RC y al Plan de Mejora de la Auditoria de Transparencia </t>
        </r>
        <r>
          <rPr>
            <sz val="9"/>
            <color indexed="81"/>
            <rFont val="Tahoma"/>
            <charset val="1"/>
          </rPr>
          <t xml:space="preserve">
</t>
        </r>
      </text>
    </comment>
    <comment ref="B7" authorId="0" shapeId="0">
      <text>
        <r>
          <rPr>
            <sz val="9"/>
            <color indexed="81"/>
            <rFont val="Tahoma"/>
            <charset val="1"/>
          </rPr>
          <t xml:space="preserve">
Esta actividad no debería estar como análiis del Estado del Proceso de Rendición de Cuentas. Se propone ajustar procedimiento de acuerdo a la normatividad vigente y al Manual Unico, así como a las actividades permanentes de rendición que realiza la CVP como los Encuentros Ciudadanos </t>
        </r>
      </text>
    </comment>
    <comment ref="B9" authorId="0" shapeId="0">
      <text>
        <r>
          <rPr>
            <sz val="9"/>
            <color indexed="81"/>
            <rFont val="Tahoma"/>
            <charset val="1"/>
          </rPr>
          <t xml:space="preserve">
Esta actividad no debería estar como análiis del Estado del Proceso de Rendición de Cuentas. Se propone ajustar procedimiento de acuerdo a la normatividad vigente y al Manual Unico, así como a las actividades permanentes de rendición que realiza la CVP como los Encuentros Ciudadanos </t>
        </r>
      </text>
    </comment>
    <comment ref="B15" authorId="0" shapeId="0">
      <text>
        <r>
          <rPr>
            <b/>
            <sz val="9"/>
            <color indexed="81"/>
            <rFont val="Tahoma"/>
            <charset val="1"/>
          </rPr>
          <t xml:space="preserve">Incluir </t>
        </r>
        <r>
          <rPr>
            <sz val="9"/>
            <color indexed="81"/>
            <rFont val="Tahoma"/>
            <charset val="1"/>
          </rPr>
          <t xml:space="preserve">actividades de Sensibilización sobre Rendición de Cuentas. Elaborar el documento de estrategia que solicitó la Auditoria de Transparencia el cual está especificado en el Manual Unico. La sensibilización puede hacer a través de charlas, concursos por medios internos, y campaña de Sensibilización que haga Comunicaciones. </t>
        </r>
      </text>
    </comment>
  </commentList>
</comments>
</file>

<file path=xl/sharedStrings.xml><?xml version="1.0" encoding="utf-8"?>
<sst xmlns="http://schemas.openxmlformats.org/spreadsheetml/2006/main" count="2098" uniqueCount="1107">
  <si>
    <t>NIVEL DE RIESGO</t>
  </si>
  <si>
    <t>CAUSAS</t>
  </si>
  <si>
    <t>ACCIONES</t>
  </si>
  <si>
    <t xml:space="preserve">PROCESO </t>
  </si>
  <si>
    <t>Mejoramiento de Vivienda</t>
  </si>
  <si>
    <t>Mejoramiento de Barrios</t>
  </si>
  <si>
    <t>Comunicaciones</t>
  </si>
  <si>
    <t>PROCESO</t>
  </si>
  <si>
    <t>Gestión estratégica</t>
  </si>
  <si>
    <t>Gestión Humana</t>
  </si>
  <si>
    <t>Administración, Seguimiento y Control de Recursos</t>
  </si>
  <si>
    <t>Administración de la Información</t>
  </si>
  <si>
    <t>Reasentamientos Humanos</t>
  </si>
  <si>
    <t>Urbanizaciones y Titulación</t>
  </si>
  <si>
    <t>Evaluación de la Gestión</t>
  </si>
  <si>
    <t>EFECTOS</t>
  </si>
  <si>
    <t>CLASIFICACIÓN DEL RIESGO</t>
  </si>
  <si>
    <t>Casi con certeza</t>
  </si>
  <si>
    <t>Probable</t>
  </si>
  <si>
    <t>Posible</t>
  </si>
  <si>
    <t>Improbable</t>
  </si>
  <si>
    <t>Raro</t>
  </si>
  <si>
    <t>Se espera que ocurra en la mayoría de las circunstancias</t>
  </si>
  <si>
    <t>Probablemente ocurrirá en la mayoría de las circunstancias</t>
  </si>
  <si>
    <t>Podría ocurrir en algún momento</t>
  </si>
  <si>
    <t>Pudo ocurrir en algún momento</t>
  </si>
  <si>
    <t>Puede ocurrir en circunstancias excepcionales</t>
  </si>
  <si>
    <t>CONCEPTO</t>
  </si>
  <si>
    <t>CALIF.</t>
  </si>
  <si>
    <t>DESCRIPCIÓN</t>
  </si>
  <si>
    <t>CALIFICACIÓN DE LA PROBABILIDAD</t>
  </si>
  <si>
    <t>IMP
(1 a 5)</t>
  </si>
  <si>
    <t>PROB.
(1 a 5)</t>
  </si>
  <si>
    <t>Los controles son efectivos y están documentados</t>
  </si>
  <si>
    <t>CRITEROS</t>
  </si>
  <si>
    <t>VALORACIÓN DESPUES DE CONTROLES</t>
  </si>
  <si>
    <t>DESCRIPCIÓN DEL CONTROL</t>
  </si>
  <si>
    <t>CALIF. RIESGO</t>
  </si>
  <si>
    <t>Están relacionados con la percepción y la confianza por parte de la ciudadanía hacia la institución.</t>
  </si>
  <si>
    <t>PLAN DE MANEJO</t>
  </si>
  <si>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t>
  </si>
  <si>
    <t>IMPACTO</t>
  </si>
  <si>
    <t>Insignificante</t>
  </si>
  <si>
    <t>Menor</t>
  </si>
  <si>
    <t>Moderado</t>
  </si>
  <si>
    <t>Mayor</t>
  </si>
  <si>
    <t>Catastrófico</t>
  </si>
  <si>
    <t>DÍA</t>
  </si>
  <si>
    <t>DÍAS</t>
  </si>
  <si>
    <t>MESES</t>
  </si>
  <si>
    <t>AÑOS</t>
  </si>
  <si>
    <t xml:space="preserve">ENERO </t>
  </si>
  <si>
    <t>FEBRERO</t>
  </si>
  <si>
    <t>MARZO</t>
  </si>
  <si>
    <t>ABRIL</t>
  </si>
  <si>
    <t>MAYO</t>
  </si>
  <si>
    <t>JUNIO</t>
  </si>
  <si>
    <t>JULIO</t>
  </si>
  <si>
    <t>AGOSTO</t>
  </si>
  <si>
    <t>SEPTIEMBRE</t>
  </si>
  <si>
    <t>OCTUBRE</t>
  </si>
  <si>
    <t>NOVIEMBRE</t>
  </si>
  <si>
    <t>DICIEMBRE</t>
  </si>
  <si>
    <t>MES</t>
  </si>
  <si>
    <t>AÑO</t>
  </si>
  <si>
    <t>CÁLCULO</t>
  </si>
  <si>
    <t xml:space="preserve">UNIDAD DE MEDIDA </t>
  </si>
  <si>
    <t>TIPO DE INDICADOR</t>
  </si>
  <si>
    <t>FRECUENCIA MEDICION</t>
  </si>
  <si>
    <t>TENDENCIA</t>
  </si>
  <si>
    <t>OBJETIVOS DE CALIDAD</t>
  </si>
  <si>
    <t>ANÁLISIS DEL RESULTADO</t>
  </si>
  <si>
    <t>Son aquellos que se asocian con toda posibilidad de que suceda algo relacionado con el cumplimiento de los objetivos estratégicos, la continuidad del negocio, la sostenibilidad y subsistencia de la entidad y organismo distrital en el corto, mediano y largo plazo</t>
  </si>
  <si>
    <t>Son aquellos relacionados con la parte técnica que provienen de la operación cotidiana y específica de cada proceso. Dentro de ellos se pueden encontrar deficiencias en los sistemas de información, insuficiencias en la comunicación o desarticulación en el modelo de operación, lo cual conduce a ineficiencias, corrupción e incumplimiento de los objetivos institucionales.</t>
  </si>
  <si>
    <t>Son aquellos que representen un daño económico a la entidad y organismo distrital y/o detrimento patrimonial. Pueden estar relacionados con temas tales como la ejecución presupuestal, pagos, ineficiencias operacionales o manejo de excedentes y bienes.</t>
  </si>
  <si>
    <t>Son aquellos  que se relacionan tanto con los daños generados por la violación de una prescripción u obligación legal, incumplimiento a políticas internas, como la volatilidad normativa. Dentro de este tipo se pueden agrupar los incumplimientos a obligaciones tributarias, a tiempos en la prestación de estados financieros a solicitudes de información y demás incumplimientos legales aplicables.</t>
  </si>
  <si>
    <t>Son aquellos que tienen que ver la capacidad de la entidad y organismos para que la tecnología disponible satisfaga sus necesidades actuales y futuras en aras de garantizar el cumplimiento de su misión y objetivos institucionales</t>
  </si>
  <si>
    <t>Son aquellos generados por la exposición a factores internos y externos que afectan el medio ambiente de la entidad y organismo distrital (la contaminación, ambientes poco saludables, malos hábitos) inherentes a las actividades que desarrolla en cada proceso</t>
  </si>
  <si>
    <t>Se entiende por riesgo de corrupción la posibilidad de que por acción u omisión, mediante el uso indebido de poder, de los recursos o de la información, se lesionen los intereses de una entidad y en consecuencia del estado, para la obtención de un beneficio particular</t>
  </si>
  <si>
    <t>EVITAR</t>
  </si>
  <si>
    <t>REDUCIR</t>
  </si>
  <si>
    <t>COMPARTIR O TRANSFERIR</t>
  </si>
  <si>
    <t>ASUMIR</t>
  </si>
  <si>
    <t>AVANCE DEL INDICADOR</t>
  </si>
  <si>
    <t>Queda un riesgo residual que se mantiene, en este caso, el gerente del proceso simplemente acepta la pérdida residual probable y elabora planes de contingencia para su manejo.</t>
  </si>
  <si>
    <t xml:space="preserve">Reducir el efecto a través del traspaso de las pérdidas a otras organizaciones, como en el caso de los contratos de seguros o a través de otros medios que permiten distribuir una porción del riesgo con otra entidad, como en los contratos a riesgo compartido. </t>
  </si>
  <si>
    <t xml:space="preserve">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t>
  </si>
  <si>
    <t>PROBABLE</t>
  </si>
  <si>
    <t>POSIBLE</t>
  </si>
  <si>
    <t>IMPROBABLE</t>
  </si>
  <si>
    <t>RARO</t>
  </si>
  <si>
    <t>RIESGOS ESTRATÉGICOS</t>
  </si>
  <si>
    <t>RIESGOS OPERATIVOS</t>
  </si>
  <si>
    <t>RIESGOS FINANCIEROS</t>
  </si>
  <si>
    <t>RIESGOS NORMATIVOS</t>
  </si>
  <si>
    <t>RIESGOS DE TECNOLOGÍA</t>
  </si>
  <si>
    <t>RIESGO DE IMAGEN</t>
  </si>
  <si>
    <t>RIESGOS AMBIENTALES Y DE SALUD OCUPACIONAL</t>
  </si>
  <si>
    <t>RIESGOS DE CORRUPCIÓN</t>
  </si>
  <si>
    <t>REGISTRO / EVIDENCIA</t>
  </si>
  <si>
    <t>DD</t>
  </si>
  <si>
    <t>MM</t>
  </si>
  <si>
    <t>Tecnología</t>
  </si>
  <si>
    <t>Adquisición de Bienes y Servicios</t>
  </si>
  <si>
    <t>AAAA</t>
  </si>
  <si>
    <t>DEPENDENCIA</t>
  </si>
  <si>
    <t>CARGO</t>
  </si>
  <si>
    <t>DIRECCIÓN GENERAL</t>
  </si>
  <si>
    <t>CONTROL INTERNO</t>
  </si>
  <si>
    <t>OFICINA ASESORA DE PLANEACIÓN</t>
  </si>
  <si>
    <t>OFICINA ASESORA DE COMUNICACIONES</t>
  </si>
  <si>
    <t>DIRECCIÓN DE REASENTAMIENTOS</t>
  </si>
  <si>
    <t>DIRECCIÓN DE MEJORAMIENTO DE BARRIOS</t>
  </si>
  <si>
    <t>DIRECCIÓN DE MEJORAMIENTO DE VIVIENDA</t>
  </si>
  <si>
    <t>DIRECCIÓN DE URBANIZACIONES Y TITULACIÓN</t>
  </si>
  <si>
    <t>DIRECCIÓN JURÍDICA</t>
  </si>
  <si>
    <t>DIRECCIÓN DE GESTIÓN CORPORATIVA Y CID</t>
  </si>
  <si>
    <t>SUBDIRECCIÓN ADMINISTRATIVA</t>
  </si>
  <si>
    <t>SUBDIRECCIÓN FINANCIERA</t>
  </si>
  <si>
    <t>DIRECTOR (A) GENERAL</t>
  </si>
  <si>
    <t>JEFE OFICINA ASESORA</t>
  </si>
  <si>
    <t xml:space="preserve">DIRECTOR (A) </t>
  </si>
  <si>
    <t>JEFE OFICINA ASESORA DE PLANEACIÓN</t>
  </si>
  <si>
    <t>JEFE OFICINA ASESORA DE COMUNICACIONES</t>
  </si>
  <si>
    <t>DIRECTOR (A) REASENTAMIENTOS</t>
  </si>
  <si>
    <t>DIRECTOR (A) DE MEJORAMIENTO DE BARRIOS</t>
  </si>
  <si>
    <t>DIRECTOR (A) DE MEJORAMIENTO DE VIVIENDA</t>
  </si>
  <si>
    <t>DIRECTOR (A) DE URBANIZACIONES Y TITULACIÓN</t>
  </si>
  <si>
    <t>DIRECTOR (A) JURÍDICO (A)</t>
  </si>
  <si>
    <t>DIRECTOR (A) DE GESTIÓN CORPORATIVA Y CID</t>
  </si>
  <si>
    <t>SUBIDRECTOR (A)  ADMINISTRATIVO (A)</t>
  </si>
  <si>
    <t>SUBIDRECTOR (A)  FINANCIERO(A)</t>
  </si>
  <si>
    <t>ASESOR  CONTROL INTERNO</t>
  </si>
  <si>
    <t xml:space="preserve">DEPENDENCIA </t>
  </si>
  <si>
    <t>RESPONSABLE</t>
  </si>
  <si>
    <t>FECHA INICIAL</t>
  </si>
  <si>
    <t>FECHA FINAL</t>
  </si>
  <si>
    <t>PRIMER PERIODO</t>
  </si>
  <si>
    <t>SEGUNDO PERIODO</t>
  </si>
  <si>
    <t>TERCER PERIODO</t>
  </si>
  <si>
    <t>CARGO GENERAL</t>
  </si>
  <si>
    <t xml:space="preserve">ASESOR  </t>
  </si>
  <si>
    <t>PROFESIONAL ESPECIALIZADO</t>
  </si>
  <si>
    <t>PROFESIONAL UNIVERSITARIO</t>
  </si>
  <si>
    <t>CONTRATISTA</t>
  </si>
  <si>
    <t>CASI CON CERTEZA</t>
  </si>
  <si>
    <t>DEFINICIONES</t>
  </si>
  <si>
    <t>EVALUACIÓN DEL RESULTADO</t>
  </si>
  <si>
    <t>ACCIONES PREVENTIVAS</t>
  </si>
  <si>
    <t>ACCIONES CORRECTIVAS</t>
  </si>
  <si>
    <t>NOMBRE DEL RIESGO</t>
  </si>
  <si>
    <t>Prevención del Daño Antijurídico y Representación Judicial</t>
  </si>
  <si>
    <t>OBJETIVO DEL PROCESO</t>
  </si>
  <si>
    <t>Formular lineamientos, metodologías y estrategias que le permitan a la Caja de la Vivienda Popular contar con instrumentos adecuados para la planeación, seguimiento y control de las acciones ejecutadas, en virtud de la misión y funciones encomendadas a la entidad</t>
  </si>
  <si>
    <t>Contribuir a la transparencia de las actuaciones de la entidad, a través de la implementación de mecanismos de comunicación  y el cumplimiento de obligaciones de información interna y externa</t>
  </si>
  <si>
    <t xml:space="preserve">Contribuir a la protección del derecho fundamental a la vida de los hogares localizados en zonas de alto riesgo no mitigable y a la recuperación del espacio, a través de la ejecución de acciones de intervención integral.
</t>
  </si>
  <si>
    <t xml:space="preserve">Asesorar técnica, jurídica y socialmente a las familias de estrato 1 y 2 que se encuentren ocupando bienes fiscales o privados en barrios legalizados para que obtengan, a través de los mecanismos establecidos por la ley, el título de propiedad de su vivienda. Definir el conjunto de acciones o actividades que permiten la generación de proyectos urbanísticos en los predios de la Caja de la Vivienda Popular.
</t>
  </si>
  <si>
    <t xml:space="preserve">Ejecutar obras de intervención física a escala barrial y/o obras menores de espacio público en los barrios ubicados en las UPZs priorizadas por el sector Hábitat,  mediante la ejecución de acciones conjuntas, articuladas y sostenibles, que contribuyan a complementar el desarrollo urbano de la ciudad en zonas con alta vulnerabilidad.
</t>
  </si>
  <si>
    <t xml:space="preserve">Prestar asistencia técnica, legal y financiera  que permita mejorar las condiciones constructivas y de habitabilidad de los inmuebles localizados en las Unidades de Planeamiento Zonal (UPZ) de Mejoramiento integral, con el fin de garantizar el derecho a la vida y a una vivienda digna.
</t>
  </si>
  <si>
    <t xml:space="preserve">Contribuir al logro de los objetivos institucionales a través de la gestión de instrumentos administrativos que permitan mejorar las competencias y la calidad de vida de los funcionarios de la entidad. 
</t>
  </si>
  <si>
    <t>Administrar el flujo de información de la entidad, a través de la implementación de lineamientos y mecanismos de control que permitan guardar la debida confidencialidad, integridad y disponibilidad de la información</t>
  </si>
  <si>
    <t>Coordinar la adquisición de los bienes y servicios de la Caja de la Vivienda Popular, atendiendo principios de transparencia, economía y responsabilidad</t>
  </si>
  <si>
    <t>Evaluar la eficiencia, eficacia y efectividad de los procesos, el nivel de ejecución de los planes y programas, y el resultado de la gestión, con el fin de generar recomendaciones para orientar las acciones de mejoramiento de la entidad</t>
  </si>
  <si>
    <t>CALIFICACIÓN DEL IMPACTO</t>
  </si>
  <si>
    <t>CONTROLES EXISTENTES
(0,5 ó 1)</t>
  </si>
  <si>
    <t>Evitar</t>
  </si>
  <si>
    <t>Reducir</t>
  </si>
  <si>
    <t>Compartir o transferir</t>
  </si>
  <si>
    <t>Asumir</t>
  </si>
  <si>
    <t>Eficacia</t>
  </si>
  <si>
    <t>Eficiencia</t>
  </si>
  <si>
    <t>Efectividad</t>
  </si>
  <si>
    <t>Trimestral</t>
  </si>
  <si>
    <t>Semestral</t>
  </si>
  <si>
    <t>Anual</t>
  </si>
  <si>
    <t>Maximización</t>
  </si>
  <si>
    <t>Minimización</t>
  </si>
  <si>
    <t>Los controles existen , son efectivos y están documentados</t>
  </si>
  <si>
    <t>No existen controles, no son efectivos, no están documentados</t>
  </si>
  <si>
    <t>Código:208-PLA-Ft-05</t>
  </si>
  <si>
    <t>Estratégico</t>
  </si>
  <si>
    <t>Operativo</t>
  </si>
  <si>
    <t>Financieros</t>
  </si>
  <si>
    <t>Normativos</t>
  </si>
  <si>
    <t>Imagen</t>
  </si>
  <si>
    <t>Ambientales y de Salud Ocupacional</t>
  </si>
  <si>
    <t>Corrupción</t>
  </si>
  <si>
    <t>No existen controles, no son efectivos o no están documentados</t>
  </si>
  <si>
    <t>Pág. 4 de 4</t>
  </si>
  <si>
    <t>FECHA DE ACTUALIZACIÓN:</t>
  </si>
  <si>
    <t>1. Fortalecer la gestión de la entidad a través de un talento humano comprometido que contribuya a la eficiencia, eficacia y efectividad administrativa y al cumplimiento de las metas institucionales al servicio de la población sujeta de atención.</t>
  </si>
  <si>
    <t>2. Promover una comunicación integral para construir relaciones de confianza con los actores con los cuales interactúa la entidad.</t>
  </si>
  <si>
    <t>3. Promover la cultura de transparencia y probidad en desarrollo de los objetivos y procesos de la entidad.</t>
  </si>
  <si>
    <t>4. Adoptar soluciones tecnológicas de punta que respondan a las necesidades de la entidad y que contribuyan al alcance de las metas institucionales.</t>
  </si>
  <si>
    <t>5. Desarrollar e implementar un sistema integrado de gestión institucional basado en procesos y la mejora continua.</t>
  </si>
  <si>
    <t>Controlar la causación del perjuicio resultante de la acción u omisión de los servidores públicos, a través del análisis histórico de la información, la generación e implementación de controles y la ejecución del respectivo seguimiento.</t>
  </si>
  <si>
    <t xml:space="preserve">Manejar los recursos administrativos y financieros de la Caja de la Vivienda Popular, a través de la adecuada programación de caja, la custodia de los bienes de propiedad de la entidad y el registro de las operaciones financieras y contables, de conformidad con los principios y normatividad legal vigente. </t>
  </si>
  <si>
    <t>EJE</t>
  </si>
  <si>
    <t>PROGRAMA</t>
  </si>
  <si>
    <t>PROYECTO PRIORITARIO</t>
  </si>
  <si>
    <t xml:space="preserve">PROYECTO DE INVERSIÓN </t>
  </si>
  <si>
    <t xml:space="preserve">FUENTE DE DATOS </t>
  </si>
  <si>
    <t xml:space="preserve">SEGUIMIENTO
</t>
  </si>
  <si>
    <t xml:space="preserve"> B</t>
  </si>
  <si>
    <t>2. COMPONENTE: ESTRATEGIA ANTITRÁMITES</t>
  </si>
  <si>
    <t>Nº</t>
  </si>
  <si>
    <t>NOMBRE DEL TRÁMITE</t>
  </si>
  <si>
    <t xml:space="preserve">TIPO DE RACIONALIZACIÓN </t>
  </si>
  <si>
    <t>Descripción de la acción</t>
  </si>
  <si>
    <t>Responsable</t>
  </si>
  <si>
    <t>Fecha inicio</t>
  </si>
  <si>
    <t>Fecha final</t>
  </si>
  <si>
    <t>Producto y/o beneficio</t>
  </si>
  <si>
    <t>Evidencia</t>
  </si>
  <si>
    <t>Descripción avance</t>
  </si>
  <si>
    <t>%</t>
  </si>
  <si>
    <t>Observaciones/
recomendaciones</t>
  </si>
  <si>
    <t>Fecha de reprogramación</t>
  </si>
  <si>
    <t>NORMATIVO</t>
  </si>
  <si>
    <t>ADMINISTRATIVO</t>
  </si>
  <si>
    <t>TECNOLÓGICOS</t>
  </si>
  <si>
    <t>INTEROPERABILIDAD</t>
  </si>
  <si>
    <t>Eliminación del trámite por norma</t>
  </si>
  <si>
    <t>Eliminación del trámite por traslado de competencia a otra entidad</t>
  </si>
  <si>
    <t>Eliminación del trámite por fusión de trámites</t>
  </si>
  <si>
    <t>Reducción, incentivos o eliminación</t>
  </si>
  <si>
    <t>Ampliación de la vigencia del productos y/o servicio</t>
  </si>
  <si>
    <t>Eliminación o reducción de requisitos</t>
  </si>
  <si>
    <t>Reducción de tiempo de duración</t>
  </si>
  <si>
    <t>Extensión de horarios de atención</t>
  </si>
  <si>
    <t>Ampliación de puntos de atención</t>
  </si>
  <si>
    <t>Reducción de pasos para el ciudadano</t>
  </si>
  <si>
    <t>Ampliación de canales de obtención de resultados</t>
  </si>
  <si>
    <t>Estandarización de trámites o formularios</t>
  </si>
  <si>
    <t>Optimización de procesos o procedimientos</t>
  </si>
  <si>
    <t>Pago en línea</t>
  </si>
  <si>
    <t>Formularios en línea</t>
  </si>
  <si>
    <t>Envío de documentos electrónicos</t>
  </si>
  <si>
    <t>Mecanismos de seguimiento al estado del trámite</t>
  </si>
  <si>
    <t>Firma electrónica</t>
  </si>
  <si>
    <t>Trámite total en línea</t>
  </si>
  <si>
    <t>Cadena de trámites</t>
  </si>
  <si>
    <t>Ventanilla Única Virtual</t>
  </si>
  <si>
    <t xml:space="preserve">Fecha de Corte: </t>
  </si>
  <si>
    <t>ACCIÓN</t>
  </si>
  <si>
    <t>FECHA INICIO</t>
  </si>
  <si>
    <t>PRODUCTO</t>
  </si>
  <si>
    <t>EVIDENCIA</t>
  </si>
  <si>
    <t>DESCRIPCIÓN AVANCE</t>
  </si>
  <si>
    <t>OBSERVACIONES/
RECOMENDACIONES</t>
  </si>
  <si>
    <t>FECHA DE REPROGRAMACIÓN</t>
  </si>
  <si>
    <t>ANÁLISIS DEL ESTADO DLPROCESO DE RENDICIÓN DE CUENTAS</t>
  </si>
  <si>
    <t>DISEÑO DE LA ESTRATEGIA DE RENDICIÓN DE CUENTAS</t>
  </si>
  <si>
    <t>IMPLEMENTACIÓN Y DESARROLLO DE LA ESTRATEGIA</t>
  </si>
  <si>
    <t>EVALUACIÓN A LA RENDICIÓN DE CUENTAS</t>
  </si>
  <si>
    <t>4. COMPONENTE: MECANISMOS PARA LA MEJORAR LA ATENCIÓN AL CIUDADANO</t>
  </si>
  <si>
    <t>ESTRUCTURA ADMINISTRATIVA Y DIRECCIONAMIENTO ESTRATÉGICO</t>
  </si>
  <si>
    <t>FORTALECIMIENTO DE LOS CANALES DE ATENCIÓN</t>
  </si>
  <si>
    <t>TALENTO HUMANO</t>
  </si>
  <si>
    <t>NORMATIVO Y PROCIDEMENTAL</t>
  </si>
  <si>
    <t>RELACIONAMIENTO CON EL CIUDADANO</t>
  </si>
  <si>
    <t>PETICIONES, QUEJAS, RECLAMOS, SUGERENCIAS Y DENUNCIAS</t>
  </si>
  <si>
    <t>5. COMPONENTE: MECANISMOS PARA LA TRANSPARENCIA Y ACCESO A LA INFORMACIÓN</t>
  </si>
  <si>
    <t>INDICADOR</t>
  </si>
  <si>
    <t>LINEAMIENTO DE TRANSPARENCIA ACTIVA</t>
  </si>
  <si>
    <t>LINEAMIENTOS DE TRANSPARENCIA PASIVA</t>
  </si>
  <si>
    <t>ELABORACIÓN DE LOS INSTRUMENTOS DE GESTIÓN DE LA INFORMACIÓN</t>
  </si>
  <si>
    <t>CRITERIO DIFERENCIAL DE ACCESIBILIDAD</t>
  </si>
  <si>
    <t>MONITOREO DEL ACCESO A LA INFORMACIÓN PÚBLICA</t>
  </si>
  <si>
    <t>6. COMPONENTE: INICIATIVAS ADICIONALES</t>
  </si>
  <si>
    <t>3. COMPONENTE: RENDICIÓN DE CUENTAS</t>
  </si>
  <si>
    <t>Versión: 5</t>
  </si>
  <si>
    <t>Vigente desde: 20/01/2017</t>
  </si>
  <si>
    <t>POLITICA DE ADMINISTRACION DE RIESGOS DE CORRUPCION</t>
  </si>
  <si>
    <t>NATURALEZA DEL CONTROL</t>
  </si>
  <si>
    <r>
      <rPr>
        <b/>
        <sz val="24"/>
        <rFont val="Arial"/>
        <family val="2"/>
      </rPr>
      <t xml:space="preserve">POLÍTICA DE ADMINISTRACIÓN DEL RIESGO
</t>
    </r>
    <r>
      <rPr>
        <sz val="24"/>
        <rFont val="Arial"/>
        <family val="2"/>
      </rPr>
      <t xml:space="preserve">
La Caja de la Vivienda Popular,  manteniendo la integralidad de sus procesos desarrolla para toda la entidad una Política de Administración del Riesgo, donde se identifican y administran los eventos potenciales que pueden afectar el logro de los resultados en sus estrategias hacia la consecución de las metas, ejecutando las políticas de la Secretaría del Hábitat en los programas de Titulación de Predios, Mejoramiento de Vivienda, Mejoramiento de Barrios y Reasentamientos Humanos. El ciclo de la gestión integral de riesgos comprende actividades de identificación, medición, control, monitoreo, comunicación y divulgación de los riesgos a todas las áreas de la organización, de manera que se cumpla con el propósito de mitigar la ocurrencia de impactos negativos, logrando así cumplir con la Misión de la Caja, ofreciendo a la población de estratos 1 y 2 o su equivalente,  que habita en barrios de origen informal o en zonas de riesgo una mejor calidad de vida.
</t>
    </r>
  </si>
  <si>
    <t>Categoria</t>
  </si>
  <si>
    <t xml:space="preserve">Valoración </t>
  </si>
  <si>
    <t xml:space="preserve">Menor </t>
  </si>
  <si>
    <r>
      <t xml:space="preserve">Raro
</t>
    </r>
    <r>
      <rPr>
        <sz val="10"/>
        <color indexed="18"/>
        <rFont val="Arial"/>
        <family val="2"/>
      </rPr>
      <t xml:space="preserve">(Puede ocurrir excepcionalmente) </t>
    </r>
  </si>
  <si>
    <r>
      <t>Improbable</t>
    </r>
    <r>
      <rPr>
        <sz val="10"/>
        <color indexed="18"/>
        <rFont val="Arial"/>
        <family val="2"/>
      </rPr>
      <t xml:space="preserve"> 
(Puede ocurrir ocasionalmente)</t>
    </r>
  </si>
  <si>
    <r>
      <t xml:space="preserve">Posible
</t>
    </r>
    <r>
      <rPr>
        <sz val="10"/>
        <color indexed="18"/>
        <rFont val="Arial"/>
        <family val="2"/>
      </rPr>
      <t xml:space="preserve">(Puede ocurrir en cualquier momento futuro) </t>
    </r>
  </si>
  <si>
    <r>
      <t>Probable</t>
    </r>
    <r>
      <rPr>
        <sz val="10"/>
        <color indexed="18"/>
        <rFont val="Arial"/>
        <family val="2"/>
      </rPr>
      <t xml:space="preserve"> (Probablemente va a ocurrir) </t>
    </r>
  </si>
  <si>
    <t>Valoraciòn de Riesgo</t>
  </si>
  <si>
    <t>Categoría</t>
  </si>
  <si>
    <t xml:space="preserve">8,9 y 10 </t>
  </si>
  <si>
    <t>Riesgo Extremo</t>
  </si>
  <si>
    <t xml:space="preserve">6 y 7 </t>
  </si>
  <si>
    <t>Riesgo Alto</t>
  </si>
  <si>
    <t>Riesgo Medio</t>
  </si>
  <si>
    <t xml:space="preserve">2,3 y 4 </t>
  </si>
  <si>
    <t xml:space="preserve">Riesgo Bajo </t>
  </si>
  <si>
    <r>
      <t>Casi con certeza</t>
    </r>
    <r>
      <rPr>
        <sz val="10"/>
        <color indexed="18"/>
        <rFont val="Arial"/>
        <family val="2"/>
      </rPr>
      <t xml:space="preserve"> (Ocurre en la mayoria de las circunstancias) </t>
    </r>
  </si>
  <si>
    <t>Versión: 6</t>
  </si>
  <si>
    <t>Vigente desde: 23/01/2018</t>
  </si>
  <si>
    <t>MATRIZ DE RIESGOS INSTITUCIONAL - PLAN ANTICORRUPCIÓN</t>
  </si>
  <si>
    <t xml:space="preserve">NOMBRE DEL INDICADOR </t>
  </si>
  <si>
    <t>ENERO</t>
  </si>
  <si>
    <t xml:space="preserve">DICIEMBRE </t>
  </si>
  <si>
    <t>1. Proceso de Gestión Estratégica</t>
  </si>
  <si>
    <t>2. Proceso de Comunicaciones</t>
  </si>
  <si>
    <t>3. Proceso de Prevención del Daño Antijurídico y Representación Judicial</t>
  </si>
  <si>
    <t>4. Proceso de Reasentamientos Humanos</t>
  </si>
  <si>
    <t>5. Proceso de Mejoramiento de Barrios</t>
  </si>
  <si>
    <t>6. Proceso de Mejoramiento de Vivienda</t>
  </si>
  <si>
    <t>7. Proceso de Urbanizaciones y Titulación</t>
  </si>
  <si>
    <t>8. Proceso de Servicio al Ciudadano</t>
  </si>
  <si>
    <t>11. Proceso de Gestión Documental</t>
  </si>
  <si>
    <t xml:space="preserve">14. Proceso de Gestión Tecnología de la Información y Comunicaciones </t>
  </si>
  <si>
    <t>15. Proceso de Gestión Control Interno Disciplinario</t>
  </si>
  <si>
    <t xml:space="preserve">9. Proceso de Gestión Administrativa </t>
  </si>
  <si>
    <t xml:space="preserve">10. Proceso Gestión Financiera </t>
  </si>
  <si>
    <t xml:space="preserve">12. Proceso Gestión del Talento Humano </t>
  </si>
  <si>
    <t xml:space="preserve">13. Proceso de Adquisición de Bienes y Servicios </t>
  </si>
  <si>
    <t xml:space="preserve">16. Proceso Evaluación de la Gestión </t>
  </si>
  <si>
    <t xml:space="preserve">Jefe Oficina Asesora de Planeación en conjunto con el Director (a) General </t>
  </si>
  <si>
    <t xml:space="preserve">Informe de Encuentro con la ciudadanía
Evaluación de la Rendición de Cuentas (208-PLA-Ft- 58) </t>
  </si>
  <si>
    <t>Director(a) de Mejoramiento de Barrios en conjunto con la Oficina Asesora de Comunicaciones</t>
  </si>
  <si>
    <t>Escenario o evento  con participación ciudadana programado</t>
  </si>
  <si>
    <t>Director(a) de Urbanizaciones y Titulación en conjunto con la Oficina Asesora de Comunicaciones</t>
  </si>
  <si>
    <t>Escenario o evento de participación ciudadana definido</t>
  </si>
  <si>
    <t>Director(a) Reasentamientos  en conjunto con la Oficina Asesora de Comunicaciones</t>
  </si>
  <si>
    <t>Director(a) de Mejoramiento de Vivienda en conjunto con la Oficina Asesora de Comunicaciones</t>
  </si>
  <si>
    <t>Generar informacion de calidad y en lenguaje comprensible</t>
  </si>
  <si>
    <t xml:space="preserve">Informe de desarrollo estrategia de comunicaciones </t>
  </si>
  <si>
    <t xml:space="preserve">Informes con evidencia de diáologo en los Espacios de Encuentro Ciudadano, En Redes Sociales (Campaña Diálogo)  </t>
  </si>
  <si>
    <t xml:space="preserve">Director(a) de Mejoramiento de Barrios </t>
  </si>
  <si>
    <t xml:space="preserve">Director(a) de Reasentamientos </t>
  </si>
  <si>
    <t>Informe de Rendición de Cuentas en el Formato Institucional</t>
  </si>
  <si>
    <t xml:space="preserve">Evaluar los escenarios o eventos de participación ciudadana </t>
  </si>
  <si>
    <t xml:space="preserve">Evaluar los escenarios o eventos de participación ciudadana a través de los(as) ciudadanos(as) </t>
  </si>
  <si>
    <t>Director(a) de Urbanizaciones y Titulación</t>
  </si>
  <si>
    <t>Inmediata (una vez finalice el escenario o evento de participación ciudadana)</t>
  </si>
  <si>
    <t>Asesor de Control Interno</t>
  </si>
  <si>
    <t>Inmediata (una vez finalice la rendición de cuentas)</t>
  </si>
  <si>
    <t>Proceso de Rendición de Cuentas evaluado por Control Interno</t>
  </si>
  <si>
    <t>Director(a) de Mejoramiento de Vivienda</t>
  </si>
  <si>
    <t>Informe de Encuentro con la ciudadanía
Evaluación de la Rendición de Cuentas (208-PLA-Ft- 58) 
Encuesta de satisfacción del evento</t>
  </si>
  <si>
    <t>02- DEMOCRACIA URBANA</t>
  </si>
  <si>
    <t>43 - Modernización Institucional</t>
  </si>
  <si>
    <t>189 - Modernización administrativa</t>
  </si>
  <si>
    <t>404 -  Fortalecimiento institucional para aumentar la eficiencia de la gestión</t>
  </si>
  <si>
    <t xml:space="preserve">Formular lineamientos, metodologías y estrategias que le permitan a la Caja de la Vivienda Popular contar con instrumentos adecuados para la planeación, seguimiento y control de las acciones ejecutadas, en virtud de la misión y funciones encomendadas a la entidad.
El presente proceso establece las actividades con las que la Caja de la Vivienda Popular planifica su Sistema Integrado de Gestión </t>
  </si>
  <si>
    <t>45 - Modernización Institucional</t>
  </si>
  <si>
    <t>191 - Modernización administrativa</t>
  </si>
  <si>
    <t>406 -  Fortalecimiento institucional para aumentar la eficiencia de la gestión</t>
  </si>
  <si>
    <t>46 - Modernización Institucional</t>
  </si>
  <si>
    <t>192 - Modernización administrativa</t>
  </si>
  <si>
    <t>407 -  Fortalecimiento institucional para aumentar la eficiencia de la gestión</t>
  </si>
  <si>
    <t>Almacenamiento y manipulación inadecuada de residuos generados en la entidad.</t>
  </si>
  <si>
    <t>Uso inadecuado del parque automotor</t>
  </si>
  <si>
    <t>Incumplimiento normativa por parte de los proveedores.</t>
  </si>
  <si>
    <t xml:space="preserve">Deficiente recuperación de recursos para el tratamiento de los residuos contaminados generados en la entidad
No se prioriza la segregación en el origen, por lo cual el volumen que requiere tratamiento se incrementa considerablemente.
Los(as) funcionarios(as) de la entidad generalmente no realizan una buena segregación, aunque hayan sido capacitado.                                                                                                                                                                                                                                                                                                                                                                                                                                       </t>
  </si>
  <si>
    <t>Incidencia de enfermedades en los funcionarios expuestos durante el transito externo y disposición final de los residuos.
Infestación de vectores por acumulación de residuos</t>
  </si>
  <si>
    <t>El no registro de los servicios de mantenimiento,
prevención y corrección de posible fallas mecánicas que se le realicen, incluyendo la
frecuencia de estos servicios, con la descripción y costos de las reparaciones.
No se lleva un control por escrito en una bitácora de mantenimiento,
describiendo los servicios que se presten a los vehículos, señalando el costo de los
mismos. 
No se elabora un informe mensual del mantenimiento de los vehículos.</t>
  </si>
  <si>
    <t>Multas y sanciones a la entidad.</t>
  </si>
  <si>
    <t>Desconocimiento</t>
  </si>
  <si>
    <t>Multas y sanciones de la entidad</t>
  </si>
  <si>
    <t>3</t>
  </si>
  <si>
    <t>MODERADO</t>
  </si>
  <si>
    <t>2</t>
  </si>
  <si>
    <t>MAYOR</t>
  </si>
  <si>
    <t>4</t>
  </si>
  <si>
    <t>MENOR</t>
  </si>
  <si>
    <t>Procedimiento de manejo de residuos solidos</t>
  </si>
  <si>
    <t>Exigencia de certificados  de revision tecnicomecanica</t>
  </si>
  <si>
    <t>Clausulas de cumplimiento normativo en pliegos</t>
  </si>
  <si>
    <t>ZONA DE RIESGO ALTA</t>
  </si>
  <si>
    <t>ZONA DE RIESGO MODERADA</t>
  </si>
  <si>
    <t>ZONA DE RIESGO BAJA</t>
  </si>
  <si>
    <t xml:space="preserve">Programar y desarrollar programas con actividades lúdicas para el buen uso de sistemas de separación y  disposición de residuos generados en la entidad.     Implementar la bitacora de registro de residuos no aprovechables. 
Realizar piezas comunicacionales que apoyen en el desarrollo de las actividades lúdicas. </t>
  </si>
  <si>
    <t>Realizar  registros de reparaciones y entradas a talleres, gastos de combustible y lubricantes, mantenimiento y funcionario (s) que le tienen o lo ha (n) tenido a cargo por cada vehículo que tenga la entidad.</t>
  </si>
  <si>
    <t>Revisar periodicamente la normativa ambiental aplicable a los procesos de la entidad.</t>
  </si>
  <si>
    <t>(Capacitaciones en residuos solidos ejecutadas/Capacitaciones en residuos solidos programadas)*100%</t>
  </si>
  <si>
    <t>Porcentaje</t>
  </si>
  <si>
    <t>Registro de Capacitaciones</t>
  </si>
  <si>
    <t>TRIMESTRAL</t>
  </si>
  <si>
    <t>(Seguimiento a certificado de revisiones tecnicomecanicas realizadas/ Seguimiento a revisiones tecnicomecanicas programadas)*100%</t>
  </si>
  <si>
    <t>Certificado de revision tecnicomecanica vigente</t>
  </si>
  <si>
    <t>Certificado de revision tenicomecanica</t>
  </si>
  <si>
    <t>Revicion tecnicomecanica vigente</t>
  </si>
  <si>
    <t>Presentaciones y registros de capacitacion</t>
  </si>
  <si>
    <t>Capacitaciones realizadas</t>
  </si>
  <si>
    <t>(Pliegos con anexo tecnico exigiendo cumplimiento de normativa ambiental / Total de contratos con posibles impactos ambientales significativos)</t>
  </si>
  <si>
    <t xml:space="preserve">Anexos tecnicos de los contratos </t>
  </si>
  <si>
    <t xml:space="preserve">Fortalecimiento de la Ventanilla única de correspondencia y articulación con la gestión documental según Acuerdo 060 de 2001  </t>
  </si>
  <si>
    <t>Subdirección Administrativa</t>
  </si>
  <si>
    <t>Incorporar en el presupuesto recursos que mejoren la atencion al ciudadano</t>
  </si>
  <si>
    <t>Dirección de Gestión Corporativa - CID</t>
  </si>
  <si>
    <t>Rubro en presupuesto para atencion al ciudadano</t>
  </si>
  <si>
    <t xml:space="preserve">Fortalecimiento del canal presencial con la atención adecuada para personas con  limitación auditiva de acuerdo a la Ley 982 del 2005  </t>
  </si>
  <si>
    <t xml:space="preserve">Servicio al Ciudadano </t>
  </si>
  <si>
    <t>Contratar 2 personas  con conociemiento y experiencia  en la lengua de señas colombiana ( LSC ) para la atención a la ciudadania y capacitar a los funcionario / contratistas de la CVP</t>
  </si>
  <si>
    <t>Senbilizar y socializar a los(as) funcionarios(as)  y contratistas  el documento 208-SADM-Mn-01 MANUAL DE SERVICIO AL CIUDADANO</t>
  </si>
  <si>
    <t xml:space="preserve">Funcionarios(as) sensibilizados y socializados en la política de tratamiento de datos de personales </t>
  </si>
  <si>
    <t>Revisar la pertinencia de la documentación del proceso Servicio al Ciudadano, frente a la atencion al usuario, para incentivar la mejora continua</t>
  </si>
  <si>
    <t xml:space="preserve">Documentosen versión actualizada, cuando se requiera </t>
  </si>
  <si>
    <t xml:space="preserve">Informe de desarrollo estraregia de comunicaciones </t>
  </si>
  <si>
    <t>Consolidar mensualmente las estadísticas de asistencia y evaluación del servicio en el canal presencial para los ciudadanos y ciudadanas atendidas en la oficina de Servicio al ciudadano</t>
  </si>
  <si>
    <t>Permanente</t>
  </si>
  <si>
    <t>Informe de asistencia y evaluación por parte del área de Servicio al Ciudadano</t>
  </si>
  <si>
    <t>Fortalecer de manera  permanente a los funcionarios del área de servicio al ciudadano, en  el uso de lenguaje sencillo e incluyente al entregar información existente sobre derechos, deberes y mecanismos para las PQR´s basado en el manual de Servicio al Ciudadano</t>
  </si>
  <si>
    <t>Capacitaciones Realizadas</t>
  </si>
  <si>
    <t>Consolidar mensualmente las estadísticas de PQR´s realizadas por los(as) ciudadanos(as) y que son recepcionadas por los diferentes mecanismos para tal fin
Nota: PQR recibidas, PQR cerradas a tiempo, PQR cerradas por de tiempo, PQR cerradas antes de tiempo</t>
  </si>
  <si>
    <t>Informes Peticiones,Quejas, Reclamos y Sugerencias (SDQS)</t>
  </si>
  <si>
    <t>OFICINAS ASESORAS DE PLANEACIÓN, COMUNICACIONES
DIRECCIÓN DE GESTIÓN CORPORATIVA - CID
OFICINA TIC'S</t>
  </si>
  <si>
    <t>COMUNICACIONES</t>
  </si>
  <si>
    <t>http://www.cajaviviendapopular.gov.co/?q=content/transparencia</t>
  </si>
  <si>
    <t>PUBLICACIÓN</t>
  </si>
  <si>
    <t xml:space="preserve">Publicación en la Página de la entidad del Informe de Encuentro con la ciudadanía y de las Evaluaciones de la Rendición de Cuentas (208-PLA-Ft- 58) </t>
  </si>
  <si>
    <t>208-PLA-FT-54  REGISTRO DE REUNIÓN 
EVALUACIÓN DE LA RENDICIÓN DE CUENTAS (208-PLA-FT- 58)</t>
  </si>
  <si>
    <t>208-PLA-FT-54  REGISTRO DE REUNIÓN v1
208-SADM-Ft-43 LISTADO DE ASISTENCIA
EVALUACIÓN DE LA RENDICIÓN DE CUENTAS (208-PLA-FT- 58)</t>
  </si>
  <si>
    <t>208-PLA-FT-54  REGISTRO DE REUNIÓN v1</t>
  </si>
  <si>
    <t>Publicaciones en medios, piezas impresas, digitales, audivisuales publicadas y elaboradas</t>
  </si>
  <si>
    <t>208-SADM-Ft-43 LISTADO DE ASISTENCIA</t>
  </si>
  <si>
    <t xml:space="preserve">Presentación para la Rendición de Cuentas
Imágenes y publicidad, por los diferentes canales de comunicación de la entidad y Redes sociales. </t>
  </si>
  <si>
    <t>Encuesta Satisfaccion del evento o escenario realizada
EVALUACIÓN DE LA RENDICIÓN DE CUENTAS (208-PLA-FT- 58)</t>
  </si>
  <si>
    <t>208-PLA-FT-54  REGISTRO DE REUNIÓN v1
208-SADM-Ft-43 LISTADO DE ASISTENCIA</t>
  </si>
  <si>
    <t>208-SADM-Ft-105 INFORME CAJA DE LA VIVIENDA POPULAR</t>
  </si>
  <si>
    <t xml:space="preserve">Plan Anual de Adquisiciones </t>
  </si>
  <si>
    <t xml:space="preserve">Actas de capacitaciones , listados de asistencia de los funcionario / contratistas de la CVP y actualización del procedimiento de Servicio al Ciudadano incluyendo la atención a personas con limitación auditiva </t>
  </si>
  <si>
    <t xml:space="preserve">Documentos del proceso Servicio al ciudadano, publicado en la carpeta de Calidad </t>
  </si>
  <si>
    <t xml:space="preserve">Publicaciones en medios, piezas impresas, digitales, audivisuales elaboradas y publicadas </t>
  </si>
  <si>
    <t>208-SADM-Ft-43 LISTADO DE ASISTENCIA
o
208-PLA-FT-54  REGISTRO DE REUNIÓN V1</t>
  </si>
  <si>
    <t>208-PLA-FT-54  REGISTRO DE REUNIÓN v1
o
208-SADM-Ft-105 INFORME CAJA DE LA VIVIENDA POPULAR</t>
  </si>
  <si>
    <t>http://www.cajaviviendapopular.gov.co/?q=Servicio-al-ciudadano/solicitudes-de-acceso-la-informacion</t>
  </si>
  <si>
    <t>Emitir el lineamiento para que por cada dirección de la entidad se establezca un responsable para levantar la información de los activos de información de cada área y mantenerlo actualizado.</t>
  </si>
  <si>
    <t>OFICINA TIC's</t>
  </si>
  <si>
    <t>Activos de información publicados en la página Web de la entidad</t>
  </si>
  <si>
    <t>Publicación del esquema</t>
  </si>
  <si>
    <t>Emitir el lineamiento para mantener actualizada la matriz de activos de información y solicitar concepto a la dirección jurídica para establecer la información como clasificada y reservada con el fin de publicar en la página Web.</t>
  </si>
  <si>
    <t>http://www.cajaviviendapopular.gov.co/?q=Nosotros/la-cvp/indice-de-informacion-clasificada</t>
  </si>
  <si>
    <t>Programa de Gestión Documental</t>
  </si>
  <si>
    <t xml:space="preserve">PGD aprobado y actualizado mediante Acto Administrativo </t>
  </si>
  <si>
    <t>Tablas de Retención Documental.</t>
  </si>
  <si>
    <t xml:space="preserve">Tablas de Retención Documental convalidadas y actualizadas </t>
  </si>
  <si>
    <t>Informe de solicitudes de acceso a la información</t>
  </si>
  <si>
    <t xml:space="preserve">Informe de seguimiento a solicitudes de acceso a la información </t>
  </si>
  <si>
    <t>Continuar con los lineamientos GEL, de manera que Servicio al Ciudadano en conjunto con la Oficina TIC's  realicen una identificación de los formularios, certificados, documentos, entre otros, para que puedan ser descargados desde la Página Web de la Entidad, a fin de disponer de trámites en línea para la ciudadanía.</t>
  </si>
  <si>
    <t>SERVICIO AL CIUDADANO CON APOYO OFICINA TIC'S</t>
  </si>
  <si>
    <t>Informe de identificación trámites según Guia 3.1 de GEL Componente Transacción en Línea</t>
  </si>
  <si>
    <t>Actas de reunión y entrega de de informe que de cuenta cuáles documetos y formularios , certificaciones etc, existentes en procedimientos de la CVP pueden disponerse para descarga web</t>
  </si>
  <si>
    <t>Numero y % de Formularios, documentos, certificaciones,  para descaraga identificados y con plan de acción GEL para su disposición en la página web</t>
  </si>
  <si>
    <t xml:space="preserve"> OFICINA TIC'S</t>
  </si>
  <si>
    <t>Revisar y analizar y/o adecuar los diferentes medios establecidos para la publicación de la información mínima requerida con el fin de  permitir la accesibilidad a la población en situación de discapacidad</t>
  </si>
  <si>
    <t xml:space="preserve">Dirección de Gestión Corporativa y CID - Sistemas
Servicio al Ciudadano </t>
  </si>
  <si>
    <t>Medio de publicación con accesibilidad a la población en situación de discapacidad</t>
  </si>
  <si>
    <t>208-PLA-FT-54  REGISTRO DE REUNIÓN v1 donde se evidencie los medios que fueron revisados y analizados y/o ajustados</t>
  </si>
  <si>
    <t>Porcentaje de herramientas implementadas.</t>
  </si>
  <si>
    <t>Revisar y analizar  el código de ética definido en la entidad</t>
  </si>
  <si>
    <t xml:space="preserve">Código de Ética ajustado o eliminado acorde a las nuevas necesidades de la entidad </t>
  </si>
  <si>
    <t>208-PLA-FT-54  REGISTRO DE REUNIÓN v1 donde se evidencie las acciones a realizar</t>
  </si>
  <si>
    <t>Divulgación  en distintos medios sobre Ley de Transparencia, destacando el botón " Transparencia" de la página web</t>
  </si>
  <si>
    <t xml:space="preserve">Botón Transparencia - actualizado </t>
  </si>
  <si>
    <t>Pagina web y redes sociales</t>
  </si>
  <si>
    <t>X</t>
  </si>
  <si>
    <t>Entregarle el  paz y salvo y/o certificaciones de la deuda al usuario para que continúe con los trámites pertinentes del bien inmueble o cumplimiento de la obligación.</t>
  </si>
  <si>
    <t>Profesionales y Técnicos de la Oficina de Cartera</t>
  </si>
  <si>
    <t>Reducción de gastos y tiempo de los deudores de la Caja de Vivienda Popular</t>
  </si>
  <si>
    <t xml:space="preserve">Cantidad de solicitudes enviadas a los deudores por medio electrónico respecto de la totalidad de solicitadas  </t>
  </si>
  <si>
    <t>Evitarles a los deudores que vengan a la Oficina de Cartera de la Subdirección Financiera de la Caja de Vivienda Popular a solicitar los recibos de pagos, para continuar con el cumplimiento de la obligación.</t>
  </si>
  <si>
    <t xml:space="preserve">Cantidad de talonarios enviados respecto de los solicitados </t>
  </si>
  <si>
    <t xml:space="preserve">Plan Mejoramiento Índice de Transparencia </t>
  </si>
  <si>
    <t xml:space="preserve">Informe de resultados del Plan de Mejoramiento  
Indice de Transparencia </t>
  </si>
  <si>
    <t xml:space="preserve">Seguimiento a la ejecucción del Plan de Mejoramiento  </t>
  </si>
  <si>
    <t xml:space="preserve"> 
% de avance de las acciones sobre hallazgos y/o oportunidades de mejora del Plan de Mejoramiento  </t>
  </si>
  <si>
    <t xml:space="preserve">Avanzar en la implementación de la Ley 1712 /14 </t>
  </si>
  <si>
    <t>Dirección de Gestión  Corporativa, Oficina Asesora de  Planeación y Oficina Asesora de Comunicaciones</t>
  </si>
  <si>
    <t>Botón de Transparencia actualizado</t>
  </si>
  <si>
    <t>Matriz de cumplimiento Ley 1712 /14</t>
  </si>
  <si>
    <t>% de cumplimiento mensual</t>
  </si>
  <si>
    <t>Generar documentos a publicar en el Botón de Transparencia en formatos abiertos y reutilizables</t>
  </si>
  <si>
    <t>Archivos publicados en formato abierto</t>
  </si>
  <si>
    <t xml:space="preserve">Esquema de Publicaciones y Botón de Transparencia </t>
  </si>
  <si>
    <t xml:space="preserve">% de cumplimiento </t>
  </si>
  <si>
    <t>Actualizar y publicar los acuerdos de gestión de los gerentes públicos de la entidad</t>
  </si>
  <si>
    <t xml:space="preserve">Dirección de Gestión  Corporativa y Oficina Asesora de Comunicaciones </t>
  </si>
  <si>
    <t xml:space="preserve">Acuerdos de Gestión Actualizados y publicados </t>
  </si>
  <si>
    <t xml:space="preserve">Botón de Transparencia </t>
  </si>
  <si>
    <t>Publicar un banner permanete en la página web para la promoción y consulta ciudadana  del PAAC 2018</t>
  </si>
  <si>
    <t xml:space="preserve">Oficina Asesora de Comunicaciones </t>
  </si>
  <si>
    <t>Promoción del PAAC</t>
  </si>
  <si>
    <t xml:space="preserve">Home de la página web </t>
  </si>
  <si>
    <t xml:space="preserve">Avanzar en el cumplimiento de Datos Abiertos en el marco de la Estrategia de Gobierno en Línea </t>
  </si>
  <si>
    <t xml:space="preserve">Dirección de Gestión  Corporativa, Oficina TIC y Oficina Asesora de Planeación </t>
  </si>
  <si>
    <t xml:space="preserve">Set de datos abiertos CVP </t>
  </si>
  <si>
    <t>Set de datos abiertos publicados en el portal www.datosabiertos.gov.co</t>
  </si>
  <si>
    <t>% de cumplimiento semestral</t>
  </si>
  <si>
    <t>Divulgar y Publicar en página web, pantallas, y volantes una pieza visual que explique como la ciudadania puede solicitar información pública de acuerdo con los principios de gratuidad y los canales de respuesta, según la Ley de 1712/14</t>
  </si>
  <si>
    <t>Servicio al Ciudadano y Oficina Asesora de Comunicaciones</t>
  </si>
  <si>
    <t>Pieza de comunicación visual</t>
  </si>
  <si>
    <t>Informe de divulgación con evidencias de todos los canales</t>
  </si>
  <si>
    <t xml:space="preserve">Divulgación de información a la ciudadania </t>
  </si>
  <si>
    <t xml:space="preserve">Generar informes mensuales de solicitudes de información pública con tiempos de respuesta </t>
  </si>
  <si>
    <t>Servicio al Ciudadano</t>
  </si>
  <si>
    <t xml:space="preserve">Informe mensuales </t>
  </si>
  <si>
    <t xml:space="preserve">Generar informes PQRS de acuerdo con los criterios de Ley 1712/14 y Auditoría de Transparencia </t>
  </si>
  <si>
    <t>Informe de Publicación de las solicitudes de acceso a la información.</t>
  </si>
  <si>
    <t xml:space="preserve">Informe mensual con tiempos de respuesta publicado con fecha en página web </t>
  </si>
  <si>
    <t xml:space="preserve">Realizar dos talleres de sensibilización sobre Ley 1712 y Transparencia pasiva a los funcionarios y contratistas de la CVP </t>
  </si>
  <si>
    <t xml:space="preserve">Informe de talleres de sensibilización </t>
  </si>
  <si>
    <t xml:space="preserve">Informe, acta y lista de asistencia </t>
  </si>
  <si>
    <t>Talleres realizados y contenidos sensibilizados</t>
  </si>
  <si>
    <t xml:space="preserve">Activos de Información actualizados y publicados en la página web </t>
  </si>
  <si>
    <t>Actualizar y Publicar el esquema de publicación de información en la página Web.</t>
  </si>
  <si>
    <t>http://www.cajaviviendapopular.gov.co/?q=content/transparencia
10.4 Esquema de publicación de información</t>
  </si>
  <si>
    <t>Publicación del Índice de la información clasificada y reservada en la página Web</t>
  </si>
  <si>
    <t>Crear, publicar y divulgar en diferentes medio, el  aviso público de gratuidad en trámites y servicios de la CVP</t>
  </si>
  <si>
    <r>
      <t xml:space="preserve">Dirección de Gestión Corporativa y CID - Sistemas
Servicio al Ciudadano y </t>
    </r>
    <r>
      <rPr>
        <b/>
        <sz val="10"/>
        <color rgb="FF000000"/>
        <rFont val="Arial"/>
        <family val="2"/>
      </rPr>
      <t xml:space="preserve">OAC </t>
    </r>
  </si>
  <si>
    <t>Informe de divulgación en diferentes medios</t>
  </si>
  <si>
    <t>Registro en página web, volantes, monitores de la Oficina de Servicio al Ciudadano, entre otros</t>
  </si>
  <si>
    <t xml:space="preserve">Divulgación </t>
  </si>
  <si>
    <t xml:space="preserve">Seguimiento a las solicitudes de acceso de la información </t>
  </si>
  <si>
    <t>Informe de seguimiento</t>
  </si>
  <si>
    <t xml:space="preserve">Informe publicado </t>
  </si>
  <si>
    <t xml:space="preserve">Realizar ajustes al Procedimiento de Participación Ciudadana y Rendición de Cuentas </t>
  </si>
  <si>
    <t xml:space="preserve">Procedimiento </t>
  </si>
  <si>
    <t xml:space="preserve"> Acciones de socialización del Procedimeinto y actas de actividades vs. Responsablles. Publicación carpeta de Calidad </t>
  </si>
  <si>
    <t xml:space="preserve">Realizar reporte de Caracterización
de los ciudadanos
grupos de interés a convocar en la Estrategia de Rendición de Cuentas 
 e identificar sus necesidades de
información para la vigencia 2018
</t>
  </si>
  <si>
    <t xml:space="preserve">Caracterización de ciudadanos y grupos de interés a convocar para participar en la Rendición de Cuentas </t>
  </si>
  <si>
    <t>Diocumento y dvulgación de resultados de la caracterización</t>
  </si>
  <si>
    <t xml:space="preserve">3. </t>
  </si>
  <si>
    <t xml:space="preserve">Capítulo de Capacidad Operativa e institucional en el Doc final de Estrategia de Rendición de Cuentas </t>
  </si>
  <si>
    <t xml:space="preserve">Oficina Asesora de Planeación y Oficina Asesora de Comunicaciones </t>
  </si>
  <si>
    <t xml:space="preserve">Documento de Estrategia de Rendición de Cuentas que cumpla con los 4 puntos del Manual de RC ,  e  informe de divulgación de dicha Estrategia.  </t>
  </si>
  <si>
    <t>Evidenciar la existecia de la Estrategia de Rendición de Cuenta, publicándola en la página web y adelantando acciones de socialización para funcionarios y contratistas de la CVP, así como con grupos de interés en el marco de las actividades de Responsabilidad Social</t>
  </si>
  <si>
    <t xml:space="preserve">Realizar seguimiento a la Estrategia de Rendición de Cuentas </t>
  </si>
  <si>
    <t>Herramienta de Seguimiento</t>
  </si>
  <si>
    <t>Avance con porcentaje</t>
  </si>
  <si>
    <t xml:space="preserve">Elaboración de informes de gestión y de ejecución presupuestal: es un documento periódico que contiene el grado de avance de cada una de las metas, fines, objetivos y actividades planificadas por la entidad en su plan de acción o su plan de desarrollo, así mismo contiene el grado de ejecución presupuestal logrado hasta el momento de elaboración del documento. </t>
  </si>
  <si>
    <t xml:space="preserve">Oficina Asesora de Planeación </t>
  </si>
  <si>
    <t>Informe de Gestión Vigencias 2017 y  2018</t>
  </si>
  <si>
    <t>Publicación y Divulgación del Informe de Gestión Vigencias 2017 y 2018</t>
  </si>
  <si>
    <t xml:space="preserve">Generar informacion de calidad y en lenguaje comprensible antes, durante y pos Rendición de Cuentas </t>
  </si>
  <si>
    <t xml:space="preserve">Generar acciones  de diálogo de doble via con la ciudadania antes y durante las acciones y audiencia de Rendición de Cuentas. Ferias de Transparencia, Carpa de Servicio al Ciudadano, Feria de Soluciones CVP, entre otros. </t>
  </si>
  <si>
    <t xml:space="preserve">Reporte de las acciones de diálogo para la Audiencia y para otras actividades permanentes de Rendición de Cuentas como los Encuentros Ciudadanos </t>
  </si>
  <si>
    <t xml:space="preserve">Procedimiento de Rendición de Cuentas </t>
  </si>
  <si>
    <t>Centralización del manejo de las comunicaciones oficiales en el equipo SIGA.</t>
  </si>
  <si>
    <t>% de avance en el proyecto de actualización</t>
  </si>
  <si>
    <t>Número de solicitudes atendidas efectivamente / Número de solicitudes realizadas.</t>
  </si>
  <si>
    <t>Una Resolución vigencia 2018</t>
  </si>
  <si>
    <r>
      <t>Expedición del Paz y Salvo y/o certificaciones de la deuda (</t>
    </r>
    <r>
      <rPr>
        <b/>
        <sz val="11"/>
        <color theme="1"/>
        <rFont val="Arial"/>
        <family val="2"/>
      </rPr>
      <t>SUBDIRECCION FINANCIERA</t>
    </r>
    <r>
      <rPr>
        <sz val="11"/>
        <color theme="1"/>
        <rFont val="Arial"/>
        <family val="2"/>
      </rPr>
      <t>)</t>
    </r>
  </si>
  <si>
    <r>
      <t>Expedición de Recibos de Pagos 
(</t>
    </r>
    <r>
      <rPr>
        <b/>
        <sz val="11"/>
        <color theme="1"/>
        <rFont val="Arial"/>
        <family val="2"/>
      </rPr>
      <t>SUBDIRECCION FINANCIERA</t>
    </r>
    <r>
      <rPr>
        <sz val="11"/>
        <color theme="1"/>
        <rFont val="Arial"/>
        <family val="2"/>
      </rPr>
      <t>)</t>
    </r>
  </si>
  <si>
    <t>Promover escenarios o eventos de participación ciudadana entre la población beneficiada  y la entidad (Mínimo (1) escenario para la vigencia 2018).</t>
  </si>
  <si>
    <t>Promover escenarios o eventos de participación ciudadana entre los(as) ciudadanos(as) y la entidad (Mínimo dos para la vigencia 2018).</t>
  </si>
  <si>
    <t>Definir los criterios para presentación de los resultados en los aspectos técnicos, financieros y sociales en la Rendición de Cuentas</t>
  </si>
  <si>
    <t xml:space="preserve">Subdirección Financiera 
</t>
  </si>
  <si>
    <t xml:space="preserve">Responsabilidad Social
Direcciones Misionales y
Servicio al Ciudadano </t>
  </si>
  <si>
    <t xml:space="preserve">Realizar documento de diagnóstico de la Rendición de Cuentas para la vigencia 2018. El diagnóstico debe ser el punto de partida técnico para el diseño de una estrategia. Este se debe hacer a partir de la elaboración de un balance de debilidades y fortalezas internas sobre las acciones de Rendición de Cuentas efectuadas en el año inmediatamente anterior.
El diagnóstico se debe referir a tres grandes componentes: 
i. Balance de debilidades y fortalezas de los mecanismos utilizados por cada elemento de la Rendición de Cuentas: información, diálogo e incentivos,  
ii. Descripción crítica cualitativa de dichos mecanismos frente a los resultados esperados, y 
iii. Dar cuenta de los actores, donde se deben describir tanto los actores en su origen como en la relación que ellos sostienen con la entidad.  </t>
  </si>
  <si>
    <t xml:space="preserve">Evidenciar en documento, un insumo a la Estrategia de Rendición de  Cuentas la capacidad operativa y disponibilidad de recursos en la vigencia 2018, para realizar las actividades de Rendición de Cuentas </t>
  </si>
  <si>
    <t>Divulgar la Estrategia de Rendición de Cuentas</t>
  </si>
  <si>
    <t xml:space="preserve">Informe de Ejecución Presupuestal </t>
  </si>
  <si>
    <t xml:space="preserve">Informe de Ejecución Presupuestal Publicación </t>
  </si>
  <si>
    <t>Evaluar los escenarios o eventos de participación ciudadana a través de los(as) ciudadanos(as).</t>
  </si>
  <si>
    <t>Evaluar los escenarios o eventos de participación ciudadana a través de los(as) ciudadanos(as),</t>
  </si>
  <si>
    <t xml:space="preserve">Informe de los  resultados de todas las acciones de la Rendición de Cuentas: 
Documento memoria, publicados y divulgados para conocimiento de la ciudadanía. 
Evaluación de la estrategia del proceso de RdC de la entidad. 
</t>
  </si>
  <si>
    <t xml:space="preserve">Publicación de datos errados 
Mala imagen de la entdiad 
Entregas a organismos de control, con datos equivocados </t>
  </si>
  <si>
    <t>PREVENTIVO</t>
  </si>
  <si>
    <t xml:space="preserve">Errores en la información reportada al Formato Único de Seguimiento Sectorial - FUSS </t>
  </si>
  <si>
    <t xml:space="preserve">CORRECTIVO </t>
  </si>
  <si>
    <t xml:space="preserve">Fallas humanas en la revsión de la información suministrada por las Direcciones de la entidad, a los enlaces delegados para cada Proyecto.
Incumplimiento en Tiempos de entrega, por parte de las Direcciones Misionales, lo cual dificulta una correcta revisión de datos e información.  
Desconocimiento del Proyecto delegado, al enlace responsable. 
</t>
  </si>
  <si>
    <t>FUSS</t>
  </si>
  <si>
    <t xml:space="preserve">MENSUAL </t>
  </si>
  <si>
    <t>Presentación de información y/o datos falsos ante quien lo solicite (entidades externas, organismos de control y la ciudadania), para favorecer intereses particulares</t>
  </si>
  <si>
    <t>Sanciones
Afectación económica de los interés de la entidad. 
Falta de credibilidad e imagen de la Entidad.</t>
  </si>
  <si>
    <t xml:space="preserve">Establecer Circular para la entidad, defieniendo tiempos de entrega.
Apropiación  de los proyectos a cargo.
Compromiso en la Revisión, de datos e información entregada a cada enlace de proyecto. 
</t>
  </si>
  <si>
    <t>FUSS consolidado sin errores</t>
  </si>
  <si>
    <t>(No. proyectos - FUSS correctos/No. proyectos FUSS  revisados) * 100</t>
  </si>
  <si>
    <t xml:space="preserve">Realizar y socializar Circular, a toda la entidad, estableciendo directrcies claras, para las áreas de la Entidad. 
Revisar mensualmente las cifras y datos suministardos por la areas de la entidad, en el Formato Unico de seguimiento sectorial - FUSS.
Realizar seguimiento permanente,mediante correo electrónico a las areas de la entidad, para ganrantizar la entrega oportuna de la información, con el fin de contar con los tiempos de revisión y validacion de la información suministrada. 
</t>
  </si>
  <si>
    <t xml:space="preserve">Documentación desactualizada en el Sistema Integrado de Gestión </t>
  </si>
  <si>
    <t xml:space="preserve">Falta de revisión, de la documentación que compone el SIG, por parte de los dueños de procesos.
Fallas humanas, de quien crea, modifica o elimina los documetos del SIG 
</t>
  </si>
  <si>
    <t xml:space="preserve">Documentación del Sistema Integrado de Gestión, sin la debida actualización. 
Lista Maestro de Documentos, desactualizado </t>
  </si>
  <si>
    <t xml:space="preserve">Correos de confirmación, para la actualización de documentos del SIG. </t>
  </si>
  <si>
    <t>07 - GOBIERNO LEGITIMO EFICIENTE EN LO ADMINISTRATIVO Y FORTALECIDO EN LO LOCAL</t>
  </si>
  <si>
    <t>Negligencia en la atención de la defensa judicial de la entidad, para favorecer intereses particulares</t>
  </si>
  <si>
    <t>No surtir en tiempo u omitir las actuaciones que buscan la protección de los intereses de la entidad en el proceso (Ej.: notificación), con el fin de recibir una contraprestación económica o política o administrativa.</t>
  </si>
  <si>
    <t xml:space="preserve">Afectación económica de los interés de la entidad. 
</t>
  </si>
  <si>
    <t>Circular 010 del 5 de Septiembre de  2016 - Se actualizó y estandarizó la herramienta de seguimiento a los procesos judiciales para la CVP.</t>
  </si>
  <si>
    <t>Informes Mensuales de Abogados</t>
  </si>
  <si>
    <t>Informes de Gestión</t>
  </si>
  <si>
    <t xml:space="preserve"># de informes mensuales presentados/# de informes programados  </t>
  </si>
  <si>
    <t>Cuatrimestral</t>
  </si>
  <si>
    <t xml:space="preserve">1. Generar Informes de la Realización de los  controles periódicos, a los apoderados por parte del supervisor, dejando registros de dicho control. </t>
  </si>
  <si>
    <t>Expediente, reportes SIPROJ</t>
  </si>
  <si>
    <t>Procesos Cotejados</t>
  </si>
  <si>
    <t># de procesos cotejados en el cuatrimestre/# de procesos activos</t>
  </si>
  <si>
    <t>2. Realizar el cotejo de los expedientes  de defensa judicial para cumplir términos de los procesos.</t>
  </si>
  <si>
    <t xml:space="preserve">Manejo inadecuado de la información que hace parte del archivo de Gestión, registrada en el FUID </t>
  </si>
  <si>
    <t>No se toman en cuenta las tablas de retención Documental. 
Negligencia del Responsable, en el manejo del archivo de Gestión, de la Dirección Jurídica de la entidad.</t>
  </si>
  <si>
    <t>Perdida o dificultad para identificar los procesos judiciales, a cargo de la Dirección</t>
  </si>
  <si>
    <t>Guia para el manejo y la organización de Archivos de Gestión 2016 - CVP</t>
  </si>
  <si>
    <t>Formato Unico de Inventario Documental (FUID)</t>
  </si>
  <si>
    <t>Registros en el FUID</t>
  </si>
  <si>
    <t># de expedientes registrados en el FUID/# de expedientes notificados a la Entidad.</t>
  </si>
  <si>
    <t>Revisar permanente el FUID para llevar el control de los procesos.</t>
  </si>
  <si>
    <t>8 - GOBIERNO LEGITIMO EFICIENTE EN LO ADMINISTRATIVO Y FORTALECIDO EN LO LOCAL</t>
  </si>
  <si>
    <t>No interponer de manera oportuna, los recursos ordinarios y extraordinarios establecidos en la norma, para los fallos desfavorables a la Entidad.</t>
  </si>
  <si>
    <t>Negligencia de los apoderados que representan judicialmente a la Entidad, en cada uno de los procesos, en los cuales interviene</t>
  </si>
  <si>
    <t>Daño Antijurídico para la Entidad, en las providencias que le son desfavorables</t>
  </si>
  <si>
    <t>Procedimiento "Seguimiento a fallos Desfavorables" 208 - DJ -Pr - 11</t>
  </si>
  <si>
    <t>Informe  de Gestión Vs Reportes SIPROJ</t>
  </si>
  <si>
    <t>Fallos desfavorables impugnados</t>
  </si>
  <si>
    <t># de impugnaciones a fallos desfavorables en el período /# de fallos desfavorables en el período</t>
  </si>
  <si>
    <t>Realizar el cotejo de los expedientes  de defensa judicial para cumplir términos de los procesos.</t>
  </si>
  <si>
    <t>Gobierno Legítimo, Fortalecimiento Local  y Eficiencia</t>
  </si>
  <si>
    <t>Modernización Institucional</t>
  </si>
  <si>
    <t>Modernización Administrativa</t>
  </si>
  <si>
    <t>404 - Fortalecimiento Institucional para aumentar la eficiencia de la Gestión</t>
  </si>
  <si>
    <t>Asesorar, acompañar, evaluar y realizar seguimiento al funcionamiento del Sistema  Integrado de Gestión de la entidad, así como la aplicación de las disposiciones establecidas y el cumplimiento de los requisitos, con el propósito de mejorar continuamente la gestión, prevenir los riesgos  y retroalimentar a la Alta Dirección para la toma de decisiones, que permitan el fortalecimiento del Sistema y el cumplimiento de los objetivos institucionales.</t>
  </si>
  <si>
    <t>Omitir Hallazgos identificados en los informes de CI</t>
  </si>
  <si>
    <t>1- Falta de objetividad  de los auditores por algún tipo de compromiso.
2- Interés en obtener dádivas por la omisión de reporte de inconsistencias.
3- Debilidad en valores éticos y morales.
4- Desconocimiento de la cultura del autocontrol.
5. Falta de idoneidad del equipo auditor</t>
  </si>
  <si>
    <t>1. Hallazgos por parte de los entes de control 
2. Pérdidas económicas para la entidad. 
3. Posible afectación a la operación de los procesos .</t>
  </si>
  <si>
    <t>Revisión de los informes de auditoría previamente a ser expedios por parte del asesor de control interno y posteriomente por parte del líder del proceso</t>
  </si>
  <si>
    <t>Detectivo</t>
  </si>
  <si>
    <t>Registros de asistencia a sensibilización.</t>
  </si>
  <si>
    <t xml:space="preserve">Actividades de sensibilización realizadas para fortalecer la apropiación de los temas de la estructura del Control Interno Realizadas. </t>
  </si>
  <si>
    <t xml:space="preserve">(Actividades de sensibilización realizadas / Actividades de sensibilización programadas) X 100%
</t>
  </si>
  <si>
    <t>Prevenir</t>
  </si>
  <si>
    <t>Realizar dos actividades de sensibilización durante la vigencia relacionada con elementos éticos y los roles a desempeñar por parte de Control Interno</t>
  </si>
  <si>
    <t>Listados de asistencia a actividades de sensibilización</t>
  </si>
  <si>
    <t>Incumplimiento del Plan Anual Auditorías aprobado para la vigencia</t>
  </si>
  <si>
    <t>1. Personal Insuficiente para la ejecución de las actividades planteadas. 
2. Reprogramación de actividades o procesos de auditoría que modifican el Plan establecido. 
3. Demora en la generación de informes que prolongan los procesos de auditoría.
4. Falta de idoneidad del equipo auditor</t>
  </si>
  <si>
    <t>1. Incumplimiento de elementos legales aplicables a control Interno.
2. Hallazgos por parte de entes de control.</t>
  </si>
  <si>
    <t>Seguimiento periódico al Plan de acción del Proceso Evaluación de la Gestión (Contiene ejecución de Plan Anual de Auditorías - PAA 2018)</t>
  </si>
  <si>
    <t>Preventivo</t>
  </si>
  <si>
    <t xml:space="preserve">Plan Anual de Auditorías </t>
  </si>
  <si>
    <t>Reporte avance al Plan Anual de Auditorías</t>
  </si>
  <si>
    <t>(Reportes de avance al Plan Anual de Auditorías realizados / 4 Reportes al PAA Programados) X 100%</t>
  </si>
  <si>
    <t>Mitigar</t>
  </si>
  <si>
    <t>Realizar reportes trimestrales del avance en el Plan Anual de Auditorías por parte de cada uno de los Auditores de Control Interno.</t>
  </si>
  <si>
    <t>Informes de seguimiento al Plan Anual de Auditorías</t>
  </si>
  <si>
    <t>Documentación errada de hallazgos y conceptos de seguimiento tras revisión de instrumentos de gestión de los procesos</t>
  </si>
  <si>
    <t>1. No hay instrumentos o lineamientos claramente establecidos para la documentación de las herramientas de Gestión
2. No existe un criterio unificado en la documentación de las herramientas de gestión por parte de los responsables de su construcción.
3. Desconocimiento básico de la funcionalidad de las herramientas de gestión por los funcionarios que lo construyen o lo reportan</t>
  </si>
  <si>
    <t>1. Dificultad para el seguimiento de las acciones planteadas
2. Carga operacional adicional por el mal planteamiento de las acciones relacionadas
3. Ineficiencia operativa general
4. Resultados por dependencias y/o procesos que no corresponden a la realidad</t>
  </si>
  <si>
    <t>Validación de los informes emitidos y los seguimientos realizados.</t>
  </si>
  <si>
    <t>Registros de asistencia a capacitaciones</t>
  </si>
  <si>
    <t xml:space="preserve">Capacitaciones para la optimización de las herramientas de gestión realizadas </t>
  </si>
  <si>
    <t>(Capacitaciones para la optimización de las herramientas de gestión realizadas / Capacitaciones para la optimización de las herramientas de gestión programadas) X 100%</t>
  </si>
  <si>
    <t>Gestionar 4 capacitaciones para el adecuado desarrollo de los instrumentos de gestión para la entidad.
(Plan de Acción y estretegia anticorrupción; Diseño de Indicadores; Gestión de Riesgos;  Análisis de causas y formulación de acciones)</t>
  </si>
  <si>
    <t xml:space="preserve">Evaluar el proceso de Audiencia Pública en el marco de la Rendición de Cuentas </t>
  </si>
  <si>
    <t>Elaborar un informe semestral respecto de la atención de las PQRS's, de conformidad con lo indicado el artículo 76 de la Ley 1474 de 2011</t>
  </si>
  <si>
    <t>Informe con los resultados de la revisión de la atención de las PQRS's en la CVP</t>
  </si>
  <si>
    <t xml:space="preserve">208-SADM-Ft-105 INFORME </t>
  </si>
  <si>
    <t xml:space="preserve">Socializar con todos los servidores Públicos de la Entidad, el Código de Ética acogido para la Caja de la Vivienda Popular </t>
  </si>
  <si>
    <t xml:space="preserve">Subdirección Administrativa
Gestión Humana </t>
  </si>
  <si>
    <t>4 Informes anuales, sobre la aplicación de los principios y valores del Código de Ética , por parte de los servidores públicos de la entidad.</t>
  </si>
  <si>
    <t>Registros (Asistencia, fotográficos, medios de socialización, presentaciones)</t>
  </si>
  <si>
    <t>Informe</t>
  </si>
  <si>
    <t xml:space="preserve">Establecer y divulgar  Política 
Anti soborno en la Caja de la Vivienda Popular. </t>
  </si>
  <si>
    <t xml:space="preserve">Politica Antisoborno, acogida mediante Acto Administrativo </t>
  </si>
  <si>
    <t>Divulgación de la Política Antisoborno
(Asistencia, fotográficos, medios de socialización, presentaciones)</t>
  </si>
  <si>
    <t>Socializar y promover el Código de Ética,con los grupos de interes de la Caja de la Vivienda Popular, en reuniones y talleres que se realicen.</t>
  </si>
  <si>
    <t xml:space="preserve">Oficina Asesora de Planeación -
Responsabildiad Social </t>
  </si>
  <si>
    <t xml:space="preserve">4 Informes </t>
  </si>
  <si>
    <t xml:space="preserve">Registros de Asistencia
Presentación
</t>
  </si>
  <si>
    <t>Realizar seguimiento a la aplicación de los principios del Codigo de Ética, acogido en la Entidad.</t>
  </si>
  <si>
    <t>Dirección de Gestión Corporativa Y CID</t>
  </si>
  <si>
    <t>07- GOBIERNO LEGÍTIMO, FORTALECIMIENTO LOCAL Y EFICIENCIA</t>
  </si>
  <si>
    <t>43- Modernización Institucional</t>
  </si>
  <si>
    <t>189 - Modernización Administrativa</t>
  </si>
  <si>
    <t>Garantizar la disponibilidad de la información contenida en los documentos de archivo de las dependencias de la Caja de la Vivienda Popular.</t>
  </si>
  <si>
    <t>Pérdida o fuga de información asociada con malas prácticas de archivo.</t>
  </si>
  <si>
    <t>Archivos desorganizados por falta de aplicación de instrumentos archivísticos regulados por normas vigentes.
Desconocimiento de lineamientos dados por el proceso de Gestión Documental para las buenas prácticas de archivo.</t>
  </si>
  <si>
    <t>Pérdida de documentación que impida la toma de decisiones o el cumplimiento de la misión de la Entidad.
Archivos desorganizados y que no son correspondientes a las talbas de retención documental.</t>
  </si>
  <si>
    <t>Registro de visitas a las dependencias contenida en la Carpeta de Calidad dispuesta por el Sistema Integrado de Gestión - Proceso de Gestión Documental.</t>
  </si>
  <si>
    <t>Visitas de Gestión Documental a las dependencias.</t>
  </si>
  <si>
    <t>Número de visitas efectivamente realizadas / Número de visitas programas
Nota:  por cada dependencia se realizará durante la vigencia, dos visitas.</t>
  </si>
  <si>
    <t>EFECTIVIDAD</t>
  </si>
  <si>
    <t>Establecer un cronograma de las visitas que se proyectan realizar en la vigencia 2018 por parte del proceso de Gestión Documental.
Realizar visitas por el Equipo SIGA de conformidad con el cronograma establecido, se determinarán las recomendaciones a las dependencias para la correcta administración de este riesgo.</t>
  </si>
  <si>
    <t>Subdirector Administrativo</t>
  </si>
  <si>
    <t>Reactividad al cambio acerca de la Gestión Documental.</t>
  </si>
  <si>
    <t>Desconocimiento de los lineamientos para la correcta gestión documental por parte de los colaboradores (funcionarios y contratistas de la Entidad).
Falta de empoderamiento y posicionamiento del Proceso encargado de la Gestión Documental.</t>
  </si>
  <si>
    <t>Retrasos en la implementación de los lineamientos de Gestión Documental.
Desactualización de la historia o información de la entidad debido a la reactividad de los cambios implementados.</t>
  </si>
  <si>
    <t>Se realizarán jornadas de sensibilización, comunicación y fortalecimiento de los conocimientos respecto a la correcta gestión documental.</t>
  </si>
  <si>
    <t>Registro de las jornadas de sensibilizaión contenidas en la Carpeta de Calidad dispuesta por el Sistema Integrado de Gestión - Proceso de Gestión Documental.</t>
  </si>
  <si>
    <t>Jornadas de sensibilización en Gestión Documental</t>
  </si>
  <si>
    <t>Número de jornadas realizadas  tendientes a la Gestión del Cambio en temas documentales / Número de jornadas programadas.</t>
  </si>
  <si>
    <t>EFICACIA</t>
  </si>
  <si>
    <t>Elaborar el cronograma para las jornadas de sensibilización acerca de temas en Gestión Documental.
Realizar las jornadas de sensibilización en las dependencias de la Entidad de conformidad con el cronograma establecido.
Incluir en el plan de capacitación de la vigencia, temas relacionados con la gestión documental.
De acuerdo a lo evidenciado en las jornadas de sensibilización y a la operación del proceso de Gestión Documental, se realizarán comunicaciones sobre lineamientos acerca de la importancia y cuidado de la gestión documental.</t>
  </si>
  <si>
    <t>Pérdida de información derivada de la desarticulación de la gestión de correspondencia en la entidad.</t>
  </si>
  <si>
    <t>No existe Unificación del Formato Único de Ventanilla en la Caja de la Vivienda Popular.
Debilidad en la gestión de correspondencia entre dependencias.
Control de correspondencia insuficiente.</t>
  </si>
  <si>
    <t>Incumplimiento a las partes interesadas, en los términos de las peticiones elevadas a la Caja de la Vivienda Popular, tanto internas, como externas.
Baja eficiencia en la gestión de correspondencia en la Caja de la Vivienda Popular.</t>
  </si>
  <si>
    <t>Presentar ante la Dirección de Gestión Corporativa y CID propuesta para trasladar la función de correspondencia a la Subdirección Administrativa y una vez aprobada presentarla ante el Consejo Directivo.
Establecer la documentación necesaria para integrar el Formato Único de Ventanilla en la Caja de la Vivienda Popular, estableciendo los controles a que hay lugar para reducir el riesgo de pérdida de información.</t>
  </si>
  <si>
    <t>Acto admisnitrativo por medio del cual la función de correspondencia queda a cargo de la Subdirección Adminsitrativa y la Documentación (Procedimientos, formatos y demás) sobre Formato Único de Ventanilla contenidos en la carpeta de Calidad dispuesta por el Sistema Integrado de Gestión - Proceso de Gestión Documental.</t>
  </si>
  <si>
    <t>Ventanilla Única</t>
  </si>
  <si>
    <t>Acto admisnitrativo definiendo la función de correspondencia en la Subdirección Adminsitrativa 50%
Documentación Formato Único de Ventanilla 50%</t>
  </si>
  <si>
    <t>Presentar propuesta a la Dirección de Gestión Corporativa y CID sobre la modificación de funciones.
Presentar propuesta de modificación de funciones al Consejo Directivo.
Crear la documentación del Formato Único de Ventanilla.
Implementar y divulgar la documentación del Formato Único de Ventanilla.</t>
  </si>
  <si>
    <t>190 - Modernización Administrativa</t>
  </si>
  <si>
    <t>405 -  Fortalecimiento institucional para aumentar la eficiencia de la gestión</t>
  </si>
  <si>
    <t>Pérdida de información para la obtención de beneficios particulares.</t>
  </si>
  <si>
    <t>Ausencia de controles del personal que administra expedientes de los archivos de la entidad.
Baja seguridad para los archivos de gestión de la entidad.
Niveles de ética laboral bajos y poco conocimiento frente a la normatividad disciplinaria sobre obtención de beneficios particulares.
Inexistencia del reglamento de Gestión Documental y del procedimiento para la pérdida de expedientes.</t>
  </si>
  <si>
    <t>Pérdida de documentación que impida la toma de decisiones o el cumplimiento de la misión de la Entidad.  
Pérdidas económicas en procesos judiciales por ausencia de material probatorio. 
Sanciones penales, administrativas, fiscales y diciplinarias.
Poca credibilidad de la entidad frente a las partes interesadas.</t>
  </si>
  <si>
    <t>Establecimiento de instrumentos y herramientas que permitan fortalecer la seguridad de la información de expedientes, así como impartir lineamientos sobre las consecuencias de beneficiarse con información de la Entidad.</t>
  </si>
  <si>
    <t>Evidencias de la seguridad de los archivos de la entidad y sobre charlas de responsabilidad disciplinaria contenidas en la carpeta de Calidad dispuesta por el Sistema Integrado de Gestión - Proceso de Gestión Documental.</t>
  </si>
  <si>
    <t>Pérdida la Información con beneficios particulares.</t>
  </si>
  <si>
    <t>Verificación se seguridad de archivos 20%
Establecimiento de controles de seguridad para los acrchivos 30%
Documentación oficializada para la seguridad de la gestión documental 30%
Charla sobre responsabilidades disciplinarias por recibir beneficios particulares 20%</t>
  </si>
  <si>
    <t>EFICIENCIA</t>
  </si>
  <si>
    <t>Realizar una verificación de las condiciones de seguridad de los archivos de gestión y central.
Establecer los controles de seguridad requeridos para la custodia de la información documental.
Adoptar un procedimiento para el manejo de la pérdida de expedientes.
Adoptar el reglamento de Gestión Documental.
Solicitar a la Dirección de Gestión Corporativa y CID charla sobre las responsabilidades derivadas del manejo de la información y las consecuencias disciplinarias por recibir beneficios particulares.</t>
  </si>
  <si>
    <t>191 - Modernización Administrativa</t>
  </si>
  <si>
    <t>Gestionar, administrar y realizar planes, programas y acciones para el desarrollo del talento humano que fortalezcan sus competencias y el mejoramiento de las condiciones de trabajo, con el propósito de lograr  la satisfacción personal y el fortalecimiento institucional para el cumplimiento de la misión y funciones de la Entidad.</t>
  </si>
  <si>
    <t>Incumplimiento en la ejecución del Plan de Capacitación de la Vigencia 2018.</t>
  </si>
  <si>
    <t>Gestión ineficiente para estructurar el Plan de Capacitación de la vigencia 2018. (diagnóstico de necesidades, estudios previos, anexo técnico, estudio de mercdo, análisis del sector, entre otros)
Retrasos en el proceso de contratación para el Plan de capacitación (modalidad de contratación, presupuesto estimado, entre otros)</t>
  </si>
  <si>
    <t>Incumplimiento de la normatividad acerca de la administración del talento humano en la Entidad.
Impacto negativo en los procesos del Sistema Integrado de Gestión teniendo en cuenta que no se fortalecerán las competencias de los servidores públicos, reflejado esto en la  baja calidad de los productos y/o servicios que presta la Caja de la Vivienda Popular tanto en la admisnitración, como en lo misional.</t>
  </si>
  <si>
    <t xml:space="preserve">Seguimiento al indicador de cumplimiento - Verificación del Plan de Capacitación, establecido en el Plan de Acción de la vigencia 2018. </t>
  </si>
  <si>
    <t>Plan de Acción del Proceso contenido en la Carpeta de Calidad dispuesta por el Sistema Integrado de Gestión - Proceso de Gestión del Talento Humano.</t>
  </si>
  <si>
    <t>Plan de Capacitación</t>
  </si>
  <si>
    <t>Avance del indicador del plan de capacitación contenido en el Plan de Acción de Gestión 2018 del proceso de Gestión del Talento Humano.</t>
  </si>
  <si>
    <t>Elaborar plan de trabajo para estructurar el plan de capacitación, acorde a las necesidades formuladas por las áreas de la entidad.
Ejecución del plan de trabajo, seguimiento a la etapa precontractual, contractual y poscontractual del contrato del Plan de Capacitación.
Realizar seguimietno al cumplimiento de las actividades programadas en la vigencia del contrato actual de capacitación.</t>
  </si>
  <si>
    <t>Subdirector Administrativo 
Profesional encargado de Bienestar Laboral</t>
  </si>
  <si>
    <t>192 - Modernización Administrativa</t>
  </si>
  <si>
    <t>Deficiente desempeño laboral por resultados bajos en la evluación de servidores públicos.</t>
  </si>
  <si>
    <t>Ausencia en la socialización de las herramientas de gestión del proceso de Gestión del Talento Humano, tanto a funcionarios como a contratistas.
Ausencia de seguimiento y actualización de los sistemas de evaluación de la gestión de los funcionarios públicos.
Falta de integración de la Comisión de Personal, con Talento Humano y la Alta Dirección.</t>
  </si>
  <si>
    <t>Incumplimiento de la normatividad acerca de la administración del talento humano de la Entidad, respecto al desempeño laboral de los funcionarios.
Deficiencias de los procesos del Sistema integrado de Gestión, teniendo en cuenta que la evaluación de las dependencias hace parte integral del proceso evaluativo de los funcionarios.
Desconocimiento del personal acerca de los objetivos institucionales y de los procesos a cargo de cada dependencia.</t>
  </si>
  <si>
    <t>Establecimiento de cronogramas y comunicación de los sistemas de evaluación, su naturaleza y explicación de su operación, propendiendo a que los servidores públicos tomen conciencia de su desempeño y la importancia de sus aportes para el resultado de cada uno de los procesos que lideran las dependencidas de la Entidad.</t>
  </si>
  <si>
    <t>Sistemas de Evaluación de servidores públicos y registros de seguimiento a los mismos contenidos en la carpeta de Calidad dispuesta por el Sistema Integrado de Gestión - Proceso de Gestión del Talento Humano.</t>
  </si>
  <si>
    <t>Evaluación de Servidores Públicos.</t>
  </si>
  <si>
    <t>Indicador del proceso sobre la implementación y seguimiento al sistema de evaluación de los servidores públicos de la entidad, el cual se encuentra en el Plan de Acción de Gestión.</t>
  </si>
  <si>
    <t>Elaborar plan de trabajo para realizar la formualción y seguimiento de los sitemas de evaluación.
Socializar las herramientas de gestión con el equipo de trabajo del Proceso de Gestión del Talento Humano.
Hacer seguimiento a los planes de trabajo y a las herramientas de gestión.</t>
  </si>
  <si>
    <t>193 - Modernización Administrativa</t>
  </si>
  <si>
    <t>408 -  Fortalecimiento institucional para aumentar la eficiencia de la gestión</t>
  </si>
  <si>
    <t xml:space="preserve">Tráfico de influencias.
La persistencia en Colombia del sistema de patronazgo o de libre disposición de los cargos públicos.
Que no se realicen los controles a la verificación de requisitos previo al nombramiento o que los mismos sean alterados y posesión de los empleados públicos.
</t>
  </si>
  <si>
    <t>Ineficiencia en las actividades desempeñadas por el servidor público que no cuente con el perfil para el desempeño del cargo, afectando el desempeño del proceso y esto se refleje en la cadena de valor de la Entidad.
Impacto negativo en el clima organizacional de la Entidad.
Que el nivel de prestigio y credibilidad de la Entidad se deteriore generando un efecto bola de nieve, impactando negtivamente.
Sanciones disciplinarias deridas de la acción u omisión de las posesiones indebidas o sin el lleno de los requisitos.</t>
  </si>
  <si>
    <r>
      <t>En el proceso de vinculación de los funcionarios de la Caja de la Vivienda Popular, se realiza la verificación de requisitos que determina si la persona cumple con el perfil para su respectiva posesión, para lo cual se utilizan las siguientes herramientas en el control establecido:
1. Protocolos o proccedimiento de vinculación o provisíón d</t>
    </r>
    <r>
      <rPr>
        <sz val="11"/>
        <rFont val="Arial"/>
        <family val="2"/>
      </rPr>
      <t>e</t>
    </r>
    <r>
      <rPr>
        <sz val="10"/>
        <rFont val="Arial"/>
        <family val="2"/>
      </rPr>
      <t xml:space="preserve"> empleos que se haya establecido para el proceso de conformidad con el marco jurídico vigente. (Si aplica)
2. Manual Específico de Funciones y Competencias Laborales.
3. Apliacación del formato de verificación de requisitos mínimos de conformidad con el anterior punto.
4. Verificación y validación de los antecedentes judiciales, fiscales y disciplinarios del candidato o postulante a empleado público.</t>
    </r>
  </si>
  <si>
    <t>Actos Administrativos de los protocolos de vinculación establecidos por la Entidad o Autoridd competente (Si aplica).
Documentación dispuesta en el Sistema Integrado de Gestión de la Entidad, referente a los Manuales Específicos de Funciones y el formato de verificación de requisitos mínimos; existentes y vigentes.
Base de datos de la Policia Nacional de Colombia, Registraduría Nacional del Estado Civil, Contraloría General de la República y Procuraduría General.
Historias laborales de los funcionarios.</t>
  </si>
  <si>
    <t>Posesión de cargos de servidores públicos.</t>
  </si>
  <si>
    <t xml:space="preserve">Número de personas posesionadas en el periodo que cumplen efectivamente con los requisitos de acuerdo con el el perfil del empleo que ostentan / Número de personas posesionadas en el periodo a reportar </t>
  </si>
  <si>
    <t>Implementar en cada una de las posesiones realizadas el formato de requisitos mínimos de acuerdo a los Manuales de funciones existentes. Así mismo ralizar la revisión integral de la documentación y del perfil.
En caso de presentarse la creación de un cargo nuevo deberá adelantarse el estudio técnico pertientes de conformidad con el marco legal vigente y autorizado por la entidad competente.</t>
  </si>
  <si>
    <t>Subdirector Administrativo
Profesional encargado de las situaciones administrativas de la planta de personal.</t>
  </si>
  <si>
    <t>194 - Modernización Administrativa</t>
  </si>
  <si>
    <t>409 -  Fortalecimiento institucional para aumentar la eficiencia de la gestión</t>
  </si>
  <si>
    <r>
      <rPr>
        <b/>
        <sz val="10"/>
        <rFont val="Arial"/>
        <family val="2"/>
      </rPr>
      <t xml:space="preserve">Certificaciones Falsas. </t>
    </r>
    <r>
      <rPr>
        <sz val="10"/>
        <rFont val="Arial"/>
        <family val="2"/>
      </rPr>
      <t>(Se refiere a que se suministre certificaciones con información falsa o inexacta para acredittar y obtener algún tipo de derecho diferente al de la posesión, como por ejemplo: pago de novedad de incapacidades, licencias y demás novedades de nómina, soportes de excusas médicas, académicas, reuniones, entre otras. Así mismo adulterar las certificaciones emitidas por la Subdirección Administrativa en su calidad de empleador o Jefe de Personal o quien haga sus veces, esto con el fin de engañar a personas internas o externas, sean naturales o jurídicas, como por ejemplo: falsedad en certificación de sueldo, salario, cargo, grado, etc.)</t>
    </r>
  </si>
  <si>
    <t>Que no se apliquen controles sobre la documentación recibida y expedida por la Caja de la Vivienda Popular en el marco de su función como empleador.
Desorden en las bases de datos y sistema dispuesto para la administración de personal y sus nóminas.
Carencia de sensibilización en valores, moral y ética del servidor o candidato a empleado público.
Desconocimiento de la normatividad en materia disciplinaria a efectos de presentar información falsa.</t>
  </si>
  <si>
    <t>Que el nivel de prestigio y credibilidad de la Entidad se deteriore generando un efecto bola de nieve, impactando negativamente a la imagen institucional.
Indagaciones e investigaciones derivadas de la acción u omisión de la falta, finalizando con sanciones de tipo administrativo, penal y disciplinario.</t>
  </si>
  <si>
    <t>En el proceso de recepción de novedades:
Validación y verificación de las mismas en el proceso de cargue de novedades de nómina.
Adecuación y garantía del sistema dispuesto por la Entidad para la expedición de certificaciones laborales con número consecutivo.
Certificaciones por fuera del Sistema con consecutivo uniforme al del Sistema para la administración de personal.</t>
  </si>
  <si>
    <t xml:space="preserve">Formatos para las certificaciones laboraels la cual se encuentra dispuesta en el Sistema Integrado de Gestión del proceso de Gestión del Talento Humano.
Sistema para la Administración de Personal de la Entidad - PERNO.
Enlaces de contacto con los diferentes actores que intervienen indirectamente con la administración de personal (Cajas de Compenssación Familiar, E.P.S. Fondos de Pensiones y cesantías, entre otros. </t>
  </si>
  <si>
    <t>Certificaciones falsas</t>
  </si>
  <si>
    <t>Número de certificaciones expedidas con número consecutivo y en los formatos establecidos / Número de certificaciones expedidas</t>
  </si>
  <si>
    <t>Establecimiento del número consecutivo de certificación en el Sistema Integrado de Gestión en la totalidad de expediciones por parte de la subdirección Administrativa.
Verificación y validación de las novedades allegadas por el personal previo al cargue en el Sistema PERNO.
Establecer un control digital de las certificacinoes expedidas por la Subdirección Admisnitrativa.</t>
  </si>
  <si>
    <t>195 - Modernización Administrativa</t>
  </si>
  <si>
    <t>410 -  Fortalecimiento institucional para aumentar la eficiencia de la gestión</t>
  </si>
  <si>
    <t>Administrar de manera eficiente y eficaz la infraestructura física, los bienes y servicios que requieran todos los procesos de la entidad como apoyo a su gestión, garantizando que se encuentren en óptimas condiciones para el cumplimiento y desarrollo de sus funciones.</t>
  </si>
  <si>
    <t>Deficiencias o ausencias en la prestación de servicios para el funcionamiento de la Entidad.</t>
  </si>
  <si>
    <t>Falta de seguimiento al Plan Anual de Adquisiciones para contratar los servicios que garanticen el funcionamiento de la entidad.
Debilidades en la supervisión de los contratos actuales y ausencia de alertas tempranas en los mismos.
Ausencia de seguimiento al presupuesto asignado a los procesos contractuales y a los contratos vigentes con el fin de prever el horizonte de tiempo de las necesidades para el funcionamiento adminsitrativo de la Entidad.</t>
  </si>
  <si>
    <t>Baja ejecución presupuestal de la vigencia, reservas y pasivos exigibles para la contratación y ejecución de servicios que garanticen el funcionamiento administrativo de la Entidad.
Instalaciones deterioradas o con presentación de infraestructura inadecuada.
Cierre de las instalaciones de la entidad por ausencia de servicios esenciales para su funcionamiento administrativo.</t>
  </si>
  <si>
    <t xml:space="preserve">Realizar seguimiento periódico a las activiades de contratación que atañen al Proceso de Gestión Administrativa en el Plan Anual de Adquisiciones.
Construir oficialmente matriz de seguimiento a la contratación de las actividades a cargo del Proceso de Gestión Administrativa. </t>
  </si>
  <si>
    <t>Plan Anual de Adquisiciones.
Expedientes contractuales de los procesos a cargo de la Subdirección Admisnitrativa de acuerdo organizados de acuerdo a la Tabla de Retención Documental.
SECOP I Y SECOP II.</t>
  </si>
  <si>
    <t>Gestión del Funcionamiento administrativo de la entidad.</t>
  </si>
  <si>
    <t xml:space="preserve">% de avance de gestión del Plan Anuald de Adquisiciones bajo responsabilidad de la Subdirección Administrativa. </t>
  </si>
  <si>
    <t>Porcentje</t>
  </si>
  <si>
    <t>Establecer un funcionario o contratista responsable de realizar seguimiento a las actividades del Plan Anual de Adquisiciones de las actividades bajo la responsabildiad de la Subdirección Administrativa.
Establecer responsabilidades por cada uno de los procesos de contratación a cargo de la Subdirección Administrativa.
Construir, implementar y hacer seguimiento a la matriz de contratación vigente de la Subdirección Administrativa.</t>
  </si>
  <si>
    <t>196 - Modernización Administrativa</t>
  </si>
  <si>
    <t>411 -  Fortalecimiento institucional para aumentar la eficiencia de la gestión</t>
  </si>
  <si>
    <t>Fines de lucro, prebendas o beneficios recibidos en los procesos de contratación o ejecución de contratos.</t>
  </si>
  <si>
    <t>Ausencia de ética profesional respecto a las supervisiones ejecutadas por los funcionarios del proceso de Gestión Adminsitrativa.
Poco conocimiento frente a la estructuración de procesos contractuales, supervisión de contratos y requermientos de incumplimiento a los proveedores de la entidad.</t>
  </si>
  <si>
    <t xml:space="preserve">Resultados nefastos del funcionamiento administrativo de la entidad.
Investigaciones disciplinarias, penales, fiscales y administrativos por mala admisnitración de los recursos. </t>
  </si>
  <si>
    <t>Asignación de responsabilidades de los procesos contractuales de las actividades administrativas, imponiendo filtros de revisión y evaluación técnica por un equipo de trabajo interdisciplinario en la Subdirección Administrativa.
Seguimiento a las supervisiones de los contratos por medio de los informes de provedores y contratistas por prestación de servicios.</t>
  </si>
  <si>
    <t>Gestión Contratual Administrativa</t>
  </si>
  <si>
    <t>Número de inconsistencias contractuales o en los procesos contractuales efectivamente solucionadas / Número de inconsistencias en contratos o procesos contractuales presentadas.</t>
  </si>
  <si>
    <t>Establecer un funcionario o contratista responsable de realizar seguimiento a las actividades del Plan Anual de Adquisiciones de las actividades bajo la responsabildiad de la Subdirección Administrativa respecto al presupuesto asignado.
Establecer responsabilidades por cada uno de los procesos de contratación a cargo de la Subdirección Administrativa.
Construir, implementar y hacer seguimiento a la matriz de contratación vigente de la Subdirección Administrativa respecto al presupuesto asignado.</t>
  </si>
  <si>
    <t>197 - Modernización Administrativa</t>
  </si>
  <si>
    <t>412 -  Fortalecimiento institucional para aumentar la eficiencia de la gestión</t>
  </si>
  <si>
    <t>Alteración de la seguridad de las instalaciones y las personas que se encuentran en la entidad.</t>
  </si>
  <si>
    <t>Ausencia de controles para el ingreso y permanencia en las instalaciones de la Caja de la Vivienda Popular.
Poca claridad en las instrucciones impartidas a la empresa que presta el servicio de vigilancia en la Entidad.</t>
  </si>
  <si>
    <t xml:space="preserve">Funcionarios y personal que presta sus servicios en la Entidad con con percepción de alta incrtidumbre por la seguridad.
Los usuarios externos ven vulnerable la gestión de la seguridad a las instalaciones.
Siniestros, pérdidas y robos al interior de la entidad. </t>
  </si>
  <si>
    <t>Establecer puntos de control para el mantenimiento de la seguridad de las personas y las instalaciones de la Caja de la Vivienda Popular a través de la empresa de seguridad.</t>
  </si>
  <si>
    <t>Expedientes contractuales de los contratos de vigilancia y seguridad privada.
Documentación dispuesta para la seguridad de las instalaciones y personas contenida en la carpeta de Calidad dispuesta por el Sistema Integrado de Gestión - Proceso de Gestión Administrativa.</t>
  </si>
  <si>
    <t>Seguridad de la Entidad</t>
  </si>
  <si>
    <t>Instructivo 70%
Lineamientos de seguridad 30%</t>
  </si>
  <si>
    <t>Establecer instructivo para el ingreso y permanencia de personas en la entidad.
Definir los requerimientos de seguridad necesarios para mantener el orden en la Caja de la Vivienda Popular.</t>
  </si>
  <si>
    <t>Carpeta de Calidad</t>
  </si>
  <si>
    <t>(Documentos Actualizados / Documentos solicitados por la entdiad) *101</t>
  </si>
  <si>
    <t xml:space="preserve">Documentación actualizada </t>
  </si>
  <si>
    <t xml:space="preserve">META </t>
  </si>
  <si>
    <t xml:space="preserve">Confirmación mediante correo electrónico, de la actualización de la documentación del SIG (Crear, modificar , eliminar).
Seguimiento a las solicitudes recibidas (Memorandos) , por parte de las áreas de la entidad, frente a los documentos del SIG.  </t>
  </si>
  <si>
    <t xml:space="preserve">Carpeta de Calidad 
Listado Maestro de Documentos 
 </t>
  </si>
  <si>
    <t xml:space="preserve">Gestión inadecuada, por parte de los servidores a cargo del proceso. 
</t>
  </si>
  <si>
    <t>Se realizarán visitas a las dependencias de la Entidad, con el fin de identificar las debilidades en materia de gestión documental y se darán las recomendaciones pertinentes.
Establecer el cronograma para las visitas a las dependencias durante la vigencia 2018.</t>
  </si>
  <si>
    <t xml:space="preserve">Sensibilizaciones sobre aspectos éticos, en el manejo de la información.
 </t>
  </si>
  <si>
    <t xml:space="preserve">Registros de asistencia </t>
  </si>
  <si>
    <t>Sensibilizaciones realizadas</t>
  </si>
  <si>
    <t>(Sensibilizaciones realizadas/sensibilizaciones programadas) * 100</t>
  </si>
  <si>
    <t>Realizar Sensibilzaciones; con el fin de crear conciencia, sobre la importancia de los aspectos éticos, en nuestras actividades.</t>
  </si>
  <si>
    <t>Presentaciones 
Registros de Asistencia</t>
  </si>
  <si>
    <t>PROGRAMA PLAN DE DESARROLLO: 14 - Intervenciones integrales del Hábitat</t>
  </si>
  <si>
    <t>PROYECTO PRIORITARIO PLAN DE DESARROLLO: 134 - Intervenciones integrales del Hábitat</t>
  </si>
  <si>
    <t>PROYECTO DE INVERSIÓN: 7328 - Mejoramiento de vivienda en sus condiciones físicas y de habitabilidad en los asentamientos humanos priorizados en área urbana y rural</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</si>
  <si>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</si>
  <si>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Cobro por la asistencia técnica para el trámite de actos de reconocimiento y/o Licencias de Construcción en el periodo ante curadurías urbanas</t>
  </si>
  <si>
    <t>Insuficiente comunicación interna y externa para dar a conocer la gratuidad de los servicios prestados por la CVP</t>
  </si>
  <si>
    <t>Pérdida de imagen institucional
Sanciones y/o multas
Investigaciones ante entes de control</t>
  </si>
  <si>
    <t xml:space="preserve">Informar a la ciudadanía de la gratuidad de los trámites,  mediante la atención de  solicitudes para asistencia técnica de actos de reconocimiento y/o Licencias de Construcción.
</t>
  </si>
  <si>
    <t>Radicaciones ante Curadurías Urbanas</t>
  </si>
  <si>
    <t xml:space="preserve">N° de solicitudes para asistencia técnica de trámite de actos de reconocimiento y/o Licencias de Construcción en el periodo radicadas ante curaduría urbana/ N° de solicitudes estimadas para radicar ante curadurías urbanas * 100%
</t>
  </si>
  <si>
    <t xml:space="preserve">EFICIENCIA </t>
  </si>
  <si>
    <t xml:space="preserve">Fortalecer la estrategia social y de comunicación institucional hacia beneficiarios directos (poseedores y propietarios) y comunidad en general a través de la asistencia técnica prestada por la CVP, para el trámite de actos de reconocimiento y/o Licencias de Construcción ante curadurías Urbanas
Concientizar al grupo encargado de la Asistencia Técnica de la Dirección de Mejoramiento de Vivienda, sobre la transparencia y ética que debe mantenerse en el manejo de los trámites. </t>
  </si>
  <si>
    <t>No ejecución de las actividades descritas en el procedimiento de Asistencia Técnica para la obtención de licencias de construcción y/o actos de reconocimiento</t>
  </si>
  <si>
    <t>1. Falta de experiencia en tramites ante curadurías urbanas.
2. Desconocimiento de los procedimientos establecidos por la Dirección, para cada uno de los procesos.</t>
  </si>
  <si>
    <t>1. Desistimientos por parte de las curadurías urbanas por inconsistencias presentadas en el expediente radicado.
2. Demoras en los tramites de obtención de las licencias para los beneficiarios.</t>
  </si>
  <si>
    <t>Capacitación a los profesionales del proceso de Asistencia Técnica, en los procedimientos establecidos por la Dirección</t>
  </si>
  <si>
    <t>Base de datos proceso de Asistencia Técnica</t>
  </si>
  <si>
    <t>Procesos desistidos</t>
  </si>
  <si>
    <t>N° de procesos desistidos por curadurías urbanas de trámite de obtención de licencias y/o actos de reconocimiento radicados nuevamente/ N° de desistimientos presentados * 100%</t>
  </si>
  <si>
    <t>Tratamiento del 100% de los proyectos desistidos por curadurías</t>
  </si>
  <si>
    <t xml:space="preserve">1. Capacitar a los profesionales las actualizaciones realizadas a los procedimientos de la Dirección.
2. Realizar el tratamiento y seguimiento respectivo a cada uno de los desistimientos que se presenten por no ejecutar las acciones establecidas en el procedimiento de obtención de licencias y/o de actos de reconocimiento.
3. Concientizar al grupo encargado de la Asistencia Técnica de la Dirección de Mejoramiento de Vivienda, sobre la transparencia y ética que debe mantenerse en el manejo de los trámites. </t>
  </si>
  <si>
    <t>No cumplimiento de las acciones formuladas en los planes de mejoramiento, resultado de las auditorias internas</t>
  </si>
  <si>
    <t>Formulación de acciones inadecuadas para eliminar la causa raíz de los hallazgos identificados en las auditorias internas realizadas a la Dirección</t>
  </si>
  <si>
    <t>Perdida de imagen en la gestión administrativa realizada por la Dirección, por no mantener actualizado el seguimiento a las acciones formuladas en los planes de mejoramiento</t>
  </si>
  <si>
    <t>Validación oportuna con los responsables de cada uno de los procesos involucrados en el seguimiento de las acciones formuladas, con el fin de dar cumplimiento a los Planes de Mejoramiento de la Dirección</t>
  </si>
  <si>
    <t>Seguimiento a planes de mejoramiento formulados por la Dirección resultado de las auditorias internas</t>
  </si>
  <si>
    <t>Acciones Formuladas Cerradas</t>
  </si>
  <si>
    <t>Número de Acciones Formuladas Cerradas /Número de Acciones Formuladas en los Planes de Mejoramiento * 100%</t>
  </si>
  <si>
    <t>1. Realizar el respectivo seguimiento a las acciones formuladas en los planes de mejoramiento de la Dirección.
2. Involucrar los responsables de cada uno de los procesos de la Dirección, que tengan participación en las acciones formuladas en los planes de mejoramiento.
3. Realizar el cierre de las acciones formuladas en los planes de mejoramiento, dentro de los tiempos establecidos.</t>
  </si>
  <si>
    <t>Le estructuración indebida o la no estructuración de predios/hogares que no cumplen o cumplen con los requisitos normativos para la presentación ante la SDHT para optar por el SDMV.</t>
  </si>
  <si>
    <t>Inclumplimeinto de las actividades del procedimiento las cuale s están diseñadas para que identifiquen los predios/hogaresque cumplen los requisitos  normativos</t>
  </si>
  <si>
    <t>Devoluciones de proyectos estructurados por parte de la SDHT
Peticionesp or parte de la cudadanía
Reprocesos por parte de la CVP</t>
  </si>
  <si>
    <t>Los controles detallados en el procedimiento 208-MV-Pr-06 ESTRUCTURACIÓN PROYECTOS SUBSIDIO DISTRITAL MV</t>
  </si>
  <si>
    <t>Diagnósticos Generales entregados a la SDHT</t>
  </si>
  <si>
    <t>Diagnosticos Individuales</t>
  </si>
  <si>
    <t>No Diagnósticos Individuales Devueltos/No Diagnósticos individuales entregados</t>
  </si>
  <si>
    <t>1850* (pueden ser menos de acuerdo el alcance del convenio 575 de 2017)</t>
  </si>
  <si>
    <t>Revisión cartográfica de los predios de las IIM
Cumplimeinto de requisitos de acuerdo con el manual operativo Res 060 de 2017.
Diagnósticos Técnicos elaborados en las visitas de campo</t>
  </si>
  <si>
    <r>
      <t>Asistencia técnica para la obtención de licencias de construcción y/o actos de reconocimiento
(</t>
    </r>
    <r>
      <rPr>
        <b/>
        <sz val="11"/>
        <color theme="1"/>
        <rFont val="Arial"/>
        <family val="2"/>
      </rPr>
      <t>MEJORAMIENTO DE VIVIENDA</t>
    </r>
    <r>
      <rPr>
        <sz val="11"/>
        <color theme="1"/>
        <rFont val="Arial"/>
        <family val="2"/>
      </rPr>
      <t>)</t>
    </r>
  </si>
  <si>
    <t>Vitualización del trámite</t>
  </si>
  <si>
    <t>Director Mejoramiento de vivienda/Director Gestión Corporativa y CID</t>
  </si>
  <si>
    <t>Optimizar el proceso de asistencia técnica para la optención de licencias de construcción y/o actos de recnocimeinto</t>
  </si>
  <si>
    <t>La virtualización en la página web de la entidad</t>
  </si>
  <si>
    <t>Promover escenarios o eventos de participación ciudadana entre los(as) ciudadanos(as) y la entidad (Mínimo dos (2) para la vigencia 2018.</t>
  </si>
  <si>
    <t xml:space="preserve">Realizar  mínimo dos (2) jornadas de socializacion del proceso de asistencia técnica, entrega de licencias de construccion y/o actos de reconocimiento aprobados por curadurías urbanas y sensibilización para el proceso de ejecición de obra </t>
  </si>
  <si>
    <t>Ciudadanos sensibilizados sobre los compromisos adquiridos a partir de la obtención de la licencia de construcción y/o acto de reconocimiento para la correcta ejecución de las obras correspondientes; licencias de construcción y/o actos de reconocimiento entregadas a beneficiarios</t>
  </si>
  <si>
    <t>Formato 208-MV-Ft-130 - Notificación y Entrega de Licencia de Construcción y o Acto de Reconocimeinto Asistencia Técnica y formato 208-MV-Ft-38 ATENCIÓN INDIVIDUAL - VISITA DOMICILIARIA Y DE CONCERTACION.</t>
  </si>
  <si>
    <t>Divulgar  la Matriz anticorrpción constantemente, entre los grupos de interés y la ciudadanía, en los diferentes canales de la entidad.</t>
  </si>
  <si>
    <t>Matriz Anti-corrupción</t>
  </si>
  <si>
    <t>Acto Administrativo por medio del cual se traslada la función de correspondiencia a la Subdirección Adminsitrativa
Documentación para la admistración de la correspondiencia en la entidad.</t>
  </si>
  <si>
    <t xml:space="preserve">Socialización del Programa de Gestión Documental en la Entidad, en todos los medios. </t>
  </si>
  <si>
    <t>Costos de reproducción de la información pública, con su respectiva motivación</t>
  </si>
  <si>
    <t>Resolución por medio de la cual se fijan los costos de reproducción de la informacion pública así como el procedimiento o instructivo.</t>
  </si>
  <si>
    <t xml:space="preserve">Resolución 
Procedimiento </t>
  </si>
  <si>
    <t xml:space="preserve">Tablas de Retención Documental publicadas y socializadas. </t>
  </si>
  <si>
    <t xml:space="preserve">44 - Gobierno y ciudadanía Digital </t>
  </si>
  <si>
    <t>192 - Fortalecimiento institucional a través del uso de TIC</t>
  </si>
  <si>
    <t>1174 - Fortalecimiento de las tecnologías de información y la comunicación</t>
  </si>
  <si>
    <t>Falla en la seguridad de Redes y/o Equipos Informáticos</t>
  </si>
  <si>
    <t>Presencia de Virus Informático</t>
  </si>
  <si>
    <t>Indisponibilidad de servicios informáticos</t>
  </si>
  <si>
    <t>Prevenir la infección por virus informático</t>
  </si>
  <si>
    <t>Fabricante del Software Antivirus</t>
  </si>
  <si>
    <t>Licencia Actualizada en equipos de cómputo</t>
  </si>
  <si>
    <t>No de Computadores Actualizados / Número de Computadores conectados en red</t>
  </si>
  <si>
    <t>PORCENTAJE</t>
  </si>
  <si>
    <t>MENSUAL</t>
  </si>
  <si>
    <t>* Verificar en la consola de adminstración del antovorus, la correcta actualización de todos los equipos de cómputo conectados en red.
* Comunicados de sensibilización para todos los usuarios</t>
  </si>
  <si>
    <t>Imágenes de la consola de administración del antivirus</t>
  </si>
  <si>
    <t>Concentración de la información acerca de la gestión en una persona</t>
  </si>
  <si>
    <t>Rotación del personal o cambio de administración</t>
  </si>
  <si>
    <t>*Pérdida de la memoria institucional
*Retraso en la ejecución de actividades
*Desconocimiento de las actividades del proceso</t>
  </si>
  <si>
    <t>Seguimiento y registro por parte del supervisor de contratos de prestación de servicios profesionales y de apoyo a la gestión.</t>
  </si>
  <si>
    <t>Registro de los informes de supervisión
Registro reuniones de seguimiento</t>
  </si>
  <si>
    <t>Gestión de contratistas</t>
  </si>
  <si>
    <t>Producto o Servicio conforme / Obligaciones contratadas</t>
  </si>
  <si>
    <t>* Distribución de las obligaciones del proceso
* Registro de servicios o productos contratados mediante evdencias</t>
  </si>
  <si>
    <t>Informes de supervisión, Actas de Entrega, Imágenes de consolas, códigos fuente</t>
  </si>
  <si>
    <t>Fuga de información</t>
  </si>
  <si>
    <t>Substracción parcial o total de infmación para beneficio propio y/o de terceros</t>
  </si>
  <si>
    <t>* Falta de credibilidad.
* Demandas judiciales
* Investigaciones disciplinarias</t>
  </si>
  <si>
    <t>Prevenir la fuga de información</t>
  </si>
  <si>
    <t>Acuse de demandas
Notificación Externa - ciudadanía</t>
  </si>
  <si>
    <t>Sensibilizacion de la Informacion</t>
  </si>
  <si>
    <t>Cantidad de usuarios Sensibilizados/ cantidad de usuarios en la CVP</t>
  </si>
  <si>
    <t>Resultado</t>
  </si>
  <si>
    <t>* Generar capacitacion de induccion y reinduccion *generar la posibilidad de implementar otro si con respecto al manejo de la informacion y clausulas de confidencialidad</t>
  </si>
  <si>
    <t>Actas de asistencia de Capacitacion de Induccion y reinduccion, Tips de comunicaciones</t>
  </si>
  <si>
    <t xml:space="preserve">Generar e implementar soluciones tecnológicas que provean de forma oportuna, eficiente y transparente la información necesaria para el cumplimiento de los fines de la Caja de la Vivienda Popular y formular lineamientos de estándares y buenas practicas para el manejo de la información de la Entidad. </t>
  </si>
  <si>
    <t xml:space="preserve">Archivo publicado en la página Web
</t>
  </si>
  <si>
    <t>42 - Transparencia, gestión pública y servicio a la ciudadanía</t>
  </si>
  <si>
    <t>185 - Fortalecimiento de la gestión pública. Efectiva y eficiente</t>
  </si>
  <si>
    <t>943 - Fortalecimiento institucional para la transparencia, participación ciudadana, control y responsabilidad
social y anticorrupción</t>
  </si>
  <si>
    <t>Atender las solicitudes de comunicación de los diferentes programas misionales en lo relacionado con la divulgación oportuna de todas las actividades, proyectos y gestiones que impacten a los públicos internos y externos, así como coadyuvar en el mantenimiento de una adecuada comunicación organizacional que facilite no sólo el desarrollo de los procesos, sino también las relaciones interpersonales. Todo en aras de promover la transparencia, la participación ciudadana y la responsabilidad social.</t>
  </si>
  <si>
    <t>Bajos niveles de interacción con el ciudadano en la comunicación digital plasmada en página web y redes sociales</t>
  </si>
  <si>
    <t xml:space="preserve">1. Ciudadanos no acceden a las plataformas digitales que requieren conexión a Internet.                                                       2. No conocen la dirección de la página web de la CVP ni las cuentas de redes sociales en Facebook, Twitter, Youtube e Instagram                                                                            </t>
  </si>
  <si>
    <t>1. Bajos niveles de visitas en las plataformas digitales
2.Desconocimieto ciudadano sobre  éstos canales de comunicación digital de acceso gratuito y permanente en el tiempo
3.Ciudadanía desentendida de lo público                                           4. Bajos niveles de control social usando plataformas digitales</t>
  </si>
  <si>
    <t xml:space="preserve">Revisión del Informe de seguimiento mensual  y acciones de mejora  al reporte de Google Analytics y de redes sociales. </t>
  </si>
  <si>
    <t>Informes de reportes estadísticos Google Analytics, Informes PQRS por página web e informes de redes sociales</t>
  </si>
  <si>
    <t>Sumatoria mensual</t>
  </si>
  <si>
    <t>Número de interacciones generadas por mes, temas tratados y respuestas entregadas</t>
  </si>
  <si>
    <t>CUANTITATIVO: Número mensual - CUALITATIVO  informes con reportes mesual</t>
  </si>
  <si>
    <t xml:space="preserve">12 Informes revisados con acciones de mejora y buenas prácticas. </t>
  </si>
  <si>
    <t>Mensual</t>
  </si>
  <si>
    <t>1. Realizar monitoreo mensual de las difernetes plataformas digitales y un plan de mejoramiento para aumentar visistas e interacciones, según metas de la vigencia.  
2.Iniciar estrategias de divulgación con un enfoque más visual y que facilite accesibilidad al usuario. 
3. Crear foro on line en la página web y difundirlo por medios propios y redes sociales                             4. Divulgar los mecanismos de presentación
directa de solicitudes, quejas y reclamos y el  mecanismo de seguimiento a las PQR.</t>
  </si>
  <si>
    <t>EJE TRASVERSAL 02. Democracia Urbana</t>
  </si>
  <si>
    <t>Programa 14. Intervenciones Integrales del Hábitat</t>
  </si>
  <si>
    <t>P.P 134. Intervenciones Integrales del Hábitat</t>
  </si>
  <si>
    <t>P.I  208 Mejoramiento  de barrios</t>
  </si>
  <si>
    <t>Ejecutar las intervenciones priorizadas por la Secretaria Distrital del Hábitat, en los territorios priorizados y con los recursos asignados, a través de los "procesos de elaboración de Estudios y Diseños, y construcción de obras de infraestructura en espacio público a escala barrial”, y mediante la gestión administrativa y operativa de los recursos del  "Proyecto de Inversión 208 Mejoramiento de Barrios", lograr contribuir al “Programa Mejoramiento Integral de Barrios", y al  "Programa Intervenciones Integrales en el Hábitat".</t>
  </si>
  <si>
    <t>Baja ejecución de los recursos en el tipo de gasto Infraestructura.</t>
  </si>
  <si>
    <t xml:space="preserve">
- Extensión del tiempo requerido en la priorización de las intervenciones a realizar por parte de la Secretaría Distrital del Hábitat.
-Extensión del tiempo requerido en los procesos contractuales para la ejecución oportuna del presupuesto.
-Incumplimiento en las entregas estipuladas de los avances y/o productos para la aprobación de pagos a los contratistas.
</t>
  </si>
  <si>
    <t>*Traslados  de los recursos de infraestructura de la vigencia  a la creación de reservas presupuestales y pasivos exigibles.  
* Baja efectividad en el compromiso de los recursos.
*Castigo al presupuesto de la vigencia para realizar el pago de pasivos exigibles.</t>
  </si>
  <si>
    <t>Cumplimiento del cronograma concertado en el Plan Anual de Adquisiciones.</t>
  </si>
  <si>
    <t>1. Plan Anual de Adquisiciones
2. Seguimiento y control a la ejecución financiera de los contratos.
3. Formato Ùnico de Seguimeinto Sectorial.</t>
  </si>
  <si>
    <t>CONTROL A LA EJECUCIÓN PRESUPUESTAL</t>
  </si>
  <si>
    <t>((Valor presupuesto comprometido/Valor presupuesto disponible) + (Valor girado presupuesto/ Valor presupuesto comprometido) / 2 )* 100</t>
  </si>
  <si>
    <t xml:space="preserve">Porcentaje </t>
  </si>
  <si>
    <t>&gt;=70%</t>
  </si>
  <si>
    <t xml:space="preserve">
1. Realizar la priorización con la Secretaría Distrital del Hábitat en los primeros dos meses de cada vigencia de acuero al cronograma proyectado. 
2. Proyectar los estudios previos a la contratación en el primer cuatrimestre de la vigencia.
3. Realizar el seguimiento financiero a  través de herramientas del Sistema Integrado de Gestión.</t>
  </si>
  <si>
    <t xml:space="preserve">Avances presentados en las Herramientas del Sistema Integrado de gestión 
FUSS
PAA
</t>
  </si>
  <si>
    <t>Manipulación de la información manifestada en registros - guardar información valiosa para el desarrollo del proceso, con el fin de favorecer a una de las partes, a cambio de una contraprestación.</t>
  </si>
  <si>
    <t xml:space="preserve">
- Omisión o presentación fraudulenta de la información valiosa para el desarrollo normal de los Procesos de mejoramiento de barrios vigentes.
- Alterar información sobre los  avances y resultados obtenidos en los servicios y productos contratados a  terceros/contratistas/proveedores.
* Falta de soportes y evidencias de los avances y productos obtenidos por los terceros,/proveedores/contratistas.</t>
  </si>
  <si>
    <t xml:space="preserve">* Falta de veracidad y confiabilidad en la información valiosa para el desarrollo del  proceso.
* Incumplimiento de los requisitos en la calidad. 
Sanciones 
</t>
  </si>
  <si>
    <t xml:space="preserve">Verificación de la gestión documental, en los procesos de la Dirección.
</t>
  </si>
  <si>
    <t xml:space="preserve">Carpetas de gestión administrativa, las cuales contienen los registros de verificación, por parte del  equipo administrativo y supervisión. </t>
  </si>
  <si>
    <t xml:space="preserve">REVISIÓN DE LA INFORMACIÓN </t>
  </si>
  <si>
    <t>(Número de Registros verificados/Numero de contratos) *100</t>
  </si>
  <si>
    <t xml:space="preserve">Efectividad </t>
  </si>
  <si>
    <t xml:space="preserve">Cumplir al 100% las revisiones de los procesos manejados en la Dirección. </t>
  </si>
  <si>
    <t xml:space="preserve">1.  Revisión de los registros generados por los contratistas en el desarrollo del proceos de Mejoramiento de Barrios .
2. Llevar a cabo el seguimiento a los informes de supervisión por parte del Director Técnico de Mejoramiento de Barrios.
</t>
  </si>
  <si>
    <t>Registros en los Formatos, que reposan en expedientes de cada contrato vigente en la Dirección de Mejoramiento de Barrios.  
Informes de supervisión de contratación.
Informes de seguimiento y evaluación al cumplimiento de las obligaciones contractuales.</t>
  </si>
  <si>
    <t>Favorecimiento a contratistas de obra, interventoría y/o terceros por parte de los supervisores de la Caja de la Vivienda Popular mediante la sustentación indebida de  modificaciones contractuales solicitadas.</t>
  </si>
  <si>
    <t xml:space="preserve">
- Aprovechamiento de terceros para obtener beneficios económicos y/o contractuales.
* Manipulación de la ejecución de los recursos de infraestructura de los procesos de mejoramiento de barrios vigentes.
- Emisión de falsos conceptos técnicos para favorecer indebidamente intereses de terceros.
Inadecuada aplicación de la normatividad vigente, manual de contratación y procedimientos asociados.
* Anteposición del interés particular al cumplimiento de las metas institucionales.</t>
  </si>
  <si>
    <t xml:space="preserve">
Sanciones disciplinarias, fiscales y/o penales.
* Desvío de recursos del Distrito para aprovechamiento de intereses propios o de terceros involucrados en el favorecimiento. 
* Sobrecostos generados en las obras por modificaciones contractuales  sustentadas de manera indebida.
</t>
  </si>
  <si>
    <t xml:space="preserve">
Aplicación de criterios
técnicos, sobre
experiencia,  para la selección de proponentes. 
Efectuar la gestión de las modificaciones contractuales, conforme a los procedimientos establecidos por la entidad.
</t>
  </si>
  <si>
    <t>Registros de la Información en los formatos vigentes en el Sistema Integrado de Gestión.
Informes de supervisión e interventoría.</t>
  </si>
  <si>
    <t xml:space="preserve">VERIFICACIÓN DE LA INFORMACIÓN </t>
  </si>
  <si>
    <t>(Número de Registros contractuales verificados/Numero de modificaciones de contratos solicitadas) *100</t>
  </si>
  <si>
    <t xml:space="preserve">Cumplir al 100% las verificaciones contractuales, a los procesos manejados en la Dirección. </t>
  </si>
  <si>
    <t>1. Verificación de cada una de las etapas del proceso técnico y contractual y generar evidencia. 
2. Identificar y ajustar las falencias, dentro de los controles asociados y generar evidencia.
3. Tomar las medidas legales correspondientes, a la situación detectada</t>
  </si>
  <si>
    <t xml:space="preserve">
Actas de reuniones  de seguimiento a los contratos de interventoría, obra y con
Reporte en el Formato Único de Seguimiento Sectorial (FUSS) por los meses de septiembre, octubre y noviembre de 2017.
Comunicados externos de los contratistas.</t>
  </si>
  <si>
    <t>Tráfico de Influencias en la afectación de los tiempos, presupuestos y en la calidad de los productos contratados favoreciendo a un tercero.</t>
  </si>
  <si>
    <t xml:space="preserve">
- Influencia personal y conexiones con personas que ejercen autoridad en las decisiones. 
- Direccionamiento de las  decisiones en los procesos contractuales
- Gestión de intereses privados /contratistas/proveedores.
* Extralimitación de los tiempos estipulados en el contrato para la entrega de las obras. 
* Pagos indebidos o en especie.</t>
  </si>
  <si>
    <t xml:space="preserve">
* Afectación de las metas cuantificadas por cada vigencia. 
* Disminución en la percepción
y la confianza por parte de la ciudadanía hacia la
entidad.
 * Mala calidad de las obras.
* Afectación de la libre
competencia y la pluralidad de oferentes.
* Sobrecostos generados en las obras por la ampliación de tiempos y presupuesto en los proyectos. 
* Incumplimiento de las normas contractuales vigentes.</t>
  </si>
  <si>
    <t>Seguimientos financieros de la ejecución de los productos y servicios contratados a terceros por cada contrato vigente, en las herramientas del Sistema de Gestión de la Calidad.</t>
  </si>
  <si>
    <t xml:space="preserve">1. Seguimientos financieros en las herramientas del Sistema de Gestión de la Calidad.
2. Seguimientos de la ejecución de los recursos y en tiempo de los servicios y productos contratados en las herramientas del Sistema de Gestión de la Calidad.
</t>
  </si>
  <si>
    <t>SEGUIMIENTO FINANCIERO</t>
  </si>
  <si>
    <t>(No. De seguimientos financieros mensuales revisados y aprobados/ Total de seguimientos financieros y de ejecución de recursos mensuales programados)*100</t>
  </si>
  <si>
    <t xml:space="preserve">1. Verificación de los registros generados en las herramientas de seguimiento financiero y de ejecución de los recursos del Sistema Integrado de Gestión de la entidad y generar evidencia.
2. Realizar la verificación de la validez de las justificaciones, necesidades y requerimientos de modificaciones contractuales por un equipo interdisciplinario.
</t>
  </si>
  <si>
    <t xml:space="preserve">Herramienta financiera actualizada en el último cuatrimestre
Seguimientos en el Formato Único de Seguimiento Sectorial (FUSS) en el último cuatrimestre.
Informe de Gestión con corte a 30 de Diciembre de 2017.
Informe de Rendición de Cuentas con corte a 30 de noviembre de 2017.
</t>
  </si>
  <si>
    <t>Programa  14. Intervenciones Integrales del Hábitat</t>
  </si>
  <si>
    <t>P.P 471. Titulación de predios y gestión de urbanizaciones</t>
  </si>
  <si>
    <t>P.I  471. Titulación de predios y gestión de Urbanizaciones</t>
  </si>
  <si>
    <t>1. Fortalecer la gestión de la entidad a través de un talento humano comprometido que contribuya a la eficiencia, eficacia y efectividad administrativa y al cumplimiento de las metas institucionales al servicio de la población sujeta de atención. 2. Promover la cultura de transparencia y probidad en desarrollo de los objetivos y procesos de la entidad</t>
  </si>
  <si>
    <t xml:space="preserve"> Cobro de Dadivas y/o favores para adelantar cualquier etapa y/o actividad del proceso.</t>
  </si>
  <si>
    <t>1. Manejo político detrás del proceso de titulación paralelo al trabajo de la CVP con la comunidad. 
2. Legitimidad del evento generado por la costumbre de su uso por parte de la comunidad</t>
  </si>
  <si>
    <t>1. Facilidad para que la comunidad se afecte por engaños por parte de funcionarios y/o contratistas de la entidad. 
2. Perdida de información histórica de los procesos adelantados por la CVP</t>
  </si>
  <si>
    <t xml:space="preserve">Acompañamiento permanente, por parte del grupo social y jurídico de la Dirección, a las comunidades, de manera que se tenga claridad en la gratuidad de los trámites y servicios ofrecidos por la CVP. </t>
  </si>
  <si>
    <t>Procedimientos y Requisitos de Titulación.</t>
  </si>
  <si>
    <t>Titulaciòn de predios</t>
  </si>
  <si>
    <t>(Número de predios titulados / Número de titulos Proyectados )*100</t>
  </si>
  <si>
    <t>1. Realizar el seguimiento a los procesos de  titulaciòn por mecanismo de cesiòn a tìtulo gratuito y revisión de las actividades establecidas en el formato de lista de chequeo. 2. Revisión permanente de la actualización de los procedimientos</t>
  </si>
  <si>
    <t>Manipulación de la información manifestada en: I) tráfico indebido;  o II)  guardar información valiosa para el desarrollo del proceso con el fin de favorecer a una de las partes, a cambio de una contraprestación.</t>
  </si>
  <si>
    <t>1- Mal ejercicio de la profesión buscando un beneficio personal anteponiéndolo a las metas institucionales.
2.- Aprovechamiento de terceros para obtener beneficios económicos y/o políticos.</t>
  </si>
  <si>
    <t>Sanciones o procesos disciplinarios para la Entidad y/o Servidores Públicos.
Perdida de credibilidad y confianza de la  imagen de la Caja de Vivienda Popular por parte de la comunidad.</t>
  </si>
  <si>
    <t>1. Socialización de acuerdos éticos a  todo el personal y de los procedimientos manejados por la DUT
2. Divulgación de los servicios gratuitos de la entidad  a través de la Página Web, volantes y atención al cliente
3. Generar obligatoriedad en el uso y registro de información de la gestión realizada por funcionarios y contratistas en los aplicativos  como únicos  medios oficiales del manejo de la información del proceso.</t>
  </si>
  <si>
    <t>Registros de reunión 
Registro de asistencia 
Registros fotográficos y correos Electrónicos</t>
  </si>
  <si>
    <t>Socializaciòn de compromisos</t>
  </si>
  <si>
    <t>Socialización Realizada</t>
  </si>
  <si>
    <t>No. DE PERSONAS</t>
  </si>
  <si>
    <t>1. Realizar socialización de los compromisos establecidos en el acuerdo ético de la Dirección y los procedimientos manejados por la DUT</t>
  </si>
  <si>
    <t>Favorecimiento a un contratista de obra, interventor y/o terceros, por parte del supervisor de la CVP,  frente a las modificaciones contractuales sin aval del comité Fiduciario y  pagos (anticipos)  sin soportes legales ni aprobaciones</t>
  </si>
  <si>
    <t>Inadecuado seguimiento al cumplimiento de los contratos y de los pagos a la   Interventoría a través de la Fiduciaria Fidubogotá.</t>
  </si>
  <si>
    <t>Que se presenten negocios ilegales entre las partes que intervienen.</t>
  </si>
  <si>
    <t>Aplicación del Manual de Operaciones de la Fiducia</t>
  </si>
  <si>
    <t xml:space="preserve">Actas de Comités Directivo, Operativo  y Financiero Fiduciarios </t>
  </si>
  <si>
    <t>Operaciones de Fiducia</t>
  </si>
  <si>
    <t>(Número de comités Fiduciarios Realizados / Número de comites Mensuales)*100</t>
  </si>
  <si>
    <t>Revisión las acciones aprobadas sobre  las modificaciones contractuales por parte del Comité Directivo, Operativo y Financiero del fideicomiso</t>
  </si>
  <si>
    <t>1. Fortalecer las finanzas territoriales aumentando la base predial y de valorización 2. Ingresar el flujo económico inactivo representado por el valor de la tierra y las mejoras construidas 3. Promover a más familias  en el sector formal  lo cual representa mayores ingresos al estado</t>
  </si>
  <si>
    <t>Favorecimiento a grupos invasores de predios avalados como zonas de cesión</t>
  </si>
  <si>
    <t>Inadecuado seguimiento al cumplimiento al cronograma  de las actividades programadas para el logro de las entregas  de las zonas de cesión</t>
  </si>
  <si>
    <t>Invasión de terrenos urbanos, asentamientos de origen informal, desarrollos urbanísticos ilegales</t>
  </si>
  <si>
    <t>Aplicación de los requisitos jurídicos, legales y de urbanizaciones para cada una de las entidades que intervienen en el proceso</t>
  </si>
  <si>
    <t>Seguimiento al cronograma para la entrega de las zonas de cesión</t>
  </si>
  <si>
    <t>Entrega zonas de cesiòn</t>
  </si>
  <si>
    <t xml:space="preserve">(Número de zonas de cesión entregadas / Número de zonas de cesión, según proyecto de inversión 471 </t>
  </si>
  <si>
    <t>Revisión y seguimiento de las actividades formuladas</t>
  </si>
  <si>
    <t>Titular indebidamente un predio</t>
  </si>
  <si>
    <t>1.Errores al llevar a cabo la viabilidad técnica que conlleve a aprobar un predio ubicado en zona de alto riesgo o con afectaciones.
2.Errores al llevar a cabo la viabilidad jurídica que conlleve a aprobar la cesión un predio sin cumplimiento de requisitos legales.
3.Por deficiencias en la verificación jurídica se puede llevar a cabo trámite de titulación a un predio no transferido a la CVP
4.No realizar la verificación o no tener en cuenta la fecha de ocupación del predio.
5.Omitir visitas domiciliarias para verificación de ocupantes, lo que puede llevar a titular personas que no han habitado el predio.  
6.Falta de publicación y emplazamiento, es decir, errores en la divulgación al público en general de las personas que serán tituladas para que posibles opositores presenten objeción.
7. Indebida notificación del acto administrativo de cesión.
8. Errores en la identificación de la cadena de cesión de derechos
9. Aprobar la cesión de derechos a quien no corresponde.
10. Bases de información de predios desactualizadas</t>
  </si>
  <si>
    <t xml:space="preserve">Incumplimiento de la ley 
Deterioro de la imagen institucional
Posibles catastrofes por deslizamientos, inundaciones, etc
</t>
  </si>
  <si>
    <t xml:space="preserve">Revisiòn de la Viabilidad Técnica , actos administrativos y cruce de verificaciòn  con FONVIVIENDA
</t>
  </si>
  <si>
    <t>FUSS MENSUAL</t>
  </si>
  <si>
    <t xml:space="preserve">Viabilidad tècnica </t>
  </si>
  <si>
    <t>(Número de predios titulados / Número de predios planeados*100</t>
  </si>
  <si>
    <t>Efectuar  una revisión final de los datos de las Resoluciones, previo a su numeración .</t>
  </si>
  <si>
    <t>Incrementar el tiempo de trámite por reproceso de documentos</t>
  </si>
  <si>
    <t>Errores en la revisión y/o registro de la información contenida en los avalúos, planos de lote, certificados catastrales y demás documentos, que sirven de insumo en el proceso de titulación.</t>
  </si>
  <si>
    <t>Reprocesos
Perdida de credibilidad 
Demoras en el logro de las metas propuestas
Necesidad de revocatoria de actos administrativos que pueden llegar a generar costos adicionales</t>
  </si>
  <si>
    <t>Viabilidad Jurídica.</t>
  </si>
  <si>
    <t>Viabilidad jurìdica</t>
  </si>
  <si>
    <t>resoluciones efectuadas en el perìodo/resoluciones totales planeadas*100</t>
  </si>
  <si>
    <t>Incluir en el Procedimiento de Cesión a Titulo Gratuito una revisión final de los datos de las Resoluciones, previo a su numeración .</t>
  </si>
  <si>
    <t>Prestar el Servicio a la Ciudadanía en condiciones óptimas de calidad, garantizando la accesibilidad, protección de los derechos de la ciudadanía y brindando una atención eficiente, oportuna y eficaz, promoviendo la participación e interacción permanente a través de los diferentes canales.</t>
  </si>
  <si>
    <t>Imprecisión en el direccionamiento al ciudadano sobre los trámites y servicios que ofrece la Entidad</t>
  </si>
  <si>
    <t>Bajo esfuerzo por comprender las necesidades de los ciudadanos
Conocimientos desactualizados o insuficientes del personal de atención
Información básica de los programas misionales incompleta o no disponible o demasiado extensa
Falta de claridad al suministrar la información</t>
  </si>
  <si>
    <t>Pérdida de credibilidad y confianza de la ciudadanía en la Entidad
Reprocesos por información incompleta o inexacta
Usuarios confundidos e insatisfechos</t>
  </si>
  <si>
    <t xml:space="preserve">
Instruir al personal de Servicio al Ciudadano sobre la actualización de cambios recientes de los trámites y servicios de los procesos misionales e impartir nuevos conocimientos para desarrollar habilidades en temas relacionados con las TIC y otros aspectos misionales relevantes.</t>
  </si>
  <si>
    <t xml:space="preserve">Sistema Distrital de Quejas y Soluciones. </t>
  </si>
  <si>
    <t>Instrucción a funcionarios y contratistas</t>
  </si>
  <si>
    <t xml:space="preserve">(Número de  PQRS relacionadas con el mal direccionamiento de los tramités y servicios/ número total de PQRS )*100
</t>
  </si>
  <si>
    <t xml:space="preserve">
Instruir y evaluar al personal vinculado al proceso de Gestión de Servicio al Ciudadano, sobre  la actualización de cambios recientes de los trámites y servicios de los procesos misionales.
</t>
  </si>
  <si>
    <t xml:space="preserve">Actas de reunión y/o registro de asistencia a capacitaciones.
Formato con las evaluaciones realizadas a las personas vinculadas al proceso.
</t>
  </si>
  <si>
    <t>Cobro por la realización de  trámites ante la CVP.</t>
  </si>
  <si>
    <t>El ciudadano desconoce que los servicios de la CVP son gratuitos.
La información que se brinda a la ciudadanía relacionada con los trámites  no es veraz y oportuna.</t>
  </si>
  <si>
    <t>Pérdida de imagen de la entidad
Pérdida de confianza  y credibilidad en la entidad
Acciones judiciales</t>
  </si>
  <si>
    <r>
      <rPr>
        <b/>
        <sz val="10"/>
        <rFont val="Arial"/>
        <family val="2"/>
      </rPr>
      <t xml:space="preserve"> </t>
    </r>
    <r>
      <rPr>
        <sz val="10"/>
        <rFont val="Arial"/>
        <family val="2"/>
      </rPr>
      <t xml:space="preserve">
Realizar campañas de sensibilización acerca de la gratuidad de los trámites y servicios, y advertir a la ciudadanía que no debe acudir a intermediarios para acceder a los distintos servicios y támites que ofrece la Entidad</t>
    </r>
  </si>
  <si>
    <t>Normativa vigente, política pública del servicio al ciudadano.</t>
  </si>
  <si>
    <t>Sensibilizar a los beneficiarios</t>
  </si>
  <si>
    <t xml:space="preserve">
 ( Número  de casos por cobro de tramites en PQRS / número total de casos de PQRS)*100</t>
  </si>
  <si>
    <t xml:space="preserve">10
</t>
  </si>
  <si>
    <t xml:space="preserve">
Preguntar a través de una encuesta, a 100 beneficiarios si conocen sobre la gratuidad de los tramités y servicios ofertados por la entidad.</t>
  </si>
  <si>
    <t xml:space="preserve">Informes emitidos sobre lo resultados arrojados por la encuesta. </t>
  </si>
  <si>
    <t>Inoportunidad  en la emisión de las respuestas de PQRS</t>
  </si>
  <si>
    <t xml:space="preserve">
Registro inoportuno de las PQRS en el Sistema SDQS  
Desacierto en la asignación de PQRS  a las dependencias
Fallas en los sistemas de información</t>
  </si>
  <si>
    <t>Acciones disciplinarias
Observaciones de los entes de control
Reprocesos por información incompleta o inexacta</t>
  </si>
  <si>
    <t xml:space="preserve">
Realizar seguimiento de manera semanal y mediante el Aplicativo de Alarmas Tempranas a la evolución del tiempo transcurrido y el tiempo remanente para resolver las PQRS y detectar posibles anomalías (desviaciones).
</t>
  </si>
  <si>
    <t>Actas de reunión de seguimiento de PQRS</t>
  </si>
  <si>
    <t>Seguimiento permanente</t>
  </si>
  <si>
    <t xml:space="preserve">
( Número  de respuestas emitidas en los términos de ley  a las PQRS interpuestas / número de PQRS  recibidas en el mes)*100</t>
  </si>
  <si>
    <t xml:space="preserve">Cuatrimestral
</t>
  </si>
  <si>
    <r>
      <t>Emitir  en el informe de gestión de PQRS, que se realiza de forma mensual, un</t>
    </r>
    <r>
      <rPr>
        <sz val="10"/>
        <color rgb="FFFF0000"/>
        <rFont val="Arial"/>
        <family val="2"/>
      </rPr>
      <t xml:space="preserve"> acápite</t>
    </r>
    <r>
      <rPr>
        <sz val="10"/>
        <rFont val="Arial"/>
        <family val="2"/>
      </rPr>
      <t xml:space="preserve"> destinado a informar sobre las PQRS que no fueron respondidas en los teminos establecidos por normativa, si es del caso.</t>
    </r>
  </si>
  <si>
    <t>Informes de Gestión de tramites PQRS</t>
  </si>
  <si>
    <t>Realizar la administración y control de los recursos tanto físicos como financieros de la Entidad, a fin de garantizar su mantenimiento, salvaguarda, suministro y el pago de las obligaciones; lo anterior con el ánimo de proporcionar a la entidad los recursos necesarios para su funcionamiento y el cumplimiento de los objetivos institucionales.</t>
  </si>
  <si>
    <t>Desconocimiento del marco legal aplicable .</t>
  </si>
  <si>
    <t>* Desconocimiento de las normas vigentes.
* Falta de conocimiento en términos Contables y presupuestales
* Actualizaciòn permanente del marco legal aplicable</t>
  </si>
  <si>
    <t>* Toma de decisiones sin fundamento legal.
* Multas y sanciones.
*Hallazgos y sanciones disciplinarias o fiscales</t>
  </si>
  <si>
    <t xml:space="preserve">Actas de reunión o listados de asistencia </t>
  </si>
  <si>
    <t>Cumplimiento actividades de capacitación</t>
  </si>
  <si>
    <t>Mesas de trabajo de revisión de actualización de normatividad efectuadas/2 mesas de trabajo programadas</t>
  </si>
  <si>
    <t>Porcentaje (%)</t>
  </si>
  <si>
    <t>Producto</t>
  </si>
  <si>
    <t>* Realizar procesos de capacitaciones semestrales en las que se aborden temas relacionados con  la normatividad vigente.</t>
  </si>
  <si>
    <t xml:space="preserve">Retrasos en la ejecución del presupuesto institucional programado </t>
  </si>
  <si>
    <t>1. Incumplimiento por parte de los supervisores y apoyo a la supervisión del cronograma de radicación de cuentas. 
2. Devolución del formato para pago SISCO por error en la elaboración. 
3. Devolución por la no programación de PAC para los pagos radicados.</t>
  </si>
  <si>
    <t>*Generación de reservas y castigo presupuestal a la vigencia siguiente.
*Reclamaciones por parte de los contratistas y proveedores por incumplimiento en los pagos.</t>
  </si>
  <si>
    <t xml:space="preserve">Establecer puntos de control que permitan la ejecución de los recursos asignados a la Entidad. </t>
  </si>
  <si>
    <t>Sistema de Información Opget</t>
  </si>
  <si>
    <t>Cumplimiento ejecucion de los recursos asignados</t>
  </si>
  <si>
    <t>Informe cuatrimestral reportando el seguimiento del control</t>
  </si>
  <si>
    <t xml:space="preserve">1, Diseñar una herramienta que permita la generación automática del formato para pago SISCO y que contribuya en el control de los pagos mensuales.
2, Realizar el correo mensual de recordatorio de radicación de cuentas.
3, Memorando mensual a cada subdirección técnica donde se informa la ejecución del mes vs la reprogramación del PAC.
4. Realizar procesos de capacitación para la programación  y reprogramación del PAc </t>
  </si>
  <si>
    <t>Subdirección Financiera</t>
  </si>
  <si>
    <t>Aumento de los pasivos exigibles</t>
  </si>
  <si>
    <t>Falta de gestión de pagos, por parte de los encargados de los proyectos y/o ordenadores de gasto.</t>
  </si>
  <si>
    <t>* castigo presupuestal.
* Inconformidades por parte de los contratistas, proveedores, beneficiarios.</t>
  </si>
  <si>
    <t>Solicitar control de los pasivos, quincenalmente
Efectuar seguimiento a los pasivos</t>
  </si>
  <si>
    <t>Reportes emitidos por los supervisores de cada proyecto</t>
  </si>
  <si>
    <t>Oportunidad en la gestion de los pasivos</t>
  </si>
  <si>
    <t>quincenal</t>
  </si>
  <si>
    <t>Efectuar seguimiento quincenalmente a la gestión realizada</t>
  </si>
  <si>
    <t xml:space="preserve">Manejo de los recursos con los que cuenta la CVP 
*aprovechamientos de los recursos con los que cuenta la CVP </t>
  </si>
  <si>
    <t xml:space="preserve">Estancamiento de la retabiliad ofrecida por las Entiades Financieras. </t>
  </si>
  <si>
    <t>Aumento de beneficios económicos.</t>
  </si>
  <si>
    <t>Efectuar un análisis mensual de la retabilidad que ofrecen las entidades bancarias.</t>
  </si>
  <si>
    <t>Extractos bancarios</t>
  </si>
  <si>
    <t xml:space="preserve">Mejoramiento de la rentabilidad </t>
  </si>
  <si>
    <t>RENTABILIDAD</t>
  </si>
  <si>
    <t>Realizar estudio de mercado para ver que entidad ofrece mayor rentabilidad</t>
  </si>
  <si>
    <t xml:space="preserve">Coordinar la Adquisición de los Bienes y Servicios de la Caja de la Vivienda Popular, atendiendo principios de transparencia, economía y responsabilidad. </t>
  </si>
  <si>
    <t xml:space="preserve">Inoportunidad en la  suscripción de los contratos cuya finalidad sea  garantizar el normal funcionamiento de la entidad.
</t>
  </si>
  <si>
    <t xml:space="preserve">Falta de planeación frente a la suscripción de los contratos que se necesitan para garantizar el normal funcionamiento de la entidad.
</t>
  </si>
  <si>
    <t>La entidad no adquiere los bienes y servicios que realmente necesita para el cumplimiento de sus objetivos estrategicos</t>
  </si>
  <si>
    <t xml:space="preserve">Base de datos actualizada para monitorear los contratos de adquisición de bienes y servicios fundamentales para el funcionamiento de la entidad.
</t>
  </si>
  <si>
    <t>Plan de adquisiciones y ejecución presupuestal</t>
  </si>
  <si>
    <t>Base de datos</t>
  </si>
  <si>
    <t>( No.  De  contratos de funcionamiento  ejecutados en debida forma/ no.  Total de contratos  de funcionamiento suscritos)*100</t>
  </si>
  <si>
    <t xml:space="preserve">Monitorear la ejecución de los contratos por medio de los cuales se adquieren los bienes y servicios que garantizar el normal funcionamiento de la entidad.
</t>
  </si>
  <si>
    <t>Base de datos diligencia por la Subdirección Administrativa, para realizar el monitoreo de la ejecución contractual.</t>
  </si>
  <si>
    <t xml:space="preserve">Coordinar la adquisición de los bienes y servicios de la Caja de la Vivienda Popular, atendiendo principios de transparencia, economía y responsabilidad. </t>
  </si>
  <si>
    <t>Debilidades en el ejercicio de la supervisión, que no permitan establecer oportunamente el incumplimiento a las obligaciones contractuales.</t>
  </si>
  <si>
    <t xml:space="preserve">Falta de seguimiento y control de la ejecución contractual por parte del supervisor.
</t>
  </si>
  <si>
    <t xml:space="preserve">Que el contratista no cumpla con las obligaciones estipuladas en el contrato y que la entidad no adelante oportunamente las acciones jurídicas a que haya lugar.
</t>
  </si>
  <si>
    <t xml:space="preserve">Escoger una muestra aleatoria (10%), de los contratos suscritos por la entidad, de forma cuatrimestral  para veririfcar dentro de los mismos el diligenciamiento y oportuno seguimiento realizado a la  ejecución contractual. 
</t>
  </si>
  <si>
    <t>Contratos</t>
  </si>
  <si>
    <t>Seguimiento informes de supervisión</t>
  </si>
  <si>
    <t xml:space="preserve">(Número de contratos  con informes de supervisión diligenciados correctamentente/ no. de contratos establecidos en la muestra) 
</t>
  </si>
  <si>
    <t xml:space="preserve">Cuatrimestral
</t>
  </si>
  <si>
    <r>
      <t xml:space="preserve">Verificar que los informes de supervisión se realicen de conformidad con los lineamientos establecidos por la entidad.
</t>
    </r>
    <r>
      <rPr>
        <sz val="10"/>
        <rFont val="Arial"/>
        <family val="2"/>
      </rPr>
      <t xml:space="preserve">   </t>
    </r>
  </si>
  <si>
    <t>Informe trimestral informando los resultados de la revisión.</t>
  </si>
  <si>
    <t>2- DEMOCRACIA URBANA</t>
  </si>
  <si>
    <t>Falta de oportunidad en la liquidación de los contratos suscritos por la entidad.</t>
  </si>
  <si>
    <t>Debilidades en el ejercicio de la supervisión e interventoria</t>
  </si>
  <si>
    <t>Incumplimiento de los terminos establecidos por normativa para la liquidación oportuna de los contratos</t>
  </si>
  <si>
    <t>Establecer un punto de control para realizar seguimiento cuatrimestral a los contratos pendientes por liquidar suscritos duante la vigencias  2013 a 2017.</t>
  </si>
  <si>
    <t>Seguimiento a la ejecución contractual,  Dirección de Gestión Corporativa y CID.</t>
  </si>
  <si>
    <t>Liquidación de contratos</t>
  </si>
  <si>
    <t>Matriz de seguimiento a la liquidación de los contratos suscritos por la entidad.</t>
  </si>
  <si>
    <t>Verificar que se cumplio con el número de contatos objeto de liquidación, establecido para el cuatrimestre, en caso contrario establecer las acciones correctivas de forma inmediata.</t>
  </si>
  <si>
    <t>Matriz de seguimiento actualizada cuatrimestralmente</t>
  </si>
  <si>
    <t xml:space="preserve">Conocer, estudiar y adelantar las actuaciones disciplinarias en las cuales se hallen involucrados los servidores públicos y exservidores de la Caja de la Vivienda Popular, con el fin de determinar su posible responsabilidad frente a la ocurrencia de conductas disciplinables. </t>
  </si>
  <si>
    <t>prescripción de los procesos disciplinarios en curso.</t>
  </si>
  <si>
    <t>Recibir dádivas por parte de los sujetos disciplinables a fin de obtener con ello la dilación de los procesos, buscando la prescripción de los terminos establecidos mediante normativa.</t>
  </si>
  <si>
    <t>Procesos disciplinarios prescritos por no adelantar la gestión investigativa en los terminos establecidos mediante la Ley 734 de 2002.</t>
  </si>
  <si>
    <t>Establecer un punto de control para  monitorear la gestión adelantada por el proceso,  verificando las actuaciones  para cada uno de los procesos disciplinarios.</t>
  </si>
  <si>
    <t>Procesos disciplinarios en tramité</t>
  </si>
  <si>
    <t>Punto de control</t>
  </si>
  <si>
    <t>(No. de procesos con gestión/ No. de procesos monitoreados)* 100</t>
  </si>
  <si>
    <t>Realizar seguimiento cuatrimestral al punto de control establecido, informando los avances surgidos en los procesos disciplinarios en el periodo acordado y estableciendo las alertas necesarias en el caso de que se requieran.</t>
  </si>
  <si>
    <t>Matriz control alimentada por el proceso</t>
  </si>
  <si>
    <t>Violación al principio de  reserva que debe guardarse  a los procesos en curso.</t>
  </si>
  <si>
    <t xml:space="preserve">Desconocimiento del secreto legal que guarda la investigación. </t>
  </si>
  <si>
    <t xml:space="preserve">Perdida de la imparcialidad en la investigación disciplinaria.
Afectación de la imagen del sujeto investigado.
</t>
  </si>
  <si>
    <t>Seguridad y alta custodia de los expedientes procesales</t>
  </si>
  <si>
    <t xml:space="preserve">Expedientes procesales </t>
  </si>
  <si>
    <t>Verificar que no existan quejas o denuncias por violación al principio de reserva</t>
  </si>
  <si>
    <t>(No. de quejas o denuncias formuladas por violación al principio de reserva/ Número de porcesos en tramité)*100</t>
  </si>
  <si>
    <t>eficacia</t>
  </si>
  <si>
    <t>Mantener la confidencialidad</t>
  </si>
  <si>
    <t xml:space="preserve">Elaboró / cargo: Oficina Aseora de Planeación </t>
  </si>
  <si>
    <t>Fecha: Enero 29 - 2018</t>
  </si>
  <si>
    <t xml:space="preserve">Aprobó/cargo: Oficina Asesora de Planeación </t>
  </si>
  <si>
    <t>Fecha: Enero 29 -  2018</t>
  </si>
  <si>
    <t>Posesión indebida en empleos de la planta de personal: (se presentaría ante la 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concertados de forma tal que se altere ilícitamente dicho proceso, así como ante la emisión de certificados o constancias ficticias de capacitaciones o estudios realizados, lo que genera sanciones, quejas, mala prestación de los  servicios que se proveen, daño a la imagen institucional; insatisfacción en las personas que participan de los procesos, bajo impacto de las acciones de la misión de la Caja de la Vivienda Popular y procesos de formación adicionales para suplir los vacíos.)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</si>
</sst>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50" x14ac:knownFonts="1">
    <font>
      <sz val="10"/>
      <name val="Arial"/>
    </font>
    <font>
      <sz val="11"/>
      <color theme="1"/>
      <name val="Calibri"/>
      <family val="2"/>
      <scheme val="minor"/>
    </font>
    <font>
      <sz val="10"/>
      <name val="Arial"/>
      <family val="2"/>
    </font>
    <font>
      <b/>
      <sz val="10"/>
      <name val="Arial"/>
      <family val="2"/>
    </font>
    <font>
      <b/>
      <sz val="12"/>
      <name val="Arial"/>
      <family val="2"/>
    </font>
    <font>
      <b/>
      <sz val="11"/>
      <name val="Calibri"/>
      <family val="2"/>
      <scheme val="minor"/>
    </font>
    <font>
      <sz val="11"/>
      <name val="Calibri"/>
      <family val="2"/>
      <scheme val="minor"/>
    </font>
    <font>
      <sz val="11"/>
      <name val="Calibri"/>
      <family val="2"/>
    </font>
    <font>
      <b/>
      <sz val="8"/>
      <color rgb="FF000000"/>
      <name val="Tahoma"/>
      <family val="2"/>
    </font>
    <font>
      <sz val="8"/>
      <color rgb="FF000000"/>
      <name val="Tahoma"/>
      <family val="2"/>
    </font>
    <font>
      <b/>
      <sz val="11"/>
      <name val="Arial"/>
      <family val="2"/>
    </font>
    <font>
      <sz val="12"/>
      <color theme="0"/>
      <name val="Arial"/>
      <family val="2"/>
    </font>
    <font>
      <b/>
      <sz val="11"/>
      <color theme="0"/>
      <name val="Arial"/>
      <family val="2"/>
    </font>
    <font>
      <sz val="10"/>
      <color theme="1"/>
      <name val="Arial"/>
      <family val="2"/>
    </font>
    <font>
      <b/>
      <sz val="13"/>
      <color theme="1"/>
      <name val="Arial"/>
      <family val="2"/>
    </font>
    <font>
      <b/>
      <sz val="14"/>
      <color theme="1"/>
      <name val="Arial"/>
      <family val="2"/>
    </font>
    <font>
      <b/>
      <sz val="12"/>
      <color theme="1"/>
      <name val="Arial"/>
      <family val="2"/>
    </font>
    <font>
      <b/>
      <sz val="13"/>
      <color rgb="FF000000"/>
      <name val="Arial"/>
      <family val="2"/>
    </font>
    <font>
      <b/>
      <strike/>
      <sz val="13"/>
      <color rgb="FF000000"/>
      <name val="Arial"/>
      <family val="2"/>
    </font>
    <font>
      <b/>
      <sz val="11"/>
      <color rgb="FF000000"/>
      <name val="Arial"/>
      <family val="2"/>
    </font>
    <font>
      <b/>
      <sz val="13"/>
      <color theme="0"/>
      <name val="Arial"/>
      <family val="2"/>
    </font>
    <font>
      <b/>
      <sz val="10"/>
      <color theme="1"/>
      <name val="Arial"/>
      <family val="2"/>
    </font>
    <font>
      <b/>
      <sz val="11"/>
      <color theme="1"/>
      <name val="Arial"/>
      <family val="2"/>
    </font>
    <font>
      <sz val="11"/>
      <color theme="1"/>
      <name val="Arial"/>
      <family val="2"/>
    </font>
    <font>
      <sz val="10"/>
      <color rgb="FF000000"/>
      <name val="Arial"/>
      <family val="2"/>
    </font>
    <font>
      <sz val="11"/>
      <color rgb="FF000000"/>
      <name val="Arial"/>
      <family val="2"/>
    </font>
    <font>
      <sz val="11"/>
      <color indexed="8"/>
      <name val="Arial"/>
      <family val="2"/>
    </font>
    <font>
      <sz val="9"/>
      <color theme="1"/>
      <name val="Arial"/>
      <family val="2"/>
    </font>
    <font>
      <sz val="11"/>
      <name val="Arial"/>
      <family val="2"/>
    </font>
    <font>
      <sz val="12"/>
      <color theme="1"/>
      <name val="Arial"/>
      <family val="2"/>
    </font>
    <font>
      <sz val="24"/>
      <name val="Arial"/>
      <family val="2"/>
    </font>
    <font>
      <b/>
      <sz val="24"/>
      <name val="Arial"/>
      <family val="2"/>
    </font>
    <font>
      <b/>
      <sz val="14"/>
      <name val="Arial"/>
      <family val="2"/>
    </font>
    <font>
      <b/>
      <sz val="10"/>
      <color indexed="18"/>
      <name val="Arial"/>
      <family val="2"/>
    </font>
    <font>
      <sz val="10"/>
      <color indexed="18"/>
      <name val="Arial"/>
      <family val="2"/>
    </font>
    <font>
      <sz val="10"/>
      <color rgb="FFFF0000"/>
      <name val="Arial"/>
      <family val="2"/>
    </font>
    <font>
      <u/>
      <sz val="10"/>
      <color theme="10"/>
      <name val="Arial"/>
      <family val="2"/>
    </font>
    <font>
      <b/>
      <sz val="9"/>
      <color indexed="81"/>
      <name val="Tahoma"/>
      <family val="2"/>
    </font>
    <font>
      <sz val="9"/>
      <color indexed="81"/>
      <name val="Tahoma"/>
      <family val="2"/>
    </font>
    <font>
      <b/>
      <sz val="10"/>
      <color rgb="FF000000"/>
      <name val="Arial"/>
      <family val="2"/>
    </font>
    <font>
      <sz val="9"/>
      <color indexed="81"/>
      <name val="Tahoma"/>
      <charset val="1"/>
    </font>
    <font>
      <b/>
      <sz val="9"/>
      <color indexed="81"/>
      <name val="Tahoma"/>
      <charset val="1"/>
    </font>
    <font>
      <sz val="9"/>
      <name val="Arial"/>
      <family val="2"/>
    </font>
    <font>
      <sz val="12"/>
      <name val="Arial"/>
      <family val="2"/>
    </font>
    <font>
      <sz val="10"/>
      <color theme="0"/>
      <name val="Arial"/>
      <family val="2"/>
    </font>
    <font>
      <b/>
      <sz val="9"/>
      <color indexed="81"/>
      <name val="Arial"/>
      <family val="2"/>
    </font>
    <font>
      <sz val="9"/>
      <color indexed="81"/>
      <name val="Arial"/>
      <family val="2"/>
    </font>
    <font>
      <u/>
      <sz val="11"/>
      <color theme="10"/>
      <name val="Arial"/>
      <family val="2"/>
    </font>
    <font>
      <b/>
      <sz val="9"/>
      <color theme="0"/>
      <name val="Arial"/>
      <family val="2"/>
    </font>
    <font>
      <sz val="9"/>
      <color theme="0"/>
      <name val="Arial"/>
      <family val="2"/>
    </font>
  </fonts>
  <fills count="33">
    <fill>
      <patternFill patternType="none"/>
    </fill>
    <fill>
      <patternFill patternType="gray125"/>
    </fill>
    <fill>
      <patternFill patternType="solid">
        <fgColor rgb="FF92D05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rgb="FF00FF00"/>
      </patternFill>
    </fill>
    <fill>
      <patternFill patternType="solid">
        <fgColor theme="4" tint="-0.249977111117893"/>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C00000"/>
        <bgColor indexed="64"/>
      </patternFill>
    </fill>
    <fill>
      <patternFill patternType="solid">
        <fgColor indexed="13"/>
        <bgColor indexed="64"/>
      </patternFill>
    </fill>
    <fill>
      <patternFill patternType="solid">
        <fgColor indexed="51"/>
        <bgColor indexed="64"/>
      </patternFill>
    </fill>
    <fill>
      <patternFill patternType="solid">
        <fgColor rgb="FFFF000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0"/>
        <bgColor indexed="64"/>
      </patternFill>
    </fill>
    <fill>
      <patternFill patternType="solid">
        <fgColor theme="0"/>
        <bgColor rgb="FF00FF00"/>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double">
        <color auto="1"/>
      </bottom>
      <diagonal/>
    </border>
    <border>
      <left style="medium">
        <color indexed="64"/>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rgb="FF000000"/>
      </left>
      <right style="thin">
        <color rgb="FF000000"/>
      </right>
      <top style="thin">
        <color rgb="FF000000"/>
      </top>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9">
    <xf numFmtId="0" fontId="0"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36" fillId="0" borderId="0" applyNumberFormat="0" applyFill="0" applyBorder="0" applyAlignment="0" applyProtection="0"/>
    <xf numFmtId="0" fontId="2" fillId="0" borderId="0"/>
  </cellStyleXfs>
  <cellXfs count="604">
    <xf numFmtId="0" fontId="0" fillId="0" borderId="0" xfId="0"/>
    <xf numFmtId="0" fontId="2" fillId="0" borderId="0" xfId="0" applyFont="1"/>
    <xf numFmtId="0" fontId="2" fillId="0" borderId="1" xfId="0" applyFont="1" applyBorder="1" applyAlignment="1">
      <alignment vertical="center"/>
    </xf>
    <xf numFmtId="0" fontId="2" fillId="0" borderId="1" xfId="0" applyFont="1" applyBorder="1" applyAlignment="1">
      <alignment vertical="center" wrapText="1"/>
    </xf>
    <xf numFmtId="0" fontId="2" fillId="0" borderId="0" xfId="0" applyFont="1" applyAlignment="1">
      <alignment horizontal="center" vertical="center"/>
    </xf>
    <xf numFmtId="0" fontId="2" fillId="0" borderId="0" xfId="0" applyFont="1" applyFill="1"/>
    <xf numFmtId="0" fontId="2" fillId="0" borderId="0" xfId="0" applyFont="1" applyAlignment="1">
      <alignment wrapText="1"/>
    </xf>
    <xf numFmtId="0" fontId="2" fillId="0" borderId="0" xfId="0" applyFont="1" applyAlignment="1"/>
    <xf numFmtId="0" fontId="3" fillId="0" borderId="0" xfId="0" applyFont="1" applyAlignment="1">
      <alignment vertical="center"/>
    </xf>
    <xf numFmtId="0" fontId="2" fillId="0" borderId="0" xfId="0" applyNumberFormat="1" applyFont="1"/>
    <xf numFmtId="0" fontId="3" fillId="0" borderId="0" xfId="0" applyFont="1" applyAlignment="1">
      <alignment vertical="center" wrapText="1"/>
    </xf>
    <xf numFmtId="0" fontId="5" fillId="2" borderId="1" xfId="0" applyFont="1" applyFill="1" applyBorder="1" applyAlignment="1">
      <alignment horizontal="center"/>
    </xf>
    <xf numFmtId="0" fontId="6" fillId="0" borderId="0" xfId="0" applyFont="1"/>
    <xf numFmtId="0" fontId="5" fillId="2"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0" xfId="0" applyFont="1" applyAlignment="1">
      <alignment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vertical="center"/>
    </xf>
    <xf numFmtId="0" fontId="6" fillId="0" borderId="1" xfId="1" applyFont="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0" xfId="0" applyFont="1" applyBorder="1"/>
    <xf numFmtId="0" fontId="6" fillId="0" borderId="0" xfId="0" applyFont="1" applyAlignment="1">
      <alignment vertical="center" wrapText="1"/>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3" fillId="0" borderId="0" xfId="0" applyFont="1" applyBorder="1" applyAlignment="1">
      <alignment vertical="center" wrapText="1"/>
    </xf>
    <xf numFmtId="0" fontId="2" fillId="0" borderId="1" xfId="0" applyFont="1" applyFill="1" applyBorder="1" applyAlignment="1">
      <alignment vertical="center" wrapText="1"/>
    </xf>
    <xf numFmtId="0" fontId="2" fillId="0" borderId="1" xfId="0" applyNumberFormat="1" applyFont="1" applyFill="1" applyBorder="1" applyAlignment="1" applyProtection="1">
      <alignment vertical="center" wrapText="1"/>
      <protection locked="0"/>
    </xf>
    <xf numFmtId="0" fontId="2"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left" vertical="center" wrapText="1"/>
      <protection locked="0"/>
    </xf>
    <xf numFmtId="0" fontId="6" fillId="0" borderId="0" xfId="0" applyFont="1" applyBorder="1" applyAlignment="1">
      <alignment horizontal="left" vertical="center" wrapText="1"/>
    </xf>
    <xf numFmtId="0" fontId="6" fillId="0" borderId="0" xfId="0" applyFont="1" applyBorder="1" applyAlignment="1">
      <alignment vertical="center"/>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xf>
    <xf numFmtId="0" fontId="3" fillId="0" borderId="0" xfId="0" applyFont="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3" fillId="0" borderId="0" xfId="0" applyFont="1" applyAlignment="1">
      <alignment horizontal="center" vertical="center"/>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3" fillId="0" borderId="0" xfId="0" applyFont="1" applyAlignment="1">
      <alignment horizontal="center" vertical="center"/>
    </xf>
    <xf numFmtId="0" fontId="5" fillId="2" borderId="1" xfId="0" applyFont="1" applyFill="1" applyBorder="1" applyAlignment="1">
      <alignment horizontal="center" vertical="center" wrapText="1"/>
    </xf>
    <xf numFmtId="0" fontId="2" fillId="8" borderId="1" xfId="0" applyNumberFormat="1" applyFont="1" applyFill="1" applyBorder="1" applyAlignment="1" applyProtection="1">
      <alignment horizontal="center" vertical="center" wrapText="1"/>
      <protection locked="0"/>
    </xf>
    <xf numFmtId="0" fontId="2" fillId="0" borderId="0" xfId="0" applyFont="1" applyBorder="1" applyAlignment="1">
      <alignment horizontal="center" vertical="center"/>
    </xf>
    <xf numFmtId="9" fontId="4" fillId="4"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11" fillId="5" borderId="1" xfId="0" applyFont="1" applyFill="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2" borderId="2" xfId="0" applyFont="1" applyFill="1" applyBorder="1" applyAlignment="1">
      <alignment horizontal="center" vertical="center"/>
    </xf>
    <xf numFmtId="0" fontId="2" fillId="0" borderId="2" xfId="0" applyFont="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Alignment="1">
      <alignment vertical="center"/>
    </xf>
    <xf numFmtId="0" fontId="6" fillId="0" borderId="0" xfId="0" applyFont="1" applyFill="1"/>
    <xf numFmtId="0" fontId="3" fillId="0" borderId="0" xfId="0" applyFont="1" applyFill="1" applyBorder="1" applyAlignment="1">
      <alignment horizontal="center" vertical="center" wrapText="1"/>
    </xf>
    <xf numFmtId="0" fontId="2"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1" xfId="0" applyFont="1" applyFill="1" applyBorder="1" applyAlignment="1">
      <alignment horizontal="left" vertical="center" wrapText="1"/>
    </xf>
    <xf numFmtId="0" fontId="3" fillId="0" borderId="0" xfId="0" applyFont="1" applyAlignment="1">
      <alignment horizontal="center"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9" fontId="4" fillId="9"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22" fillId="9" borderId="1" xfId="4" applyFont="1" applyFill="1" applyBorder="1" applyAlignment="1">
      <alignment horizontal="center" vertical="center" wrapText="1"/>
    </xf>
    <xf numFmtId="9" fontId="22" fillId="9" borderId="1" xfId="5" applyFont="1" applyFill="1" applyBorder="1" applyAlignment="1">
      <alignment horizontal="center" vertical="center" wrapText="1"/>
    </xf>
    <xf numFmtId="0" fontId="23" fillId="22" borderId="1" xfId="4" applyFont="1" applyFill="1" applyBorder="1" applyAlignment="1">
      <alignment horizontal="center" vertical="center" wrapText="1"/>
    </xf>
    <xf numFmtId="0" fontId="23" fillId="22" borderId="1" xfId="4" applyFont="1" applyFill="1" applyBorder="1" applyAlignment="1">
      <alignment horizontal="center" vertical="top" wrapText="1"/>
    </xf>
    <xf numFmtId="9" fontId="22" fillId="22" borderId="1" xfId="5" applyFont="1" applyFill="1" applyBorder="1" applyAlignment="1">
      <alignment horizontal="center" vertical="center" wrapText="1"/>
    </xf>
    <xf numFmtId="0" fontId="25" fillId="22" borderId="1" xfId="0" applyFont="1" applyFill="1" applyBorder="1" applyAlignment="1">
      <alignment horizontal="left" vertical="center" wrapText="1"/>
    </xf>
    <xf numFmtId="0" fontId="23" fillId="15" borderId="1" xfId="4" applyFont="1" applyFill="1" applyBorder="1" applyAlignment="1">
      <alignment horizontal="center" vertical="center" wrapText="1"/>
    </xf>
    <xf numFmtId="0" fontId="25" fillId="15" borderId="1" xfId="0" applyFont="1" applyFill="1" applyBorder="1" applyAlignment="1">
      <alignment horizontal="left" vertical="center" wrapText="1"/>
    </xf>
    <xf numFmtId="0" fontId="25" fillId="15" borderId="1" xfId="0" applyFont="1" applyFill="1" applyBorder="1" applyAlignment="1">
      <alignment horizontal="center" vertical="center" wrapText="1"/>
    </xf>
    <xf numFmtId="0" fontId="26" fillId="15" borderId="1" xfId="4" applyFont="1" applyFill="1" applyBorder="1" applyAlignment="1">
      <alignment horizontal="center" vertical="center" wrapText="1"/>
    </xf>
    <xf numFmtId="9" fontId="22" fillId="15" borderId="1" xfId="5" applyFont="1" applyFill="1" applyBorder="1" applyAlignment="1">
      <alignment horizontal="center" vertical="center" wrapText="1"/>
    </xf>
    <xf numFmtId="0" fontId="25" fillId="15" borderId="1" xfId="0" applyFont="1" applyFill="1" applyBorder="1" applyAlignment="1">
      <alignment horizontal="center" vertical="top" wrapText="1"/>
    </xf>
    <xf numFmtId="15" fontId="22" fillId="15" borderId="1" xfId="4" applyNumberFormat="1" applyFont="1" applyFill="1" applyBorder="1" applyAlignment="1">
      <alignment horizontal="center" vertical="center" wrapText="1"/>
    </xf>
    <xf numFmtId="0" fontId="23" fillId="16" borderId="1" xfId="4" applyFont="1" applyFill="1" applyBorder="1" applyAlignment="1">
      <alignment horizontal="center" vertical="center" wrapText="1"/>
    </xf>
    <xf numFmtId="0" fontId="25" fillId="16" borderId="1" xfId="0" applyFont="1" applyFill="1" applyBorder="1" applyAlignment="1">
      <alignment horizontal="left" vertical="center" wrapText="1"/>
    </xf>
    <xf numFmtId="9" fontId="22" fillId="16" borderId="1" xfId="5" applyFont="1" applyFill="1" applyBorder="1" applyAlignment="1">
      <alignment horizontal="center" vertical="center" wrapText="1"/>
    </xf>
    <xf numFmtId="0" fontId="23" fillId="17" borderId="1" xfId="4" applyFont="1" applyFill="1" applyBorder="1" applyAlignment="1">
      <alignment horizontal="center" vertical="center" wrapText="1"/>
    </xf>
    <xf numFmtId="0" fontId="25" fillId="17" borderId="1" xfId="0" applyFont="1" applyFill="1" applyBorder="1" applyAlignment="1">
      <alignment vertical="center" wrapText="1"/>
    </xf>
    <xf numFmtId="0" fontId="23" fillId="17" borderId="1" xfId="4" applyFont="1" applyFill="1" applyBorder="1" applyAlignment="1">
      <alignment horizontal="center" vertical="top" wrapText="1"/>
    </xf>
    <xf numFmtId="9" fontId="22" fillId="17" borderId="1" xfId="5" applyFont="1" applyFill="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vertical="center" wrapText="1"/>
    </xf>
    <xf numFmtId="0" fontId="27" fillId="0" borderId="0" xfId="0" applyFont="1" applyAlignment="1">
      <alignment horizontal="left" vertical="center" wrapText="1"/>
    </xf>
    <xf numFmtId="9" fontId="27" fillId="0" borderId="0" xfId="3" applyFont="1" applyAlignment="1">
      <alignment horizontal="center" vertical="center" wrapText="1"/>
    </xf>
    <xf numFmtId="0" fontId="22" fillId="9" borderId="32" xfId="4" applyFont="1" applyFill="1" applyBorder="1" applyAlignment="1">
      <alignment horizontal="center" vertical="center" wrapText="1"/>
    </xf>
    <xf numFmtId="0" fontId="22" fillId="0" borderId="27" xfId="4" applyFont="1" applyFill="1" applyBorder="1" applyAlignment="1">
      <alignment horizontal="center" vertical="center" wrapText="1"/>
    </xf>
    <xf numFmtId="0" fontId="22" fillId="9" borderId="27" xfId="4" applyFont="1" applyFill="1" applyBorder="1" applyAlignment="1">
      <alignment horizontal="center" vertical="center" wrapText="1"/>
    </xf>
    <xf numFmtId="9" fontId="22" fillId="9" borderId="27" xfId="5" applyFont="1" applyFill="1" applyBorder="1" applyAlignment="1">
      <alignment horizontal="center" vertical="center" wrapText="1"/>
    </xf>
    <xf numFmtId="9" fontId="22" fillId="9" borderId="28" xfId="5" applyFont="1" applyFill="1" applyBorder="1" applyAlignment="1">
      <alignment horizontal="center" vertical="center" wrapText="1"/>
    </xf>
    <xf numFmtId="0" fontId="23" fillId="24" borderId="1" xfId="6" applyFont="1" applyFill="1" applyBorder="1" applyAlignment="1">
      <alignment vertical="center" wrapText="1"/>
    </xf>
    <xf numFmtId="0" fontId="23" fillId="24" borderId="1" xfId="6" applyFont="1" applyFill="1" applyBorder="1" applyAlignment="1">
      <alignment horizontal="left" vertical="center" wrapText="1"/>
    </xf>
    <xf numFmtId="0" fontId="23" fillId="24" borderId="1" xfId="4" applyFont="1" applyFill="1" applyBorder="1" applyAlignment="1">
      <alignment horizontal="justify" vertical="center" wrapText="1"/>
    </xf>
    <xf numFmtId="0" fontId="28" fillId="24" borderId="1" xfId="0" applyFont="1" applyFill="1" applyBorder="1" applyAlignment="1">
      <alignment horizontal="left" vertical="center" wrapText="1"/>
    </xf>
    <xf numFmtId="9" fontId="10" fillId="24" borderId="1" xfId="3" applyFont="1" applyFill="1" applyBorder="1" applyAlignment="1">
      <alignment horizontal="center" vertical="center" wrapText="1"/>
    </xf>
    <xf numFmtId="0" fontId="23" fillId="24" borderId="1" xfId="0" applyFont="1" applyFill="1" applyBorder="1" applyAlignment="1">
      <alignment horizontal="left" vertical="center" wrapText="1"/>
    </xf>
    <xf numFmtId="0" fontId="23" fillId="18" borderId="29" xfId="0" applyFont="1" applyFill="1" applyBorder="1" applyAlignment="1">
      <alignment horizontal="center" vertical="center" wrapText="1"/>
    </xf>
    <xf numFmtId="0" fontId="25" fillId="18" borderId="1" xfId="0" applyFont="1" applyFill="1" applyBorder="1" applyAlignment="1">
      <alignment vertical="center" wrapText="1"/>
    </xf>
    <xf numFmtId="0" fontId="25" fillId="18" borderId="1" xfId="0" applyFont="1" applyFill="1" applyBorder="1" applyAlignment="1">
      <alignment horizontal="left" vertical="center" wrapText="1"/>
    </xf>
    <xf numFmtId="0" fontId="25" fillId="18" borderId="1" xfId="0" applyFont="1" applyFill="1" applyBorder="1" applyAlignment="1">
      <alignment horizontal="left" vertical="top" wrapText="1"/>
    </xf>
    <xf numFmtId="0" fontId="23" fillId="18" borderId="1" xfId="4" applyFont="1" applyFill="1" applyBorder="1" applyAlignment="1">
      <alignment vertical="top" wrapText="1"/>
    </xf>
    <xf numFmtId="9" fontId="10" fillId="18" borderId="1" xfId="5" applyFont="1" applyFill="1" applyBorder="1" applyAlignment="1">
      <alignment horizontal="center" vertical="center" wrapText="1"/>
    </xf>
    <xf numFmtId="0" fontId="23" fillId="18" borderId="1" xfId="0" applyFont="1" applyFill="1" applyBorder="1" applyAlignment="1">
      <alignment horizontal="left" vertical="top" wrapText="1"/>
    </xf>
    <xf numFmtId="15" fontId="23" fillId="18" borderId="23" xfId="0" applyNumberFormat="1" applyFont="1" applyFill="1" applyBorder="1" applyAlignment="1">
      <alignment horizontal="center" vertical="center" wrapText="1"/>
    </xf>
    <xf numFmtId="0" fontId="23" fillId="17" borderId="29" xfId="0" applyFont="1" applyFill="1" applyBorder="1" applyAlignment="1">
      <alignment horizontal="center" vertical="center" wrapText="1"/>
    </xf>
    <xf numFmtId="0" fontId="25" fillId="17" borderId="1" xfId="0" applyFont="1" applyFill="1" applyBorder="1" applyAlignment="1">
      <alignment horizontal="left" vertical="center" wrapText="1"/>
    </xf>
    <xf numFmtId="0" fontId="23" fillId="17" borderId="1" xfId="4" applyFont="1" applyFill="1" applyBorder="1" applyAlignment="1">
      <alignment vertical="top" wrapText="1"/>
    </xf>
    <xf numFmtId="0" fontId="10" fillId="17" borderId="1" xfId="0" applyFont="1" applyFill="1" applyBorder="1" applyAlignment="1">
      <alignment horizontal="left" vertical="top" wrapText="1"/>
    </xf>
    <xf numFmtId="15" fontId="23" fillId="17" borderId="23" xfId="4" applyNumberFormat="1" applyFont="1" applyFill="1" applyBorder="1" applyAlignment="1">
      <alignment horizontal="center" vertical="center" wrapText="1"/>
    </xf>
    <xf numFmtId="0" fontId="25" fillId="16" borderId="1" xfId="0" applyFont="1" applyFill="1" applyBorder="1" applyAlignment="1">
      <alignment vertical="center" wrapText="1"/>
    </xf>
    <xf numFmtId="0" fontId="23" fillId="16" borderId="1" xfId="4" applyFont="1" applyFill="1" applyBorder="1" applyAlignment="1">
      <alignment horizontal="left" vertical="top" wrapText="1"/>
    </xf>
    <xf numFmtId="9" fontId="10" fillId="16" borderId="1" xfId="5" applyFont="1" applyFill="1" applyBorder="1" applyAlignment="1">
      <alignment horizontal="center" vertical="center" wrapText="1"/>
    </xf>
    <xf numFmtId="9" fontId="23" fillId="16" borderId="1" xfId="5" applyFont="1" applyFill="1" applyBorder="1" applyAlignment="1">
      <alignment horizontal="left" vertical="top" wrapText="1"/>
    </xf>
    <xf numFmtId="0" fontId="23" fillId="15" borderId="29" xfId="0" applyFont="1" applyFill="1" applyBorder="1" applyAlignment="1">
      <alignment horizontal="center" vertical="center" wrapText="1"/>
    </xf>
    <xf numFmtId="0" fontId="25" fillId="15" borderId="1" xfId="0" applyFont="1" applyFill="1" applyBorder="1" applyAlignment="1">
      <alignment vertical="center" wrapText="1"/>
    </xf>
    <xf numFmtId="0" fontId="23" fillId="15" borderId="1" xfId="0" applyFont="1" applyFill="1" applyBorder="1" applyAlignment="1">
      <alignment vertical="center" wrapText="1"/>
    </xf>
    <xf numFmtId="9" fontId="22" fillId="15" borderId="1" xfId="3" applyFont="1" applyFill="1" applyBorder="1" applyAlignment="1">
      <alignment horizontal="center" vertical="center" wrapText="1"/>
    </xf>
    <xf numFmtId="0" fontId="23" fillId="15" borderId="23" xfId="0" applyFont="1" applyFill="1" applyBorder="1" applyAlignment="1">
      <alignment vertical="center" wrapText="1"/>
    </xf>
    <xf numFmtId="0" fontId="23" fillId="22" borderId="1" xfId="4" applyFont="1" applyFill="1" applyBorder="1" applyAlignment="1">
      <alignment vertical="top" wrapText="1"/>
    </xf>
    <xf numFmtId="9" fontId="10" fillId="22" borderId="1" xfId="5" applyFont="1" applyFill="1" applyBorder="1" applyAlignment="1">
      <alignment horizontal="center" vertical="center" wrapText="1"/>
    </xf>
    <xf numFmtId="0" fontId="23" fillId="22" borderId="1" xfId="0" applyFont="1" applyFill="1" applyBorder="1" applyAlignment="1">
      <alignment horizontal="left" vertical="top" wrapText="1"/>
    </xf>
    <xf numFmtId="15" fontId="23" fillId="22" borderId="23" xfId="0" applyNumberFormat="1" applyFont="1" applyFill="1" applyBorder="1" applyAlignment="1">
      <alignment horizontal="center" vertical="center" wrapText="1"/>
    </xf>
    <xf numFmtId="0" fontId="22" fillId="0" borderId="1" xfId="4" applyFont="1" applyFill="1" applyBorder="1" applyAlignment="1">
      <alignment horizontal="center" vertical="center" wrapText="1"/>
    </xf>
    <xf numFmtId="0" fontId="23" fillId="24" borderId="1" xfId="4" applyFont="1" applyFill="1" applyBorder="1" applyAlignment="1">
      <alignment horizontal="center" vertical="center" wrapText="1"/>
    </xf>
    <xf numFmtId="0" fontId="29" fillId="24" borderId="1" xfId="0" applyFont="1" applyFill="1" applyBorder="1" applyAlignment="1">
      <alignment horizontal="left" vertical="center" wrapText="1"/>
    </xf>
    <xf numFmtId="0" fontId="22" fillId="24" borderId="1" xfId="0" applyFont="1" applyFill="1" applyBorder="1" applyAlignment="1">
      <alignment horizontal="center" vertical="center" wrapText="1"/>
    </xf>
    <xf numFmtId="15" fontId="23" fillId="24" borderId="1" xfId="4" applyNumberFormat="1" applyFont="1" applyFill="1" applyBorder="1" applyAlignment="1">
      <alignment horizontal="center" vertical="center" wrapText="1"/>
    </xf>
    <xf numFmtId="0" fontId="23" fillId="24" borderId="1" xfId="0" applyFont="1" applyFill="1" applyBorder="1" applyAlignment="1">
      <alignment horizontal="center" vertical="center" wrapText="1"/>
    </xf>
    <xf numFmtId="15" fontId="23" fillId="18" borderId="1" xfId="0" applyNumberFormat="1" applyFont="1" applyFill="1" applyBorder="1" applyAlignment="1">
      <alignment horizontal="center" vertical="center" wrapText="1"/>
    </xf>
    <xf numFmtId="15" fontId="23" fillId="17" borderId="1" xfId="4" applyNumberFormat="1" applyFont="1" applyFill="1" applyBorder="1" applyAlignment="1">
      <alignment horizontal="center" vertical="center" wrapText="1"/>
    </xf>
    <xf numFmtId="0" fontId="23" fillId="16" borderId="1" xfId="0" applyFont="1" applyFill="1" applyBorder="1" applyAlignment="1">
      <alignment horizontal="center" vertical="center" wrapText="1"/>
    </xf>
    <xf numFmtId="0" fontId="29" fillId="16" borderId="1" xfId="4" applyFont="1" applyFill="1" applyBorder="1" applyAlignment="1">
      <alignment horizontal="left" vertical="top" wrapText="1"/>
    </xf>
    <xf numFmtId="15" fontId="23" fillId="16" borderId="1" xfId="0" applyNumberFormat="1" applyFont="1" applyFill="1" applyBorder="1" applyAlignment="1">
      <alignment horizontal="center" vertical="center" wrapText="1"/>
    </xf>
    <xf numFmtId="0" fontId="23" fillId="24" borderId="1" xfId="0" applyFont="1" applyFill="1" applyBorder="1" applyAlignment="1">
      <alignment vertical="center" wrapText="1"/>
    </xf>
    <xf numFmtId="0" fontId="23" fillId="24" borderId="1" xfId="0" applyFont="1" applyFill="1" applyBorder="1" applyAlignment="1">
      <alignment horizontal="justify" vertical="center" wrapText="1"/>
    </xf>
    <xf numFmtId="0" fontId="23" fillId="24" borderId="1" xfId="0" applyFont="1" applyFill="1" applyBorder="1" applyAlignment="1">
      <alignment horizontal="center" vertical="top" wrapText="1"/>
    </xf>
    <xf numFmtId="9" fontId="10" fillId="24" borderId="1" xfId="3" applyFont="1" applyFill="1" applyBorder="1" applyAlignment="1">
      <alignment vertical="center" wrapText="1"/>
    </xf>
    <xf numFmtId="0" fontId="3" fillId="2" borderId="2" xfId="0" applyFont="1" applyFill="1" applyBorder="1" applyAlignment="1">
      <alignment horizontal="center" vertical="center"/>
    </xf>
    <xf numFmtId="0" fontId="2" fillId="0" borderId="2"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center" vertical="center"/>
    </xf>
    <xf numFmtId="0" fontId="2" fillId="0" borderId="0" xfId="0" applyFont="1" applyAlignment="1">
      <alignment horizontal="center" vertical="center" wrapText="1"/>
    </xf>
    <xf numFmtId="0" fontId="33" fillId="0" borderId="1" xfId="0" applyFont="1" applyBorder="1" applyAlignment="1">
      <alignment horizontal="center" vertical="center"/>
    </xf>
    <xf numFmtId="0" fontId="0" fillId="0" borderId="0" xfId="0" applyAlignment="1">
      <alignment horizontal="center" vertical="center"/>
    </xf>
    <xf numFmtId="0" fontId="33" fillId="0"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1" xfId="0" applyFont="1" applyBorder="1" applyAlignment="1">
      <alignment horizontal="left" vertical="center" wrapText="1"/>
    </xf>
    <xf numFmtId="0" fontId="3" fillId="26" borderId="1" xfId="0" applyFont="1" applyFill="1" applyBorder="1" applyAlignment="1">
      <alignment horizontal="center" vertical="center" wrapText="1"/>
    </xf>
    <xf numFmtId="0" fontId="3" fillId="27" borderId="1" xfId="0" applyFont="1" applyFill="1" applyBorder="1" applyAlignment="1">
      <alignment horizontal="center" vertical="center" wrapText="1"/>
    </xf>
    <xf numFmtId="0" fontId="0" fillId="0" borderId="0" xfId="0" applyAlignment="1">
      <alignment horizontal="left" vertical="center"/>
    </xf>
    <xf numFmtId="0" fontId="3" fillId="0" borderId="3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3" xfId="0" applyFont="1" applyBorder="1" applyAlignment="1">
      <alignment horizontal="center" vertical="center" wrapText="1"/>
    </xf>
    <xf numFmtId="0" fontId="34" fillId="0" borderId="0" xfId="0" applyFont="1"/>
    <xf numFmtId="0" fontId="3" fillId="28" borderId="1" xfId="0" applyFont="1" applyFill="1" applyBorder="1" applyAlignment="1">
      <alignment horizontal="center" vertical="center" wrapText="1"/>
    </xf>
    <xf numFmtId="0" fontId="10" fillId="0" borderId="0" xfId="0" applyFont="1"/>
    <xf numFmtId="0" fontId="3" fillId="0" borderId="0" xfId="0" applyFont="1"/>
    <xf numFmtId="0" fontId="3" fillId="0" borderId="0" xfId="0" applyFont="1" applyAlignment="1">
      <alignment wrapText="1"/>
    </xf>
    <xf numFmtId="0" fontId="13" fillId="17" borderId="1" xfId="4" applyFont="1" applyFill="1" applyBorder="1" applyAlignment="1">
      <alignment horizontal="center" vertical="center" wrapText="1"/>
    </xf>
    <xf numFmtId="0" fontId="24" fillId="17" borderId="1" xfId="0" applyFont="1" applyFill="1" applyBorder="1" applyAlignment="1">
      <alignment vertical="center" wrapText="1"/>
    </xf>
    <xf numFmtId="0" fontId="13" fillId="17" borderId="1" xfId="4" applyFont="1" applyFill="1" applyBorder="1" applyAlignment="1">
      <alignment horizontal="left" vertical="center" wrapText="1"/>
    </xf>
    <xf numFmtId="0" fontId="24" fillId="17" borderId="1" xfId="0" applyFont="1" applyFill="1" applyBorder="1" applyAlignment="1">
      <alignment horizontal="justify" vertical="center" wrapText="1"/>
    </xf>
    <xf numFmtId="0" fontId="24" fillId="17" borderId="1" xfId="0" applyFont="1" applyFill="1" applyBorder="1" applyAlignment="1">
      <alignment horizontal="center" vertical="center" wrapText="1"/>
    </xf>
    <xf numFmtId="15" fontId="24" fillId="17" borderId="1" xfId="0" applyNumberFormat="1" applyFont="1" applyFill="1" applyBorder="1" applyAlignment="1">
      <alignment horizontal="center" vertical="center" wrapText="1"/>
    </xf>
    <xf numFmtId="15" fontId="35" fillId="17" borderId="1" xfId="0" applyNumberFormat="1" applyFont="1" applyFill="1" applyBorder="1" applyAlignment="1">
      <alignment horizontal="center" vertical="center" wrapText="1"/>
    </xf>
    <xf numFmtId="0" fontId="35" fillId="17" borderId="1" xfId="4" applyFont="1" applyFill="1" applyBorder="1" applyAlignment="1">
      <alignment horizontal="center" vertical="center" wrapText="1"/>
    </xf>
    <xf numFmtId="0" fontId="2" fillId="0" borderId="0" xfId="0" applyFont="1" applyAlignment="1">
      <alignment vertical="top" wrapText="1"/>
    </xf>
    <xf numFmtId="0" fontId="2" fillId="0" borderId="1" xfId="0" applyFont="1" applyBorder="1" applyAlignment="1">
      <alignment vertical="top" wrapText="1"/>
    </xf>
    <xf numFmtId="9" fontId="2" fillId="0" borderId="1" xfId="0" applyNumberFormat="1" applyFont="1" applyFill="1" applyBorder="1" applyAlignment="1">
      <alignment vertical="center" wrapText="1"/>
    </xf>
    <xf numFmtId="9"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top" wrapText="1"/>
      <protection locked="0"/>
    </xf>
    <xf numFmtId="0" fontId="13" fillId="22" borderId="29" xfId="0" applyFont="1" applyFill="1" applyBorder="1" applyAlignment="1">
      <alignment horizontal="center" vertical="center" wrapText="1"/>
    </xf>
    <xf numFmtId="0" fontId="24" fillId="22" borderId="1" xfId="0" applyFont="1" applyFill="1" applyBorder="1" applyAlignment="1">
      <alignment vertical="center" wrapText="1"/>
    </xf>
    <xf numFmtId="0" fontId="24" fillId="22" borderId="1" xfId="0" applyFont="1" applyFill="1" applyBorder="1" applyAlignment="1">
      <alignment horizontal="center" vertical="center" wrapText="1"/>
    </xf>
    <xf numFmtId="0" fontId="24" fillId="22" borderId="1" xfId="0" applyFont="1" applyFill="1" applyBorder="1" applyAlignment="1">
      <alignment horizontal="left" vertical="center" wrapText="1"/>
    </xf>
    <xf numFmtId="0" fontId="13" fillId="22" borderId="44" xfId="0" applyFont="1" applyFill="1" applyBorder="1" applyAlignment="1">
      <alignment horizontal="center" vertical="center" wrapText="1"/>
    </xf>
    <xf numFmtId="0" fontId="24" fillId="22" borderId="45" xfId="0" applyFont="1" applyFill="1" applyBorder="1" applyAlignment="1">
      <alignment vertical="center" wrapText="1"/>
    </xf>
    <xf numFmtId="0" fontId="24" fillId="22" borderId="45" xfId="0" applyFont="1" applyFill="1" applyBorder="1" applyAlignment="1">
      <alignment horizontal="center" vertical="center" wrapText="1"/>
    </xf>
    <xf numFmtId="0" fontId="24" fillId="22" borderId="45" xfId="0" applyFont="1" applyFill="1" applyBorder="1" applyAlignment="1">
      <alignment horizontal="left" vertical="center" wrapText="1"/>
    </xf>
    <xf numFmtId="0" fontId="13" fillId="24" borderId="1" xfId="4" applyFont="1" applyFill="1" applyBorder="1" applyAlignment="1">
      <alignment horizontal="center" vertical="center" wrapText="1"/>
    </xf>
    <xf numFmtId="0" fontId="13" fillId="24" borderId="1" xfId="6" applyFont="1" applyFill="1" applyBorder="1" applyAlignment="1">
      <alignment vertical="center" wrapText="1"/>
    </xf>
    <xf numFmtId="15" fontId="13" fillId="24" borderId="1" xfId="6" applyNumberFormat="1" applyFont="1" applyFill="1" applyBorder="1" applyAlignment="1">
      <alignment horizontal="center" vertical="center" wrapText="1"/>
    </xf>
    <xf numFmtId="0" fontId="13" fillId="24" borderId="1" xfId="4" applyFont="1" applyFill="1" applyBorder="1" applyAlignment="1">
      <alignment horizontal="justify" vertical="center" wrapText="1"/>
    </xf>
    <xf numFmtId="0" fontId="36" fillId="24" borderId="1" xfId="7" applyFont="1" applyFill="1" applyBorder="1" applyAlignment="1">
      <alignment horizontal="justify" vertical="center" wrapText="1"/>
    </xf>
    <xf numFmtId="0" fontId="23" fillId="18" borderId="3" xfId="4" applyFont="1" applyFill="1" applyBorder="1" applyAlignment="1">
      <alignment vertical="top" wrapText="1"/>
    </xf>
    <xf numFmtId="9" fontId="10" fillId="18" borderId="3" xfId="5" applyFont="1" applyFill="1" applyBorder="1" applyAlignment="1">
      <alignment horizontal="center" vertical="center" wrapText="1"/>
    </xf>
    <xf numFmtId="0" fontId="23" fillId="18" borderId="3" xfId="0" applyFont="1" applyFill="1" applyBorder="1" applyAlignment="1">
      <alignment horizontal="left" vertical="top" wrapText="1"/>
    </xf>
    <xf numFmtId="15" fontId="23" fillId="18" borderId="4" xfId="0" applyNumberFormat="1" applyFont="1" applyFill="1" applyBorder="1" applyAlignment="1">
      <alignment horizontal="center" vertical="center" wrapText="1"/>
    </xf>
    <xf numFmtId="0" fontId="13" fillId="18" borderId="1" xfId="0" applyFont="1" applyFill="1" applyBorder="1" applyAlignment="1">
      <alignment horizontal="center" vertical="center" wrapText="1"/>
    </xf>
    <xf numFmtId="15" fontId="13" fillId="18" borderId="1" xfId="6" applyNumberFormat="1" applyFont="1" applyFill="1" applyBorder="1" applyAlignment="1">
      <alignment horizontal="center" vertical="center" wrapText="1"/>
    </xf>
    <xf numFmtId="0" fontId="23" fillId="17" borderId="3" xfId="4" applyFont="1" applyFill="1" applyBorder="1" applyAlignment="1">
      <alignment vertical="top" wrapText="1"/>
    </xf>
    <xf numFmtId="9" fontId="22" fillId="17" borderId="3" xfId="5" applyFont="1" applyFill="1" applyBorder="1" applyAlignment="1">
      <alignment horizontal="center" vertical="center" wrapText="1"/>
    </xf>
    <xf numFmtId="0" fontId="10" fillId="17" borderId="3" xfId="0" applyFont="1" applyFill="1" applyBorder="1" applyAlignment="1">
      <alignment horizontal="left" vertical="top" wrapText="1"/>
    </xf>
    <xf numFmtId="15" fontId="23" fillId="17" borderId="4" xfId="4" applyNumberFormat="1" applyFont="1" applyFill="1" applyBorder="1" applyAlignment="1">
      <alignment horizontal="center" vertical="center" wrapText="1"/>
    </xf>
    <xf numFmtId="0" fontId="13" fillId="17" borderId="1" xfId="0" applyFont="1" applyFill="1" applyBorder="1" applyAlignment="1">
      <alignment horizontal="center" vertical="center" wrapText="1"/>
    </xf>
    <xf numFmtId="15" fontId="13" fillId="17" borderId="1" xfId="6" applyNumberFormat="1" applyFont="1" applyFill="1" applyBorder="1" applyAlignment="1">
      <alignment horizontal="center" vertical="center" wrapText="1"/>
    </xf>
    <xf numFmtId="0" fontId="24" fillId="17" borderId="1" xfId="0" applyFont="1" applyFill="1" applyBorder="1" applyAlignment="1">
      <alignment horizontal="left" vertical="center" wrapText="1"/>
    </xf>
    <xf numFmtId="0" fontId="2" fillId="17" borderId="1"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24" fillId="16" borderId="1" xfId="0" applyFont="1" applyFill="1" applyBorder="1" applyAlignment="1">
      <alignment vertical="center" wrapText="1"/>
    </xf>
    <xf numFmtId="0" fontId="24" fillId="16" borderId="1" xfId="0" applyFont="1" applyFill="1" applyBorder="1" applyAlignment="1">
      <alignment horizontal="left" vertical="center" wrapText="1"/>
    </xf>
    <xf numFmtId="0" fontId="13" fillId="16" borderId="1" xfId="4" applyFont="1" applyFill="1" applyBorder="1" applyAlignment="1">
      <alignment horizontal="center" vertical="center" wrapText="1"/>
    </xf>
    <xf numFmtId="0" fontId="13" fillId="15"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14" fontId="2" fillId="15" borderId="1" xfId="0" applyNumberFormat="1" applyFont="1" applyFill="1" applyBorder="1" applyAlignment="1">
      <alignment horizontal="center" vertical="center" wrapText="1"/>
    </xf>
    <xf numFmtId="0" fontId="13" fillId="24" borderId="1" xfId="6" applyFont="1" applyFill="1" applyBorder="1" applyAlignment="1">
      <alignment horizontal="center" vertical="center" wrapText="1"/>
    </xf>
    <xf numFmtId="0" fontId="13" fillId="24" borderId="1" xfId="0" applyFont="1" applyFill="1" applyBorder="1" applyAlignment="1">
      <alignment horizontal="center" vertical="center" wrapText="1"/>
    </xf>
    <xf numFmtId="0" fontId="24" fillId="24" borderId="1" xfId="0" applyFont="1" applyFill="1" applyBorder="1" applyAlignment="1">
      <alignment horizontal="justify" vertical="center" wrapText="1"/>
    </xf>
    <xf numFmtId="0" fontId="24" fillId="24" borderId="1" xfId="0" applyFont="1" applyFill="1" applyBorder="1" applyAlignment="1">
      <alignment horizontal="center" vertical="center" wrapText="1"/>
    </xf>
    <xf numFmtId="0" fontId="24" fillId="24" borderId="1" xfId="0" applyFont="1" applyFill="1" applyBorder="1" applyAlignment="1">
      <alignment horizontal="left" vertical="center" wrapText="1"/>
    </xf>
    <xf numFmtId="0" fontId="36" fillId="24" borderId="1" xfId="7" applyFont="1" applyFill="1" applyBorder="1" applyAlignment="1">
      <alignment horizontal="left" vertical="center" wrapText="1"/>
    </xf>
    <xf numFmtId="0" fontId="13" fillId="24" borderId="1" xfId="6" applyFont="1" applyFill="1" applyBorder="1" applyAlignment="1">
      <alignment horizontal="justify" vertical="center" wrapText="1"/>
    </xf>
    <xf numFmtId="0" fontId="14" fillId="9" borderId="1" xfId="4" applyFont="1" applyFill="1" applyBorder="1" applyAlignment="1">
      <alignment horizontal="center" vertical="center" wrapText="1"/>
    </xf>
    <xf numFmtId="0" fontId="23" fillId="19" borderId="1" xfId="4" applyFont="1" applyFill="1" applyBorder="1" applyAlignment="1">
      <alignment horizontal="center" vertical="center" wrapText="1"/>
    </xf>
    <xf numFmtId="0" fontId="21" fillId="15" borderId="1" xfId="4" applyFont="1" applyFill="1" applyBorder="1" applyAlignment="1">
      <alignment horizontal="center" vertical="center" wrapText="1"/>
    </xf>
    <xf numFmtId="0" fontId="21" fillId="16" borderId="1" xfId="4" applyFont="1" applyFill="1" applyBorder="1" applyAlignment="1">
      <alignment horizontal="center" vertical="center" wrapText="1"/>
    </xf>
    <xf numFmtId="0" fontId="21" fillId="17" borderId="1" xfId="4" applyFont="1" applyFill="1" applyBorder="1" applyAlignment="1">
      <alignment horizontal="center" vertical="center" wrapText="1"/>
    </xf>
    <xf numFmtId="0" fontId="21" fillId="18" borderId="1" xfId="4" applyFont="1" applyFill="1" applyBorder="1" applyAlignment="1">
      <alignment horizontal="center" vertical="center" wrapText="1"/>
    </xf>
    <xf numFmtId="0" fontId="24" fillId="20" borderId="1" xfId="0" applyFont="1" applyFill="1" applyBorder="1" applyAlignment="1">
      <alignment horizontal="left" vertical="center" wrapText="1"/>
    </xf>
    <xf numFmtId="14" fontId="2" fillId="20" borderId="1" xfId="0" applyNumberFormat="1" applyFont="1" applyFill="1" applyBorder="1" applyAlignment="1">
      <alignment horizontal="left" vertical="center" wrapText="1"/>
    </xf>
    <xf numFmtId="9" fontId="2" fillId="9" borderId="1" xfId="3" applyFont="1" applyFill="1" applyBorder="1" applyAlignment="1">
      <alignment horizontal="center" vertical="center" wrapText="1"/>
    </xf>
    <xf numFmtId="0" fontId="13" fillId="9" borderId="1" xfId="0" applyFont="1" applyFill="1" applyBorder="1" applyAlignment="1">
      <alignment horizontal="left" vertical="center" wrapText="1"/>
    </xf>
    <xf numFmtId="0" fontId="13" fillId="24" borderId="1" xfId="7" applyFont="1" applyFill="1" applyBorder="1" applyAlignment="1">
      <alignment horizontal="center" vertical="center" wrapText="1"/>
    </xf>
    <xf numFmtId="0" fontId="13" fillId="18" borderId="0" xfId="0" applyFont="1" applyFill="1" applyAlignment="1">
      <alignment horizontal="center" vertical="center" wrapText="1"/>
    </xf>
    <xf numFmtId="0" fontId="13" fillId="18" borderId="1" xfId="7" applyFont="1" applyFill="1" applyBorder="1" applyAlignment="1">
      <alignment horizontal="center" vertical="center" wrapText="1"/>
    </xf>
    <xf numFmtId="0" fontId="13" fillId="17" borderId="1" xfId="7" applyFont="1" applyFill="1" applyBorder="1" applyAlignment="1">
      <alignment horizontal="center" vertical="center" wrapText="1"/>
    </xf>
    <xf numFmtId="0" fontId="24" fillId="15" borderId="1" xfId="0" applyFont="1" applyFill="1" applyBorder="1" applyAlignment="1">
      <alignment horizontal="center" vertical="center" wrapText="1"/>
    </xf>
    <xf numFmtId="15" fontId="13" fillId="15" borderId="1" xfId="6" applyNumberFormat="1" applyFont="1" applyFill="1" applyBorder="1" applyAlignment="1">
      <alignment horizontal="center" vertical="center" wrapText="1"/>
    </xf>
    <xf numFmtId="15" fontId="13" fillId="29" borderId="1" xfId="6" applyNumberFormat="1" applyFont="1" applyFill="1" applyBorder="1" applyAlignment="1">
      <alignment horizontal="center" vertical="center" wrapText="1"/>
    </xf>
    <xf numFmtId="0" fontId="13" fillId="22" borderId="1" xfId="4" applyFont="1" applyFill="1" applyBorder="1" applyAlignment="1">
      <alignment horizontal="center" vertical="center" wrapText="1"/>
    </xf>
    <xf numFmtId="15" fontId="13" fillId="22" borderId="1" xfId="4" applyNumberFormat="1" applyFont="1" applyFill="1" applyBorder="1" applyAlignment="1">
      <alignment horizontal="center" vertical="center" wrapText="1"/>
    </xf>
    <xf numFmtId="0" fontId="13" fillId="15" borderId="1" xfId="4" applyFont="1" applyFill="1" applyBorder="1" applyAlignment="1">
      <alignment horizontal="center" vertical="center" wrapText="1"/>
    </xf>
    <xf numFmtId="15" fontId="13" fillId="15" borderId="1" xfId="4" applyNumberFormat="1" applyFont="1" applyFill="1" applyBorder="1" applyAlignment="1">
      <alignment horizontal="center" vertical="center" wrapText="1"/>
    </xf>
    <xf numFmtId="0" fontId="24" fillId="16" borderId="1" xfId="0" applyFont="1" applyFill="1" applyBorder="1" applyAlignment="1">
      <alignment horizontal="center" vertical="center" wrapText="1"/>
    </xf>
    <xf numFmtId="15" fontId="24" fillId="16" borderId="1" xfId="0" applyNumberFormat="1" applyFont="1" applyFill="1" applyBorder="1" applyAlignment="1">
      <alignment horizontal="center" vertical="center" wrapText="1"/>
    </xf>
    <xf numFmtId="0" fontId="2" fillId="16" borderId="1" xfId="0" applyFont="1" applyFill="1" applyBorder="1" applyAlignment="1">
      <alignment horizontal="center" vertical="center" wrapText="1"/>
    </xf>
    <xf numFmtId="0" fontId="24" fillId="29" borderId="1" xfId="0" applyFont="1" applyFill="1" applyBorder="1" applyAlignment="1">
      <alignment horizontal="center" vertical="center" wrapText="1"/>
    </xf>
    <xf numFmtId="0" fontId="13" fillId="29" borderId="1" xfId="4" applyFont="1" applyFill="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0" fontId="2" fillId="0" borderId="2" xfId="0" applyFont="1" applyFill="1" applyBorder="1" applyAlignment="1">
      <alignment horizontal="left" vertical="center" wrapText="1"/>
    </xf>
    <xf numFmtId="0" fontId="23" fillId="24" borderId="29" xfId="4" applyFont="1" applyFill="1" applyBorder="1" applyAlignment="1">
      <alignment horizontal="center" vertical="center" wrapText="1"/>
    </xf>
    <xf numFmtId="0" fontId="23" fillId="24" borderId="1" xfId="6" applyFont="1" applyFill="1" applyBorder="1" applyAlignment="1">
      <alignment horizontal="justify" vertical="center" wrapText="1"/>
    </xf>
    <xf numFmtId="0" fontId="23" fillId="24" borderId="1" xfId="6" applyFont="1" applyFill="1" applyBorder="1" applyAlignment="1">
      <alignment horizontal="center" vertical="center" wrapText="1"/>
    </xf>
    <xf numFmtId="15" fontId="23" fillId="24" borderId="1" xfId="6" applyNumberFormat="1" applyFont="1" applyFill="1" applyBorder="1" applyAlignment="1">
      <alignment horizontal="center" vertical="center" wrapText="1"/>
    </xf>
    <xf numFmtId="0" fontId="13" fillId="22" borderId="1" xfId="4" applyFont="1" applyFill="1" applyBorder="1" applyAlignment="1">
      <alignment horizontal="left" vertical="center" wrapText="1"/>
    </xf>
    <xf numFmtId="0" fontId="24" fillId="15" borderId="1" xfId="0" applyFont="1" applyFill="1" applyBorder="1" applyAlignment="1">
      <alignment vertical="center" wrapText="1"/>
    </xf>
    <xf numFmtId="15" fontId="24" fillId="25" borderId="1" xfId="0" applyNumberFormat="1" applyFont="1" applyFill="1" applyBorder="1" applyAlignment="1">
      <alignment horizontal="center" vertical="center" wrapText="1"/>
    </xf>
    <xf numFmtId="0" fontId="23" fillId="25" borderId="1" xfId="4" applyFont="1" applyFill="1" applyBorder="1" applyAlignment="1">
      <alignment horizontal="center" vertical="center" wrapText="1"/>
    </xf>
    <xf numFmtId="0" fontId="24" fillId="25" borderId="1" xfId="0" applyFont="1" applyFill="1" applyBorder="1" applyAlignment="1">
      <alignment horizontal="justify" vertical="center" wrapText="1"/>
    </xf>
    <xf numFmtId="0" fontId="24" fillId="25" borderId="1" xfId="0" applyFont="1" applyFill="1" applyBorder="1" applyAlignment="1">
      <alignment horizontal="center" vertical="center" wrapText="1"/>
    </xf>
    <xf numFmtId="0" fontId="28" fillId="0" borderId="1" xfId="0" applyNumberFormat="1" applyFont="1" applyFill="1" applyBorder="1" applyAlignment="1" applyProtection="1">
      <alignment horizontal="left" vertical="center" wrapText="1"/>
      <protection locked="0"/>
    </xf>
    <xf numFmtId="0" fontId="2" fillId="3" borderId="1" xfId="0" applyNumberFormat="1" applyFont="1" applyFill="1" applyBorder="1" applyAlignment="1" applyProtection="1">
      <alignment horizontal="left" vertical="center" wrapText="1"/>
      <protection locked="0"/>
    </xf>
    <xf numFmtId="0" fontId="42" fillId="3" borderId="1" xfId="0" applyNumberFormat="1" applyFont="1" applyFill="1" applyBorder="1" applyAlignment="1" applyProtection="1">
      <alignment horizontal="left" vertical="center" wrapText="1"/>
      <protection locked="0"/>
    </xf>
    <xf numFmtId="0" fontId="13" fillId="0" borderId="1" xfId="0" applyFont="1" applyFill="1" applyBorder="1" applyAlignment="1">
      <alignment vertical="center" wrapText="1"/>
    </xf>
    <xf numFmtId="0" fontId="2" fillId="0" borderId="14" xfId="0" applyFont="1" applyBorder="1" applyAlignment="1">
      <alignment horizontal="center" vertical="center" wrapText="1"/>
    </xf>
    <xf numFmtId="0" fontId="2" fillId="0" borderId="14" xfId="0" applyFont="1" applyFill="1" applyBorder="1" applyAlignment="1">
      <alignment horizontal="center" vertical="center" wrapText="1"/>
    </xf>
    <xf numFmtId="0" fontId="28" fillId="0" borderId="14" xfId="0" applyFont="1" applyFill="1" applyBorder="1" applyAlignment="1" applyProtection="1">
      <alignment horizontal="center" vertical="center" wrapText="1"/>
      <protection locked="0"/>
    </xf>
    <xf numFmtId="0" fontId="28" fillId="0" borderId="1" xfId="0" applyNumberFormat="1" applyFont="1" applyFill="1" applyBorder="1" applyAlignment="1" applyProtection="1">
      <alignment horizontal="center" vertical="center" wrapText="1"/>
      <protection locked="0"/>
    </xf>
    <xf numFmtId="0" fontId="2" fillId="7" borderId="13" xfId="0" applyFont="1" applyFill="1" applyBorder="1" applyAlignment="1">
      <alignment horizontal="center" vertical="center" wrapText="1"/>
    </xf>
    <xf numFmtId="0" fontId="2" fillId="0" borderId="13" xfId="0" applyNumberFormat="1" applyFont="1" applyFill="1" applyBorder="1" applyAlignment="1" applyProtection="1">
      <alignment horizontal="center" vertical="center" wrapText="1"/>
      <protection locked="0"/>
    </xf>
    <xf numFmtId="0" fontId="2" fillId="0" borderId="13" xfId="0" applyFont="1" applyFill="1" applyBorder="1" applyAlignment="1">
      <alignment horizontal="center" vertical="center" wrapText="1"/>
    </xf>
    <xf numFmtId="0" fontId="11" fillId="5" borderId="6" xfId="0" applyFont="1" applyFill="1" applyBorder="1" applyAlignment="1">
      <alignment horizontal="left" vertical="top" wrapText="1"/>
    </xf>
    <xf numFmtId="0" fontId="28" fillId="0" borderId="1" xfId="0" applyFont="1" applyBorder="1" applyAlignment="1">
      <alignment vertical="center" wrapText="1"/>
    </xf>
    <xf numFmtId="0" fontId="28"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28" fillId="0" borderId="1" xfId="0" applyNumberFormat="1" applyFont="1" applyFill="1" applyBorder="1" applyAlignment="1" applyProtection="1">
      <alignment vertical="center" wrapText="1"/>
      <protection locked="0"/>
    </xf>
    <xf numFmtId="0" fontId="28" fillId="0" borderId="1" xfId="0" applyFont="1" applyFill="1" applyBorder="1" applyAlignment="1">
      <alignment vertical="center" wrapText="1"/>
    </xf>
    <xf numFmtId="9" fontId="43" fillId="0" borderId="1" xfId="0" applyNumberFormat="1" applyFont="1" applyFill="1" applyBorder="1" applyAlignment="1">
      <alignment horizontal="center" vertical="center" wrapText="1"/>
    </xf>
    <xf numFmtId="0" fontId="28" fillId="0" borderId="1" xfId="1" applyFont="1" applyFill="1" applyBorder="1" applyAlignment="1">
      <alignment horizontal="center" vertical="center" wrapText="1"/>
    </xf>
    <xf numFmtId="0" fontId="28" fillId="0" borderId="1" xfId="8" applyFont="1" applyFill="1" applyBorder="1" applyAlignment="1">
      <alignment horizontal="center" vertical="center" wrapText="1"/>
    </xf>
    <xf numFmtId="9" fontId="28" fillId="0" borderId="1" xfId="0" applyNumberFormat="1" applyFont="1" applyFill="1" applyBorder="1" applyAlignment="1">
      <alignment horizontal="center" vertical="center" wrapText="1"/>
    </xf>
    <xf numFmtId="49" fontId="28" fillId="0" borderId="1" xfId="0" applyNumberFormat="1" applyFont="1" applyFill="1" applyBorder="1" applyAlignment="1" applyProtection="1">
      <alignment horizontal="left" vertical="center" wrapText="1"/>
      <protection locked="0"/>
    </xf>
    <xf numFmtId="0" fontId="28" fillId="0" borderId="14" xfId="0" applyFont="1" applyBorder="1" applyAlignment="1">
      <alignment horizontal="center" vertical="center" wrapText="1"/>
    </xf>
    <xf numFmtId="9" fontId="43" fillId="0" borderId="1" xfId="0" applyNumberFormat="1" applyFont="1" applyFill="1" applyBorder="1" applyAlignment="1">
      <alignment horizontal="left" vertical="center" wrapText="1"/>
    </xf>
    <xf numFmtId="9" fontId="28" fillId="31" borderId="1" xfId="0" applyNumberFormat="1" applyFont="1" applyFill="1" applyBorder="1" applyAlignment="1">
      <alignment horizontal="left" vertical="center" wrapText="1"/>
    </xf>
    <xf numFmtId="0" fontId="28" fillId="0" borderId="1" xfId="0" applyNumberFormat="1" applyFont="1" applyFill="1" applyBorder="1" applyAlignment="1" applyProtection="1">
      <alignment horizontal="justify" vertical="center" wrapText="1"/>
      <protection locked="0"/>
    </xf>
    <xf numFmtId="0" fontId="28" fillId="0" borderId="1" xfId="0" quotePrefix="1" applyNumberFormat="1" applyFont="1" applyFill="1" applyBorder="1" applyAlignment="1" applyProtection="1">
      <alignment horizontal="left" vertical="center" wrapText="1"/>
      <protection locked="0"/>
    </xf>
    <xf numFmtId="0" fontId="28" fillId="0" borderId="14" xfId="0" applyFont="1" applyBorder="1" applyAlignment="1">
      <alignment horizontal="left" vertical="center" wrapText="1"/>
    </xf>
    <xf numFmtId="0" fontId="28" fillId="0" borderId="1" xfId="0" applyFont="1" applyBorder="1" applyAlignment="1">
      <alignment horizontal="left" vertical="center" wrapText="1"/>
    </xf>
    <xf numFmtId="0" fontId="25" fillId="22" borderId="1" xfId="0" applyFont="1" applyFill="1" applyBorder="1" applyAlignment="1">
      <alignment vertical="center" wrapText="1"/>
    </xf>
    <xf numFmtId="14" fontId="25" fillId="22" borderId="1" xfId="0" applyNumberFormat="1"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2" fillId="0" borderId="1" xfId="0" applyNumberFormat="1" applyFont="1" applyFill="1" applyBorder="1" applyAlignment="1" applyProtection="1">
      <alignment horizontal="justify" vertical="center" wrapText="1"/>
      <protection locked="0"/>
    </xf>
    <xf numFmtId="0" fontId="3"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lignment horizontal="center" vertical="center" wrapText="1"/>
    </xf>
    <xf numFmtId="0" fontId="2" fillId="0" borderId="1" xfId="0" applyFont="1" applyBorder="1" applyAlignment="1" applyProtection="1">
      <alignment horizontal="justify" vertical="center" wrapText="1"/>
      <protection locked="0"/>
    </xf>
    <xf numFmtId="0" fontId="2" fillId="31" borderId="1" xfId="1" applyFont="1" applyFill="1" applyBorder="1" applyAlignment="1">
      <alignment horizontal="center" vertical="center" wrapText="1"/>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justify" vertical="center" wrapText="1"/>
      <protection locked="0"/>
    </xf>
    <xf numFmtId="9" fontId="43" fillId="4" borderId="1" xfId="0" applyNumberFormat="1" applyFont="1" applyFill="1" applyBorder="1" applyAlignment="1">
      <alignment horizontal="center" vertical="center" wrapText="1"/>
    </xf>
    <xf numFmtId="0" fontId="43" fillId="3" borderId="1" xfId="0" applyFont="1" applyFill="1" applyBorder="1" applyAlignment="1">
      <alignment horizontal="left" vertical="center" wrapText="1"/>
    </xf>
    <xf numFmtId="49" fontId="2" fillId="0" borderId="1" xfId="0" applyNumberFormat="1" applyFont="1" applyFill="1" applyBorder="1" applyAlignment="1" applyProtection="1">
      <alignment horizontal="center" vertical="center" wrapText="1"/>
      <protection locked="0"/>
    </xf>
    <xf numFmtId="9" fontId="2" fillId="31" borderId="1" xfId="0" applyNumberFormat="1" applyFont="1" applyFill="1" applyBorder="1" applyAlignment="1">
      <alignment horizontal="center" vertical="center" wrapText="1"/>
    </xf>
    <xf numFmtId="0" fontId="24" fillId="15" borderId="1" xfId="0" applyFont="1" applyFill="1" applyBorder="1" applyAlignment="1">
      <alignment horizontal="justify" vertical="center" wrapText="1"/>
    </xf>
    <xf numFmtId="0" fontId="2" fillId="19" borderId="1" xfId="0" applyFont="1" applyFill="1" applyBorder="1" applyAlignment="1">
      <alignment horizontal="center" vertical="center" wrapText="1"/>
    </xf>
    <xf numFmtId="0" fontId="2" fillId="19" borderId="1" xfId="0" applyNumberFormat="1" applyFont="1" applyFill="1" applyBorder="1" applyAlignment="1" applyProtection="1">
      <alignment horizontal="center" vertical="center" wrapText="1"/>
      <protection locked="0"/>
    </xf>
    <xf numFmtId="0" fontId="2" fillId="29" borderId="1" xfId="0" applyFont="1" applyFill="1" applyBorder="1" applyAlignment="1">
      <alignment horizontal="center" vertical="center" wrapText="1"/>
    </xf>
    <xf numFmtId="0" fontId="2" fillId="29" borderId="1" xfId="0" applyNumberFormat="1" applyFont="1" applyFill="1" applyBorder="1" applyAlignment="1" applyProtection="1">
      <alignment horizontal="center" vertical="center" wrapText="1"/>
      <protection locked="0"/>
    </xf>
    <xf numFmtId="9" fontId="2" fillId="19" borderId="1" xfId="0" applyNumberFormat="1" applyFont="1" applyFill="1" applyBorder="1" applyAlignment="1">
      <alignment horizontal="center" vertical="center" wrapText="1"/>
    </xf>
    <xf numFmtId="0" fontId="0" fillId="19" borderId="1" xfId="0" applyFont="1" applyFill="1" applyBorder="1" applyAlignment="1">
      <alignment horizontal="center" vertical="center" wrapText="1"/>
    </xf>
    <xf numFmtId="0" fontId="44" fillId="19" borderId="1" xfId="0" applyFont="1" applyFill="1" applyBorder="1" applyAlignment="1">
      <alignment horizontal="center" vertical="center" wrapText="1"/>
    </xf>
    <xf numFmtId="0" fontId="35" fillId="19" borderId="1" xfId="0" applyFont="1" applyFill="1" applyBorder="1" applyAlignment="1">
      <alignment horizontal="center" vertical="center" wrapText="1"/>
    </xf>
    <xf numFmtId="0" fontId="28" fillId="0" borderId="1" xfId="0" applyFont="1" applyFill="1" applyBorder="1" applyAlignment="1">
      <alignment horizontal="justify" vertical="center" wrapText="1"/>
    </xf>
    <xf numFmtId="0" fontId="28" fillId="31" borderId="1" xfId="0" applyFont="1" applyFill="1" applyBorder="1" applyAlignment="1">
      <alignment vertical="center" wrapText="1"/>
    </xf>
    <xf numFmtId="0" fontId="0" fillId="0" borderId="0" xfId="0" applyAlignment="1">
      <alignment vertical="center" wrapText="1"/>
    </xf>
    <xf numFmtId="9" fontId="2" fillId="0" borderId="1" xfId="0" applyNumberFormat="1" applyFont="1" applyFill="1" applyBorder="1" applyAlignment="1">
      <alignment horizontal="left" vertical="center" wrapText="1"/>
    </xf>
    <xf numFmtId="0" fontId="28" fillId="0" borderId="4"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8" fillId="8" borderId="1" xfId="0" applyNumberFormat="1" applyFont="1" applyFill="1" applyBorder="1" applyAlignment="1" applyProtection="1">
      <alignment horizontal="center" vertical="center" wrapText="1"/>
      <protection locked="0"/>
    </xf>
    <xf numFmtId="0" fontId="28" fillId="7" borderId="1"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31" borderId="47"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8" xfId="0" applyFont="1" applyFill="1" applyBorder="1" applyAlignment="1">
      <alignment horizontal="center" vertical="center" wrapText="1"/>
    </xf>
    <xf numFmtId="9" fontId="28" fillId="4" borderId="1" xfId="0" applyNumberFormat="1" applyFont="1" applyFill="1" applyBorder="1" applyAlignment="1">
      <alignment horizontal="center" vertical="center" wrapText="1"/>
    </xf>
    <xf numFmtId="0" fontId="28" fillId="3" borderId="1" xfId="0" applyFont="1" applyFill="1" applyBorder="1" applyAlignment="1">
      <alignment horizontal="center" vertical="center" wrapText="1"/>
    </xf>
    <xf numFmtId="9" fontId="28" fillId="9" borderId="1" xfId="0" applyNumberFormat="1" applyFont="1" applyFill="1" applyBorder="1" applyAlignment="1">
      <alignment horizontal="center" vertical="center" wrapText="1"/>
    </xf>
    <xf numFmtId="0" fontId="47" fillId="0" borderId="1" xfId="7" applyNumberFormat="1" applyFont="1" applyFill="1" applyBorder="1" applyAlignment="1" applyProtection="1">
      <alignment horizontal="center" vertical="center" wrapText="1"/>
      <protection locked="0"/>
    </xf>
    <xf numFmtId="0" fontId="48" fillId="5" borderId="1" xfId="0" applyFont="1" applyFill="1" applyBorder="1" applyAlignment="1">
      <alignment horizontal="center" vertical="center" wrapText="1"/>
    </xf>
    <xf numFmtId="0" fontId="28" fillId="19" borderId="1" xfId="0" applyFont="1" applyFill="1" applyBorder="1" applyAlignment="1">
      <alignment horizontal="center" vertical="center" wrapText="1"/>
    </xf>
    <xf numFmtId="0" fontId="49" fillId="5" borderId="1" xfId="0" applyFont="1" applyFill="1" applyBorder="1" applyAlignment="1">
      <alignment horizontal="center" vertical="center" wrapText="1"/>
    </xf>
    <xf numFmtId="0" fontId="28" fillId="31" borderId="47" xfId="1" applyFont="1" applyFill="1" applyBorder="1" applyAlignment="1">
      <alignment horizontal="center" vertical="center" wrapText="1"/>
    </xf>
    <xf numFmtId="0" fontId="28" fillId="0" borderId="47" xfId="1" applyFont="1" applyFill="1" applyBorder="1" applyAlignment="1">
      <alignment horizontal="center" vertical="center" wrapText="1"/>
    </xf>
    <xf numFmtId="9" fontId="28" fillId="19" borderId="1" xfId="0" applyNumberFormat="1"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31" borderId="16" xfId="1" applyFont="1" applyFill="1" applyBorder="1" applyAlignment="1">
      <alignment horizontal="center" vertical="center" wrapText="1"/>
    </xf>
    <xf numFmtId="0" fontId="28" fillId="0" borderId="16" xfId="1" applyFont="1" applyFill="1" applyBorder="1" applyAlignment="1">
      <alignment horizontal="center" vertical="center" wrapText="1"/>
    </xf>
    <xf numFmtId="9" fontId="28" fillId="30" borderId="1" xfId="0" applyNumberFormat="1" applyFont="1" applyFill="1" applyBorder="1" applyAlignment="1">
      <alignment horizontal="center" vertical="center" wrapText="1"/>
    </xf>
    <xf numFmtId="0" fontId="28" fillId="31" borderId="1" xfId="0" applyNumberFormat="1" applyFont="1" applyFill="1" applyBorder="1" applyAlignment="1" applyProtection="1">
      <alignment horizontal="center" vertical="center" wrapText="1"/>
      <protection locked="0"/>
    </xf>
    <xf numFmtId="0" fontId="28" fillId="31" borderId="1" xfId="1" applyFont="1" applyFill="1" applyBorder="1" applyAlignment="1">
      <alignment horizontal="center" vertical="center" wrapText="1"/>
    </xf>
    <xf numFmtId="0" fontId="2" fillId="0" borderId="1" xfId="1" applyFont="1" applyFill="1" applyBorder="1" applyAlignment="1">
      <alignment vertical="center" wrapText="1"/>
    </xf>
    <xf numFmtId="0" fontId="0" fillId="29"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NumberFormat="1" applyFont="1" applyFill="1" applyBorder="1" applyAlignment="1" applyProtection="1">
      <alignment horizontal="center" vertical="center" wrapText="1"/>
      <protection locked="0"/>
    </xf>
    <xf numFmtId="9" fontId="2" fillId="4"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1" applyNumberFormat="1" applyFont="1" applyFill="1" applyBorder="1" applyAlignment="1" applyProtection="1">
      <alignment vertical="center" wrapText="1"/>
      <protection locked="0"/>
    </xf>
    <xf numFmtId="0" fontId="2" fillId="29" borderId="1" xfId="1" applyFont="1" applyFill="1" applyBorder="1" applyAlignment="1">
      <alignment horizontal="center" vertical="center" wrapText="1"/>
    </xf>
    <xf numFmtId="9" fontId="2" fillId="0" borderId="1" xfId="1" applyNumberFormat="1" applyFont="1" applyFill="1" applyBorder="1" applyAlignment="1">
      <alignment horizontal="center" vertical="center" wrapText="1"/>
    </xf>
    <xf numFmtId="0" fontId="2" fillId="29" borderId="1" xfId="1" applyNumberFormat="1" applyFont="1" applyFill="1" applyBorder="1" applyAlignment="1" applyProtection="1">
      <alignment horizontal="center" vertical="center" wrapText="1"/>
      <protection locked="0"/>
    </xf>
    <xf numFmtId="0" fontId="13" fillId="0" borderId="1" xfId="1" applyNumberFormat="1" applyFont="1" applyFill="1" applyBorder="1" applyAlignment="1" applyProtection="1">
      <alignment horizontal="center" vertical="center" wrapText="1"/>
      <protection locked="0"/>
    </xf>
    <xf numFmtId="0" fontId="0" fillId="29" borderId="1" xfId="1" applyNumberFormat="1" applyFont="1" applyFill="1" applyBorder="1" applyAlignment="1" applyProtection="1">
      <alignment horizontal="center" vertical="center" wrapText="1"/>
      <protection locked="0"/>
    </xf>
    <xf numFmtId="0" fontId="2" fillId="0" borderId="1" xfId="1" applyFont="1" applyBorder="1" applyAlignment="1">
      <alignment vertical="center" wrapText="1"/>
    </xf>
    <xf numFmtId="0" fontId="2" fillId="8" borderId="1" xfId="1" applyNumberFormat="1" applyFont="1" applyFill="1" applyBorder="1" applyAlignment="1" applyProtection="1">
      <alignment horizontal="center" vertical="center" wrapText="1"/>
      <protection locked="0"/>
    </xf>
    <xf numFmtId="0" fontId="2" fillId="7" borderId="1"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0" borderId="1" xfId="1" applyNumberFormat="1" applyFont="1" applyFill="1" applyBorder="1" applyAlignment="1" applyProtection="1">
      <alignment horizontal="left" vertical="center" wrapText="1"/>
      <protection locked="0"/>
    </xf>
    <xf numFmtId="9" fontId="4" fillId="4" borderId="1" xfId="1" applyNumberFormat="1" applyFont="1" applyFill="1" applyBorder="1" applyAlignment="1">
      <alignment horizontal="center" vertical="center" wrapText="1"/>
    </xf>
    <xf numFmtId="0" fontId="4" fillId="3" borderId="1" xfId="1" applyFont="1" applyFill="1" applyBorder="1" applyAlignment="1">
      <alignment horizontal="left" vertical="center" wrapText="1"/>
    </xf>
    <xf numFmtId="9" fontId="4" fillId="9" borderId="1" xfId="1" applyNumberFormat="1" applyFont="1" applyFill="1" applyBorder="1" applyAlignment="1">
      <alignment horizontal="center" vertical="center" wrapText="1"/>
    </xf>
    <xf numFmtId="0" fontId="11" fillId="5" borderId="1" xfId="1" applyFont="1" applyFill="1" applyBorder="1" applyAlignment="1">
      <alignment horizontal="left" vertical="top" wrapText="1"/>
    </xf>
    <xf numFmtId="0" fontId="2" fillId="31" borderId="1" xfId="0" applyNumberFormat="1" applyFont="1" applyFill="1" applyBorder="1" applyAlignment="1" applyProtection="1">
      <alignment horizontal="center" vertical="center" wrapText="1"/>
      <protection locked="0"/>
    </xf>
    <xf numFmtId="9" fontId="2" fillId="3" borderId="1" xfId="3" applyFont="1" applyFill="1" applyBorder="1" applyAlignment="1">
      <alignment horizontal="center" vertical="center" wrapText="1"/>
    </xf>
    <xf numFmtId="0" fontId="2" fillId="31" borderId="1" xfId="0" applyFont="1" applyFill="1" applyBorder="1" applyAlignment="1">
      <alignment horizontal="center" vertical="center" wrapText="1"/>
    </xf>
    <xf numFmtId="0" fontId="2" fillId="31" borderId="1" xfId="0" applyFont="1" applyFill="1" applyBorder="1" applyAlignment="1">
      <alignment vertical="center" wrapText="1"/>
    </xf>
    <xf numFmtId="0" fontId="4" fillId="19" borderId="1"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protection locked="0"/>
    </xf>
    <xf numFmtId="0" fontId="3" fillId="0" borderId="0" xfId="0" applyFont="1" applyAlignment="1">
      <alignment horizontal="left" vertical="center"/>
    </xf>
    <xf numFmtId="0" fontId="2" fillId="0" borderId="0" xfId="0" applyFont="1" applyAlignment="1">
      <alignment horizontal="left"/>
    </xf>
    <xf numFmtId="0" fontId="3" fillId="2" borderId="1" xfId="0"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2" fillId="0" borderId="10" xfId="0" applyFont="1" applyBorder="1" applyAlignment="1">
      <alignment horizontal="center" wrapText="1"/>
    </xf>
    <xf numFmtId="0" fontId="2" fillId="0" borderId="5" xfId="0" applyFont="1" applyBorder="1" applyAlignment="1">
      <alignment horizontal="center" wrapText="1"/>
    </xf>
    <xf numFmtId="0" fontId="2" fillId="0" borderId="11" xfId="0" applyFont="1" applyBorder="1" applyAlignment="1">
      <alignment horizontal="center" wrapText="1"/>
    </xf>
    <xf numFmtId="0" fontId="2" fillId="0" borderId="0" xfId="0" applyFont="1" applyBorder="1" applyAlignment="1">
      <alignment horizontal="center" wrapText="1"/>
    </xf>
    <xf numFmtId="0" fontId="2" fillId="0" borderId="12" xfId="0" applyFont="1" applyBorder="1" applyAlignment="1">
      <alignment horizontal="center" wrapText="1"/>
    </xf>
    <xf numFmtId="0" fontId="2" fillId="0" borderId="8" xfId="0" applyFont="1" applyBorder="1" applyAlignment="1">
      <alignment horizont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 fillId="0" borderId="1" xfId="0" applyFont="1" applyBorder="1" applyAlignment="1">
      <alignment horizontal="left" vertical="center" wrapText="1"/>
    </xf>
    <xf numFmtId="0" fontId="30" fillId="0" borderId="36"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41"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43" xfId="0" applyFont="1" applyBorder="1" applyAlignment="1">
      <alignment horizontal="center" vertical="center" wrapText="1"/>
    </xf>
    <xf numFmtId="0" fontId="2" fillId="7" borderId="13"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0" borderId="13" xfId="0" applyNumberFormat="1" applyFont="1" applyFill="1" applyBorder="1" applyAlignment="1" applyProtection="1">
      <alignment horizontal="center" vertical="center" wrapText="1"/>
      <protection locked="0"/>
    </xf>
    <xf numFmtId="0" fontId="2" fillId="0" borderId="14" xfId="0" applyNumberFormat="1" applyFont="1" applyFill="1" applyBorder="1" applyAlignment="1" applyProtection="1">
      <alignment horizontal="center" vertical="center" wrapText="1"/>
      <protection locked="0"/>
    </xf>
    <xf numFmtId="0" fontId="28" fillId="0" borderId="13" xfId="0" applyNumberFormat="1" applyFont="1" applyFill="1" applyBorder="1" applyAlignment="1" applyProtection="1">
      <alignment horizontal="center" vertical="center" wrapText="1"/>
      <protection locked="0"/>
    </xf>
    <xf numFmtId="0" fontId="28" fillId="0" borderId="14" xfId="0" applyNumberFormat="1" applyFont="1" applyFill="1" applyBorder="1" applyAlignment="1" applyProtection="1">
      <alignment horizontal="center" vertical="center" wrapText="1"/>
      <protection locked="0"/>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8" fillId="0" borderId="13"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8" fillId="0" borderId="13" xfId="0" applyFont="1" applyFill="1" applyBorder="1" applyAlignment="1" applyProtection="1">
      <alignment horizontal="center" vertical="center" wrapText="1"/>
      <protection locked="0"/>
    </xf>
    <xf numFmtId="0" fontId="28" fillId="0" borderId="14" xfId="0" applyFont="1" applyFill="1" applyBorder="1" applyAlignment="1" applyProtection="1">
      <alignment horizontal="center" vertical="center" wrapText="1"/>
      <protection locked="0"/>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 fillId="0" borderId="10"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11"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2"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1" xfId="0" applyFont="1" applyBorder="1" applyAlignment="1">
      <alignment horizontal="left" vertical="center"/>
    </xf>
    <xf numFmtId="0" fontId="12" fillId="5" borderId="13"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3" xfId="1" applyFont="1" applyFill="1" applyBorder="1" applyAlignment="1">
      <alignment horizontal="center" vertical="center" wrapText="1"/>
    </xf>
    <xf numFmtId="0" fontId="12" fillId="5" borderId="14" xfId="1"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8" borderId="13" xfId="0" applyNumberFormat="1" applyFont="1" applyFill="1" applyBorder="1" applyAlignment="1" applyProtection="1">
      <alignment horizontal="center" vertical="center" wrapText="1"/>
      <protection locked="0"/>
    </xf>
    <xf numFmtId="0" fontId="2" fillId="8" borderId="14" xfId="0" applyNumberFormat="1" applyFont="1" applyFill="1" applyBorder="1" applyAlignment="1" applyProtection="1">
      <alignment horizontal="center" vertical="center" wrapText="1"/>
      <protection locked="0"/>
    </xf>
    <xf numFmtId="0" fontId="2" fillId="0" borderId="10"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12"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2" fillId="5" borderId="22" xfId="0" applyFont="1" applyFill="1" applyBorder="1" applyAlignment="1">
      <alignment horizontal="center" vertical="center" wrapText="1"/>
    </xf>
    <xf numFmtId="0" fontId="13" fillId="31" borderId="13" xfId="0" applyFont="1" applyFill="1" applyBorder="1" applyAlignment="1">
      <alignment horizontal="center" vertical="center" wrapText="1"/>
    </xf>
    <xf numFmtId="0" fontId="13" fillId="31" borderId="22" xfId="0" applyFont="1" applyFill="1" applyBorder="1" applyAlignment="1">
      <alignment horizontal="center" vertical="center" wrapText="1"/>
    </xf>
    <xf numFmtId="0" fontId="13" fillId="31" borderId="14" xfId="0" applyFont="1" applyFill="1" applyBorder="1" applyAlignment="1">
      <alignment horizontal="center" vertical="center" wrapText="1"/>
    </xf>
    <xf numFmtId="49" fontId="13" fillId="31" borderId="13" xfId="0" applyNumberFormat="1" applyFont="1" applyFill="1" applyBorder="1" applyAlignment="1">
      <alignment horizontal="center" vertical="center" wrapText="1"/>
    </xf>
    <xf numFmtId="49" fontId="13" fillId="31" borderId="22" xfId="0" applyNumberFormat="1" applyFont="1" applyFill="1" applyBorder="1" applyAlignment="1">
      <alignment horizontal="center" vertical="center" wrapText="1"/>
    </xf>
    <xf numFmtId="49" fontId="13" fillId="31" borderId="14" xfId="0" applyNumberFormat="1" applyFont="1" applyFill="1" applyBorder="1" applyAlignment="1">
      <alignment horizontal="center" vertical="center" wrapText="1"/>
    </xf>
    <xf numFmtId="0" fontId="14" fillId="9" borderId="6" xfId="4" applyFont="1" applyFill="1" applyBorder="1" applyAlignment="1">
      <alignment horizontal="center" vertical="center" wrapText="1"/>
    </xf>
    <xf numFmtId="0" fontId="14" fillId="9" borderId="7" xfId="4" applyFont="1" applyFill="1" applyBorder="1" applyAlignment="1">
      <alignment horizontal="center" vertical="center" wrapText="1"/>
    </xf>
    <xf numFmtId="14" fontId="2" fillId="31" borderId="13" xfId="0" applyNumberFormat="1" applyFont="1" applyFill="1" applyBorder="1" applyAlignment="1">
      <alignment horizontal="center" vertical="center" wrapText="1"/>
    </xf>
    <xf numFmtId="14" fontId="2" fillId="31" borderId="22" xfId="0" applyNumberFormat="1" applyFont="1" applyFill="1" applyBorder="1" applyAlignment="1">
      <alignment horizontal="center" vertical="center" wrapText="1"/>
    </xf>
    <xf numFmtId="14" fontId="2" fillId="31" borderId="14" xfId="0" applyNumberFormat="1" applyFont="1" applyFill="1" applyBorder="1" applyAlignment="1">
      <alignment horizontal="center" vertical="center" wrapText="1"/>
    </xf>
    <xf numFmtId="0" fontId="24" fillId="32" borderId="13" xfId="0" applyFont="1" applyFill="1" applyBorder="1" applyAlignment="1">
      <alignment horizontal="center" vertical="center" wrapText="1"/>
    </xf>
    <xf numFmtId="0" fontId="24" fillId="32" borderId="22" xfId="0" applyFont="1" applyFill="1" applyBorder="1" applyAlignment="1">
      <alignment horizontal="center" vertical="center" wrapText="1"/>
    </xf>
    <xf numFmtId="0" fontId="24" fillId="32" borderId="14" xfId="0" applyFont="1" applyFill="1" applyBorder="1" applyAlignment="1">
      <alignment horizontal="center" vertical="center" wrapText="1"/>
    </xf>
    <xf numFmtId="9" fontId="2" fillId="31" borderId="13" xfId="3" applyFont="1" applyFill="1" applyBorder="1" applyAlignment="1">
      <alignment horizontal="center" vertical="center" wrapText="1"/>
    </xf>
    <xf numFmtId="9" fontId="2" fillId="31" borderId="22" xfId="3" applyFont="1" applyFill="1" applyBorder="1" applyAlignment="1">
      <alignment horizontal="center" vertical="center" wrapText="1"/>
    </xf>
    <xf numFmtId="9" fontId="2" fillId="31" borderId="14" xfId="3" applyFont="1" applyFill="1" applyBorder="1" applyAlignment="1">
      <alignment horizontal="center" vertical="center" wrapText="1"/>
    </xf>
    <xf numFmtId="0" fontId="21" fillId="18" borderId="13" xfId="4" applyFont="1" applyFill="1" applyBorder="1" applyAlignment="1">
      <alignment horizontal="center" vertical="center" wrapText="1"/>
    </xf>
    <xf numFmtId="0" fontId="21" fillId="18" borderId="22" xfId="4" applyFont="1" applyFill="1" applyBorder="1" applyAlignment="1">
      <alignment horizontal="center" vertical="center" wrapText="1"/>
    </xf>
    <xf numFmtId="0" fontId="21" fillId="18" borderId="14" xfId="4" applyFont="1" applyFill="1" applyBorder="1" applyAlignment="1">
      <alignment horizontal="center" vertical="center" wrapText="1"/>
    </xf>
    <xf numFmtId="0" fontId="21" fillId="17" borderId="13" xfId="4" applyFont="1" applyFill="1" applyBorder="1" applyAlignment="1">
      <alignment horizontal="center" vertical="center" wrapText="1"/>
    </xf>
    <xf numFmtId="0" fontId="21" fillId="17" borderId="22" xfId="4" applyFont="1" applyFill="1" applyBorder="1" applyAlignment="1">
      <alignment horizontal="center" vertical="center" wrapText="1"/>
    </xf>
    <xf numFmtId="0" fontId="21" fillId="17" borderId="14" xfId="4" applyFont="1" applyFill="1" applyBorder="1" applyAlignment="1">
      <alignment horizontal="center" vertical="center" wrapText="1"/>
    </xf>
    <xf numFmtId="0" fontId="21" fillId="16" borderId="13" xfId="4" applyFont="1" applyFill="1" applyBorder="1" applyAlignment="1">
      <alignment horizontal="center" vertical="center" wrapText="1"/>
    </xf>
    <xf numFmtId="0" fontId="21" fillId="16" borderId="22" xfId="4" applyFont="1" applyFill="1" applyBorder="1" applyAlignment="1">
      <alignment horizontal="center" vertical="center" wrapText="1"/>
    </xf>
    <xf numFmtId="0" fontId="21" fillId="16" borderId="14" xfId="4" applyFont="1" applyFill="1" applyBorder="1" applyAlignment="1">
      <alignment horizontal="center" vertical="center" wrapText="1"/>
    </xf>
    <xf numFmtId="0" fontId="21" fillId="15" borderId="13" xfId="4" applyFont="1" applyFill="1" applyBorder="1" applyAlignment="1">
      <alignment horizontal="center" vertical="center" wrapText="1"/>
    </xf>
    <xf numFmtId="0" fontId="21" fillId="15" borderId="22" xfId="4" applyFont="1" applyFill="1" applyBorder="1" applyAlignment="1">
      <alignment horizontal="center" vertical="center" wrapText="1"/>
    </xf>
    <xf numFmtId="0" fontId="21" fillId="15" borderId="14" xfId="4" applyFont="1" applyFill="1" applyBorder="1" applyAlignment="1">
      <alignment horizontal="center" vertical="center" wrapText="1"/>
    </xf>
    <xf numFmtId="0" fontId="23" fillId="19" borderId="13" xfId="4" applyFont="1" applyFill="1" applyBorder="1" applyAlignment="1">
      <alignment horizontal="center" vertical="center" wrapText="1"/>
    </xf>
    <xf numFmtId="0" fontId="23" fillId="19" borderId="22" xfId="4" applyFont="1" applyFill="1" applyBorder="1" applyAlignment="1">
      <alignment horizontal="center" vertical="center" wrapText="1"/>
    </xf>
    <xf numFmtId="0" fontId="23" fillId="19" borderId="14" xfId="4" applyFont="1" applyFill="1" applyBorder="1" applyAlignment="1">
      <alignment horizontal="center" vertical="center" wrapText="1"/>
    </xf>
    <xf numFmtId="0" fontId="14" fillId="9" borderId="10" xfId="0" applyFont="1" applyFill="1" applyBorder="1" applyAlignment="1">
      <alignment horizontal="center" vertical="center" wrapText="1"/>
    </xf>
    <xf numFmtId="0" fontId="14" fillId="9" borderId="5"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5" fillId="9" borderId="13" xfId="0" applyFont="1" applyFill="1" applyBorder="1" applyAlignment="1">
      <alignment horizontal="left" vertical="center" wrapText="1"/>
    </xf>
    <xf numFmtId="0" fontId="16" fillId="9" borderId="13" xfId="0" applyFont="1" applyFill="1" applyBorder="1" applyAlignment="1">
      <alignment horizontal="left" vertical="center" wrapText="1"/>
    </xf>
    <xf numFmtId="0" fontId="14" fillId="9" borderId="15" xfId="0" applyFont="1" applyFill="1" applyBorder="1" applyAlignment="1">
      <alignment horizontal="center" vertical="center" wrapText="1"/>
    </xf>
    <xf numFmtId="0" fontId="14" fillId="9" borderId="21" xfId="0" applyFont="1" applyFill="1" applyBorder="1" applyAlignment="1">
      <alignment horizontal="center" vertical="center" wrapText="1"/>
    </xf>
    <xf numFmtId="0" fontId="14" fillId="9" borderId="24" xfId="0" applyFont="1" applyFill="1" applyBorder="1" applyAlignment="1">
      <alignment horizontal="center" vertical="center" wrapText="1"/>
    </xf>
    <xf numFmtId="0" fontId="14" fillId="9" borderId="16" xfId="0" applyFont="1" applyFill="1" applyBorder="1" applyAlignment="1">
      <alignment horizontal="center" vertical="center" wrapText="1"/>
    </xf>
    <xf numFmtId="0" fontId="14" fillId="9" borderId="22" xfId="0" applyFont="1" applyFill="1" applyBorder="1" applyAlignment="1">
      <alignment horizontal="center" vertical="center" wrapText="1"/>
    </xf>
    <xf numFmtId="0" fontId="14" fillId="9" borderId="25" xfId="0" applyFont="1" applyFill="1" applyBorder="1" applyAlignment="1">
      <alignment horizontal="center" vertical="center" wrapText="1"/>
    </xf>
    <xf numFmtId="0" fontId="14" fillId="9" borderId="17" xfId="0" applyFont="1" applyFill="1" applyBorder="1" applyAlignment="1">
      <alignment horizontal="center" vertical="center" wrapText="1"/>
    </xf>
    <xf numFmtId="0" fontId="14" fillId="9" borderId="18" xfId="0" applyFont="1" applyFill="1" applyBorder="1" applyAlignment="1">
      <alignment horizontal="center" vertical="center" wrapText="1"/>
    </xf>
    <xf numFmtId="0" fontId="17" fillId="10" borderId="19"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0" borderId="27" xfId="0" applyFont="1" applyFill="1" applyBorder="1" applyAlignment="1">
      <alignment horizontal="center" vertical="center" wrapText="1"/>
    </xf>
    <xf numFmtId="0" fontId="18" fillId="10" borderId="19"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18" fillId="10" borderId="27" xfId="0" applyFont="1" applyFill="1" applyBorder="1" applyAlignment="1">
      <alignment horizontal="center" vertical="center" wrapText="1"/>
    </xf>
    <xf numFmtId="0" fontId="21" fillId="16" borderId="13" xfId="0" applyFont="1" applyFill="1" applyBorder="1" applyAlignment="1">
      <alignment horizontal="center" vertical="center" wrapText="1"/>
    </xf>
    <xf numFmtId="0" fontId="21" fillId="16" borderId="25" xfId="0" applyFont="1" applyFill="1" applyBorder="1" applyAlignment="1">
      <alignment horizontal="center" vertical="center" wrapText="1"/>
    </xf>
    <xf numFmtId="0" fontId="19" fillId="10" borderId="20" xfId="0" applyFont="1" applyFill="1" applyBorder="1" applyAlignment="1">
      <alignment horizontal="center" vertical="center" wrapText="1"/>
    </xf>
    <xf numFmtId="0" fontId="19" fillId="10" borderId="23" xfId="0" applyFont="1" applyFill="1" applyBorder="1" applyAlignment="1">
      <alignment horizontal="center" vertical="center" wrapText="1"/>
    </xf>
    <xf numFmtId="0" fontId="19" fillId="10" borderId="28" xfId="0" applyFont="1" applyFill="1" applyBorder="1" applyAlignment="1">
      <alignment horizontal="center" vertical="center" wrapText="1"/>
    </xf>
    <xf numFmtId="0" fontId="22" fillId="18" borderId="13" xfId="0" applyFont="1" applyFill="1" applyBorder="1" applyAlignment="1">
      <alignment horizontal="center" vertical="center" wrapText="1"/>
    </xf>
    <xf numFmtId="0" fontId="22" fillId="18" borderId="25" xfId="0" applyFont="1" applyFill="1" applyBorder="1" applyAlignment="1">
      <alignment horizontal="center" vertical="center" wrapText="1"/>
    </xf>
    <xf numFmtId="0" fontId="22" fillId="18" borderId="10" xfId="0" applyFont="1" applyFill="1" applyBorder="1" applyAlignment="1">
      <alignment horizontal="center" vertical="center" wrapText="1"/>
    </xf>
    <xf numFmtId="0" fontId="22" fillId="18" borderId="26" xfId="0" applyFont="1" applyFill="1" applyBorder="1" applyAlignment="1">
      <alignment horizontal="center" vertical="center" wrapText="1"/>
    </xf>
    <xf numFmtId="0" fontId="22" fillId="17" borderId="13" xfId="0" applyFont="1" applyFill="1" applyBorder="1" applyAlignment="1">
      <alignment horizontal="center" vertical="center" wrapText="1"/>
    </xf>
    <xf numFmtId="0" fontId="22" fillId="17" borderId="25" xfId="0" applyFont="1" applyFill="1" applyBorder="1" applyAlignment="1">
      <alignment horizontal="center" vertical="center" wrapText="1"/>
    </xf>
    <xf numFmtId="0" fontId="20" fillId="11" borderId="2" xfId="0" applyFont="1" applyFill="1" applyBorder="1" applyAlignment="1">
      <alignment horizontal="center" vertical="center" wrapText="1"/>
    </xf>
    <xf numFmtId="0" fontId="20" fillId="11" borderId="3" xfId="0" applyFont="1" applyFill="1" applyBorder="1" applyAlignment="1">
      <alignment horizontal="center" vertical="center" wrapText="1"/>
    </xf>
    <xf numFmtId="0" fontId="20" fillId="11" borderId="4" xfId="0" applyFont="1" applyFill="1" applyBorder="1" applyAlignment="1">
      <alignment horizontal="center" vertical="center" wrapText="1"/>
    </xf>
    <xf numFmtId="0" fontId="20" fillId="12" borderId="2" xfId="0" applyFont="1" applyFill="1" applyBorder="1" applyAlignment="1">
      <alignment horizontal="center" vertical="center" wrapText="1"/>
    </xf>
    <xf numFmtId="0" fontId="20" fillId="12" borderId="3" xfId="0" applyFont="1" applyFill="1" applyBorder="1" applyAlignment="1">
      <alignment horizontal="center" vertical="center" wrapText="1"/>
    </xf>
    <xf numFmtId="0" fontId="20" fillId="12" borderId="4" xfId="0" applyFont="1" applyFill="1" applyBorder="1" applyAlignment="1">
      <alignment horizontal="center" vertical="center" wrapText="1"/>
    </xf>
    <xf numFmtId="0" fontId="20" fillId="13" borderId="1" xfId="0" applyFont="1" applyFill="1" applyBorder="1" applyAlignment="1">
      <alignment horizontal="center" vertical="center" wrapText="1"/>
    </xf>
    <xf numFmtId="0" fontId="20" fillId="14" borderId="3" xfId="0" applyFont="1" applyFill="1" applyBorder="1" applyAlignment="1">
      <alignment horizontal="center" vertical="center" wrapText="1"/>
    </xf>
    <xf numFmtId="0" fontId="21" fillId="15" borderId="13" xfId="0" applyFont="1" applyFill="1" applyBorder="1" applyAlignment="1">
      <alignment horizontal="center" vertical="center" wrapText="1"/>
    </xf>
    <xf numFmtId="0" fontId="21" fillId="15" borderId="25" xfId="0" applyFont="1" applyFill="1" applyBorder="1" applyAlignment="1">
      <alignment horizontal="center" vertical="center" wrapText="1"/>
    </xf>
    <xf numFmtId="0" fontId="12" fillId="13" borderId="1" xfId="4" applyFont="1" applyFill="1" applyBorder="1" applyAlignment="1">
      <alignment horizontal="center" vertical="center"/>
    </xf>
    <xf numFmtId="0" fontId="15" fillId="9" borderId="1" xfId="0" applyFont="1" applyFill="1" applyBorder="1" applyAlignment="1">
      <alignment horizontal="center" vertical="center" wrapText="1"/>
    </xf>
    <xf numFmtId="0" fontId="15" fillId="9" borderId="30"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12" fillId="21" borderId="2" xfId="4" applyFont="1" applyFill="1" applyBorder="1" applyAlignment="1">
      <alignment horizontal="center" vertical="center"/>
    </xf>
    <xf numFmtId="0" fontId="12" fillId="21" borderId="3" xfId="4" applyFont="1" applyFill="1" applyBorder="1" applyAlignment="1">
      <alignment horizontal="center" vertical="center"/>
    </xf>
    <xf numFmtId="0" fontId="12" fillId="21" borderId="4" xfId="4" applyFont="1" applyFill="1" applyBorder="1" applyAlignment="1">
      <alignment horizontal="center" vertical="center"/>
    </xf>
    <xf numFmtId="0" fontId="12" fillId="11" borderId="1" xfId="4" applyFont="1" applyFill="1" applyBorder="1" applyAlignment="1">
      <alignment horizontal="center" vertical="center"/>
    </xf>
    <xf numFmtId="0" fontId="12" fillId="12" borderId="1" xfId="4" applyFont="1" applyFill="1" applyBorder="1" applyAlignment="1">
      <alignment horizontal="center" vertical="center"/>
    </xf>
    <xf numFmtId="0" fontId="12" fillId="11" borderId="30" xfId="0" applyFont="1" applyFill="1" applyBorder="1" applyAlignment="1">
      <alignment horizontal="center" vertical="center" wrapText="1"/>
    </xf>
    <xf numFmtId="0" fontId="12" fillId="11" borderId="3" xfId="0" applyFont="1" applyFill="1" applyBorder="1" applyAlignment="1">
      <alignment horizontal="center" vertical="center" wrapText="1"/>
    </xf>
    <xf numFmtId="0" fontId="12" fillId="11" borderId="35" xfId="0" applyFont="1" applyFill="1" applyBorder="1" applyAlignment="1">
      <alignment horizontal="center" vertical="center" wrapText="1"/>
    </xf>
    <xf numFmtId="0" fontId="12" fillId="21" borderId="30" xfId="0" applyFont="1" applyFill="1" applyBorder="1" applyAlignment="1">
      <alignment horizontal="center" vertical="center" wrapText="1"/>
    </xf>
    <xf numFmtId="0" fontId="12" fillId="21" borderId="3" xfId="0" applyFont="1" applyFill="1" applyBorder="1" applyAlignment="1">
      <alignment horizontal="center" vertical="center" wrapText="1"/>
    </xf>
    <xf numFmtId="0" fontId="12" fillId="21" borderId="35" xfId="0" applyFont="1" applyFill="1" applyBorder="1" applyAlignment="1">
      <alignment horizontal="center" vertical="center" wrapText="1"/>
    </xf>
    <xf numFmtId="0" fontId="15" fillId="9" borderId="31" xfId="0" applyFont="1" applyFill="1" applyBorder="1" applyAlignment="1">
      <alignment horizontal="center" vertical="center" wrapText="1"/>
    </xf>
    <xf numFmtId="0" fontId="15" fillId="9" borderId="19" xfId="0" applyFont="1" applyFill="1" applyBorder="1" applyAlignment="1">
      <alignment horizontal="center" vertical="center" wrapText="1"/>
    </xf>
    <xf numFmtId="0" fontId="15" fillId="9" borderId="20" xfId="0" applyFont="1" applyFill="1" applyBorder="1" applyAlignment="1">
      <alignment horizontal="center" vertical="center" wrapText="1"/>
    </xf>
    <xf numFmtId="0" fontId="15" fillId="9" borderId="29" xfId="0" applyFont="1" applyFill="1" applyBorder="1" applyAlignment="1">
      <alignment horizontal="center" vertical="center" wrapText="1"/>
    </xf>
    <xf numFmtId="0" fontId="15" fillId="9" borderId="23" xfId="0" applyFont="1" applyFill="1" applyBorder="1" applyAlignment="1">
      <alignment horizontal="center" vertical="center" wrapText="1"/>
    </xf>
    <xf numFmtId="0" fontId="12" fillId="23" borderId="33" xfId="0" applyFont="1" applyFill="1" applyBorder="1" applyAlignment="1">
      <alignment horizontal="center" vertical="center" wrapText="1"/>
    </xf>
    <xf numFmtId="0" fontId="12" fillId="23" borderId="8" xfId="0" applyFont="1" applyFill="1" applyBorder="1" applyAlignment="1">
      <alignment horizontal="center" vertical="center" wrapText="1"/>
    </xf>
    <xf numFmtId="0" fontId="12" fillId="23" borderId="34" xfId="0" applyFont="1" applyFill="1" applyBorder="1" applyAlignment="1">
      <alignment horizontal="center" vertical="center" wrapText="1"/>
    </xf>
    <xf numFmtId="0" fontId="12" fillId="14" borderId="30" xfId="0" applyFont="1" applyFill="1" applyBorder="1" applyAlignment="1">
      <alignment horizontal="center" vertical="center" wrapText="1"/>
    </xf>
    <xf numFmtId="0" fontId="12" fillId="14" borderId="3" xfId="0" applyFont="1" applyFill="1" applyBorder="1" applyAlignment="1">
      <alignment horizontal="center" vertical="center" wrapText="1"/>
    </xf>
    <xf numFmtId="0" fontId="12" fillId="14" borderId="35" xfId="0" applyFont="1" applyFill="1" applyBorder="1" applyAlignment="1">
      <alignment horizontal="center" vertical="center" wrapText="1"/>
    </xf>
    <xf numFmtId="0" fontId="12" fillId="13" borderId="30" xfId="0" applyFont="1" applyFill="1" applyBorder="1" applyAlignment="1">
      <alignment horizontal="center" vertical="center" wrapText="1"/>
    </xf>
    <xf numFmtId="0" fontId="12" fillId="13" borderId="3" xfId="0" applyFont="1" applyFill="1" applyBorder="1" applyAlignment="1">
      <alignment horizontal="center" vertical="center" wrapText="1"/>
    </xf>
    <xf numFmtId="0" fontId="12" fillId="13" borderId="35" xfId="0" applyFont="1" applyFill="1" applyBorder="1" applyAlignment="1">
      <alignment horizontal="center" vertical="center" wrapText="1"/>
    </xf>
    <xf numFmtId="0" fontId="12" fillId="12" borderId="30"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12" fillId="12" borderId="35" xfId="0" applyFont="1" applyFill="1" applyBorder="1" applyAlignment="1">
      <alignment horizontal="center" vertical="center" wrapText="1"/>
    </xf>
    <xf numFmtId="0" fontId="12" fillId="25" borderId="2" xfId="0" applyFont="1" applyFill="1" applyBorder="1" applyAlignment="1">
      <alignment horizontal="center" vertical="center" wrapText="1"/>
    </xf>
    <xf numFmtId="0" fontId="12" fillId="25" borderId="3" xfId="0" applyFont="1" applyFill="1" applyBorder="1" applyAlignment="1">
      <alignment horizontal="center" vertical="center" wrapText="1"/>
    </xf>
    <xf numFmtId="0" fontId="12" fillId="25" borderId="4"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12" borderId="4"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12" fillId="11" borderId="4"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2" fillId="23" borderId="2" xfId="0" applyFont="1" applyFill="1" applyBorder="1" applyAlignment="1">
      <alignment horizontal="center" vertical="center" wrapText="1"/>
    </xf>
    <xf numFmtId="0" fontId="12" fillId="23" borderId="3" xfId="0" applyFont="1" applyFill="1" applyBorder="1" applyAlignment="1">
      <alignment horizontal="center" vertical="center" wrapText="1"/>
    </xf>
    <xf numFmtId="0" fontId="12" fillId="23" borderId="4" xfId="0" applyFont="1" applyFill="1" applyBorder="1" applyAlignment="1">
      <alignment horizontal="center" vertical="center" wrapText="1"/>
    </xf>
    <xf numFmtId="0" fontId="12" fillId="14" borderId="2" xfId="0" applyFont="1" applyFill="1" applyBorder="1" applyAlignment="1">
      <alignment horizontal="center" vertical="center" wrapText="1"/>
    </xf>
    <xf numFmtId="0" fontId="12" fillId="14" borderId="4"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4" xfId="0" applyFont="1" applyFill="1" applyBorder="1" applyAlignment="1">
      <alignment horizontal="center" vertical="center" wrapText="1"/>
    </xf>
    <xf numFmtId="0" fontId="33" fillId="0" borderId="1" xfId="0" applyFont="1" applyBorder="1" applyAlignment="1">
      <alignment horizontal="center" vertical="center"/>
    </xf>
  </cellXfs>
  <cellStyles count="9">
    <cellStyle name="Hipervínculo" xfId="7" builtinId="8"/>
    <cellStyle name="Millares 2" xfId="2"/>
    <cellStyle name="Normal" xfId="0" builtinId="0"/>
    <cellStyle name="Normal 2" xfId="4"/>
    <cellStyle name="Normal 2 2" xfId="1"/>
    <cellStyle name="Normal 3" xfId="8"/>
    <cellStyle name="Normal 4" xfId="6"/>
    <cellStyle name="Porcentaje 2" xfId="3"/>
    <cellStyle name="Porcentual 2" xfId="5"/>
  </cellStyles>
  <dxfs count="6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219363</xdr:colOff>
      <xdr:row>0</xdr:row>
      <xdr:rowOff>167408</xdr:rowOff>
    </xdr:from>
    <xdr:to>
      <xdr:col>3</xdr:col>
      <xdr:colOff>412750</xdr:colOff>
      <xdr:row>2</xdr:row>
      <xdr:rowOff>323272</xdr:rowOff>
    </xdr:to>
    <xdr:pic>
      <xdr:nvPicPr>
        <xdr:cNvPr id="2" name="Picture 309" descr="Escudo color CV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1313" y="167408"/>
          <a:ext cx="1841212" cy="91786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219363</xdr:colOff>
      <xdr:row>0</xdr:row>
      <xdr:rowOff>167408</xdr:rowOff>
    </xdr:from>
    <xdr:to>
      <xdr:col>3</xdr:col>
      <xdr:colOff>412750</xdr:colOff>
      <xdr:row>2</xdr:row>
      <xdr:rowOff>323272</xdr:rowOff>
    </xdr:to>
    <xdr:pic>
      <xdr:nvPicPr>
        <xdr:cNvPr id="4" name="Picture 309" descr="Escudo color CVP">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8613" y="167408"/>
          <a:ext cx="1844387" cy="91786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mgarcia\Downloads\208-PLA-Ft-06%20Hoja%20de%20vida%20de%20indicador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ATRIZ%20DE%20RIESGOS%20INSTITUCIONAL%20Y%20ANTICORRUPCI&#211;N%20%20A&#209;O%202018%20DU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cmgarcia\Downloads\MATRIZ%20DE%20RIESGOS%202018%20PROCESOS%20SUBDIRECCI&#211;N%20ADMINISTRATIVA%20(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cv11\calidad\1.%20PROCESO%20DE%20GESTI&#211;N%20ESTRAT&#201;GICA\FORMATOS\208-PLA-Ft-05%20MATRIZ%20DE%20RIESGOS%20INSTITUCIONAL%20-%20PLAN%20ANTICORRUPCI&#211;N%20V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cv11\planeacion\Users\AMVelez\Desktop\calidad%202016\Calidad%20julio%202016\Copia%20de%20208-PLA-Ft-05%20Matriz%20de%20Riesgos.%20Formulaci&#243;n%202016-ju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PLA-Ft-05%20MATRIZ%20DE%20RIESGOS%20INSTITUCIONAL%20Y%20ANTICORRUPCI&#211;N%20V5%20-%20%202018%20Consolidad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atriz%20Anticorrupci&#243;n%20y%20Atenci&#243;n%20al%20Ciudadano%20-%20Jur&#237;dica%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mgarcia\Downloads\208-PLA-Ft-05%20MATRIZ%20DE%20RIESGOS%20CI%20-%20PLAN%20ANTICORRUPCI&#211;N%20V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mgarcia\Downloads\208-PLA-Ft-05%20MATRIZ%20DE%20RIESGOS%20INSTITUCIONAL%20Y%20ANTICORRUPCIO&#769;N%20V5%20admin%20informac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mgarcia\Downloads\MATRIZ%20DE%20RIESGOS%20INSTITUCIONAL%20-%20PLAN%20ANTICORRUPCI&#211;N%20(DMV).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8-PLA-Ft-05%20MATRIZ%20DE%20RIESGOS%20INSTITUCIONAL%20-%20PLAN%20ANTICORRUPCI&#211;N%20V6%20TIC.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1-24-2018%20Plan%20Anticorrupci&#243;n%20Mejoramiento%20de%20Bar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row>
        <row r="5">
          <cell r="A5" t="str">
            <v>Comunicaciones</v>
          </cell>
        </row>
        <row r="6">
          <cell r="A6" t="str">
            <v>Reasentamientos Humanos</v>
          </cell>
        </row>
        <row r="7">
          <cell r="A7" t="str">
            <v>Mejoramiento de Vivienda</v>
          </cell>
        </row>
        <row r="8">
          <cell r="A8" t="str">
            <v>Mejoramiento de Barrios</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row>
        <row r="14">
          <cell r="A14" t="str">
            <v>Gestión Humana</v>
          </cell>
        </row>
        <row r="15">
          <cell r="A15" t="str">
            <v>Evaluación de la Gestión</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hyperlink" Target="http://www.cajaviviendapopular.gov.co/?q=content/transparencia" TargetMode="External"/><Relationship Id="rId2" Type="http://schemas.openxmlformats.org/officeDocument/2006/relationships/hyperlink" Target="http://www.cajaviviendapopular.gov.co/?q=content/transparencia" TargetMode="External"/><Relationship Id="rId1" Type="http://schemas.openxmlformats.org/officeDocument/2006/relationships/hyperlink" Target="http://www.cajaviviendapopular.gov.co/?q=content/transparencia" TargetMode="External"/><Relationship Id="rId6" Type="http://schemas.openxmlformats.org/officeDocument/2006/relationships/hyperlink" Target="http://www.cajaviviendapopular.gov.co/?q=Nosotros/la-cvp/indice-de-informacion-clasificada" TargetMode="External"/><Relationship Id="rId5" Type="http://schemas.openxmlformats.org/officeDocument/2006/relationships/hyperlink" Target="http://www.cajaviviendapopular.gov.co/?q=content/transparencia10.4%20Esquema%20de%20p&#250;blicaci&#243;n%20de%20informaci&#243;n" TargetMode="External"/><Relationship Id="rId4" Type="http://schemas.openxmlformats.org/officeDocument/2006/relationships/hyperlink" Target="http://www.cajaviviendapopular.gov.co/?q=Servicio-al-ciudadano/solicitudes-de-acceso-la-informacion"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cajaviviendapopular.gov.co/?q=content/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28"/>
  <sheetViews>
    <sheetView topLeftCell="T1" zoomScale="60" zoomScaleNormal="60" workbookViewId="0">
      <selection activeCell="E14" sqref="E14"/>
    </sheetView>
  </sheetViews>
  <sheetFormatPr baseColWidth="10" defaultRowHeight="15" x14ac:dyDescent="0.25"/>
  <cols>
    <col min="1" max="1" width="25.42578125" style="12" customWidth="1"/>
    <col min="2" max="2" width="59.7109375" style="12" customWidth="1"/>
    <col min="3" max="3" width="6.85546875" style="24" customWidth="1"/>
    <col min="4" max="4" width="22.5703125" style="12" customWidth="1"/>
    <col min="5" max="5" width="28.42578125" style="12" customWidth="1"/>
    <col min="6" max="6" width="54.28515625" style="12" customWidth="1"/>
    <col min="7" max="7" width="10" style="12" customWidth="1"/>
    <col min="8" max="8" width="31" style="12" customWidth="1"/>
    <col min="9" max="9" width="15.7109375" style="12" customWidth="1"/>
    <col min="10" max="10" width="28.28515625" style="12" customWidth="1"/>
    <col min="11" max="11" width="5.85546875" style="62" customWidth="1"/>
    <col min="12" max="13" width="28.28515625" style="62" customWidth="1"/>
    <col min="14" max="14" width="8.7109375" style="62" customWidth="1"/>
    <col min="15" max="15" width="41.140625" style="62" customWidth="1"/>
    <col min="16" max="16" width="7.5703125" style="62" customWidth="1"/>
    <col min="17" max="17" width="28.28515625" style="62" customWidth="1"/>
    <col min="18" max="18" width="9" style="62" customWidth="1"/>
    <col min="19" max="20" width="28.28515625" style="62" customWidth="1"/>
    <col min="21" max="21" width="11.42578125" style="62" customWidth="1"/>
    <col min="22" max="22" width="28.28515625" style="62" customWidth="1"/>
    <col min="23" max="23" width="11.85546875" style="62" customWidth="1"/>
    <col min="24" max="24" width="16.5703125" style="62" customWidth="1"/>
    <col min="25" max="25" width="20.42578125" style="62" customWidth="1"/>
    <col min="26" max="26" width="47.5703125" style="62" customWidth="1"/>
    <col min="27" max="27" width="7.5703125" style="62" customWidth="1"/>
    <col min="28" max="28" width="11.42578125" style="12"/>
    <col min="29" max="29" width="18.28515625" style="12" customWidth="1"/>
    <col min="30" max="31" width="11.42578125" style="12"/>
    <col min="32" max="32" width="27.140625" style="12" customWidth="1"/>
    <col min="33" max="33" width="22.5703125" style="12" customWidth="1"/>
    <col min="34" max="34" width="22" style="25" customWidth="1"/>
    <col min="35" max="16384" width="11.42578125" style="12"/>
  </cols>
  <sheetData>
    <row r="2" spans="1:34" x14ac:dyDescent="0.25">
      <c r="A2" s="11" t="s">
        <v>3</v>
      </c>
      <c r="B2" s="27" t="s">
        <v>152</v>
      </c>
      <c r="C2" s="37"/>
      <c r="D2" s="382" t="s">
        <v>16</v>
      </c>
      <c r="E2" s="383"/>
      <c r="F2" s="384"/>
      <c r="H2" s="379" t="s">
        <v>30</v>
      </c>
      <c r="I2" s="379"/>
      <c r="J2" s="379"/>
      <c r="K2" s="37"/>
      <c r="L2" s="37"/>
      <c r="M2" s="37"/>
      <c r="N2" s="37"/>
      <c r="O2" s="37"/>
      <c r="P2" s="37"/>
      <c r="Q2" s="37"/>
      <c r="R2" s="37"/>
      <c r="S2" s="37"/>
      <c r="T2" s="37"/>
      <c r="U2" s="37"/>
      <c r="V2" s="37"/>
      <c r="W2" s="37"/>
      <c r="X2" s="37"/>
      <c r="Y2" s="37"/>
      <c r="Z2" s="37"/>
      <c r="AA2" s="37"/>
      <c r="AB2" s="13" t="s">
        <v>48</v>
      </c>
      <c r="AC2" s="13" t="s">
        <v>49</v>
      </c>
      <c r="AD2" s="13" t="s">
        <v>50</v>
      </c>
      <c r="AF2" s="13" t="s">
        <v>105</v>
      </c>
      <c r="AG2" s="13" t="s">
        <v>106</v>
      </c>
      <c r="AH2" s="13" t="s">
        <v>140</v>
      </c>
    </row>
    <row r="3" spans="1:34" ht="87" customHeight="1" x14ac:dyDescent="0.25">
      <c r="A3" s="14" t="s">
        <v>8</v>
      </c>
      <c r="B3" s="28" t="s">
        <v>153</v>
      </c>
      <c r="C3" s="35"/>
      <c r="D3" s="44" t="s">
        <v>180</v>
      </c>
      <c r="E3" s="385" t="s">
        <v>72</v>
      </c>
      <c r="F3" s="385"/>
      <c r="G3" s="15"/>
      <c r="H3" s="16" t="s">
        <v>27</v>
      </c>
      <c r="I3" s="16" t="s">
        <v>28</v>
      </c>
      <c r="J3" s="16" t="s">
        <v>29</v>
      </c>
      <c r="K3" s="37"/>
      <c r="L3" s="380" t="s">
        <v>35</v>
      </c>
      <c r="M3" s="381"/>
      <c r="N3" s="65"/>
      <c r="O3" s="50" t="s">
        <v>70</v>
      </c>
      <c r="P3" s="65"/>
      <c r="Q3" s="40" t="s">
        <v>67</v>
      </c>
      <c r="R3" s="65"/>
      <c r="S3" s="378" t="s">
        <v>41</v>
      </c>
      <c r="T3" s="378"/>
      <c r="U3" s="65"/>
      <c r="V3" s="40" t="s">
        <v>68</v>
      </c>
      <c r="W3" s="63"/>
      <c r="X3" s="379" t="s">
        <v>39</v>
      </c>
      <c r="Y3" s="379"/>
      <c r="Z3" s="379"/>
      <c r="AA3" s="63"/>
      <c r="AB3" s="18">
        <v>1</v>
      </c>
      <c r="AC3" s="18" t="s">
        <v>51</v>
      </c>
      <c r="AD3" s="18">
        <v>2015</v>
      </c>
      <c r="AF3" s="17" t="s">
        <v>107</v>
      </c>
      <c r="AG3" s="14" t="s">
        <v>119</v>
      </c>
      <c r="AH3" s="14" t="s">
        <v>119</v>
      </c>
    </row>
    <row r="4" spans="1:34" ht="89.25" customHeight="1" x14ac:dyDescent="0.25">
      <c r="A4" s="14" t="s">
        <v>151</v>
      </c>
      <c r="B4" s="28" t="s">
        <v>195</v>
      </c>
      <c r="C4" s="35"/>
      <c r="D4" s="44" t="s">
        <v>181</v>
      </c>
      <c r="E4" s="385" t="s">
        <v>73</v>
      </c>
      <c r="F4" s="385"/>
      <c r="G4" s="15"/>
      <c r="H4" s="17" t="s">
        <v>17</v>
      </c>
      <c r="I4" s="19">
        <v>5</v>
      </c>
      <c r="J4" s="17" t="s">
        <v>22</v>
      </c>
      <c r="K4" s="60"/>
      <c r="L4" s="16" t="s">
        <v>34</v>
      </c>
      <c r="M4" s="16" t="s">
        <v>28</v>
      </c>
      <c r="N4" s="37"/>
      <c r="O4" s="14" t="s">
        <v>190</v>
      </c>
      <c r="P4" s="37"/>
      <c r="Q4" s="2" t="s">
        <v>169</v>
      </c>
      <c r="R4" s="37"/>
      <c r="S4" s="16" t="s">
        <v>34</v>
      </c>
      <c r="T4" s="16" t="s">
        <v>28</v>
      </c>
      <c r="U4" s="37"/>
      <c r="V4" s="2" t="s">
        <v>172</v>
      </c>
      <c r="W4" s="64"/>
      <c r="X4" s="38" t="s">
        <v>27</v>
      </c>
      <c r="Y4" s="38" t="s">
        <v>28</v>
      </c>
      <c r="Z4" s="38" t="s">
        <v>29</v>
      </c>
      <c r="AA4" s="64"/>
      <c r="AB4" s="18">
        <f t="shared" ref="AB4:AB18" si="0">AB3+1</f>
        <v>2</v>
      </c>
      <c r="AC4" s="18" t="s">
        <v>52</v>
      </c>
      <c r="AD4" s="18">
        <f t="shared" ref="AD4:AD9" si="1">AD3+1</f>
        <v>2016</v>
      </c>
      <c r="AF4" s="14" t="s">
        <v>108</v>
      </c>
      <c r="AG4" s="14" t="s">
        <v>132</v>
      </c>
      <c r="AH4" s="14" t="s">
        <v>141</v>
      </c>
    </row>
    <row r="5" spans="1:34" ht="120" customHeight="1" x14ac:dyDescent="0.25">
      <c r="A5" s="14" t="s">
        <v>6</v>
      </c>
      <c r="B5" s="28" t="s">
        <v>154</v>
      </c>
      <c r="C5" s="35"/>
      <c r="D5" s="44" t="s">
        <v>182</v>
      </c>
      <c r="E5" s="385" t="s">
        <v>74</v>
      </c>
      <c r="F5" s="385"/>
      <c r="G5" s="15"/>
      <c r="H5" s="17" t="s">
        <v>18</v>
      </c>
      <c r="I5" s="19">
        <v>4</v>
      </c>
      <c r="J5" s="17" t="s">
        <v>23</v>
      </c>
      <c r="K5" s="60"/>
      <c r="L5" s="22" t="s">
        <v>177</v>
      </c>
      <c r="M5" s="18">
        <v>0.5</v>
      </c>
      <c r="N5" s="66"/>
      <c r="O5" s="14" t="s">
        <v>191</v>
      </c>
      <c r="P5" s="66"/>
      <c r="Q5" s="2" t="s">
        <v>170</v>
      </c>
      <c r="R5" s="66"/>
      <c r="S5" s="22" t="s">
        <v>42</v>
      </c>
      <c r="T5" s="18">
        <v>1</v>
      </c>
      <c r="U5" s="66"/>
      <c r="V5" s="2" t="s">
        <v>173</v>
      </c>
      <c r="W5" s="64"/>
      <c r="X5" s="45" t="s">
        <v>165</v>
      </c>
      <c r="Y5" s="19">
        <v>1</v>
      </c>
      <c r="Z5" s="39" t="s">
        <v>40</v>
      </c>
      <c r="AA5" s="64"/>
      <c r="AB5" s="18">
        <f t="shared" si="0"/>
        <v>3</v>
      </c>
      <c r="AC5" s="18" t="s">
        <v>53</v>
      </c>
      <c r="AD5" s="18">
        <f t="shared" si="1"/>
        <v>2017</v>
      </c>
      <c r="AF5" s="14" t="s">
        <v>109</v>
      </c>
      <c r="AG5" s="14" t="s">
        <v>122</v>
      </c>
      <c r="AH5" s="14" t="s">
        <v>120</v>
      </c>
    </row>
    <row r="6" spans="1:34" ht="129.75" customHeight="1" x14ac:dyDescent="0.25">
      <c r="A6" s="14" t="s">
        <v>12</v>
      </c>
      <c r="B6" s="28" t="s">
        <v>155</v>
      </c>
      <c r="C6" s="35"/>
      <c r="D6" s="44" t="s">
        <v>183</v>
      </c>
      <c r="E6" s="385" t="s">
        <v>75</v>
      </c>
      <c r="F6" s="385"/>
      <c r="G6" s="15"/>
      <c r="H6" s="17" t="s">
        <v>19</v>
      </c>
      <c r="I6" s="19">
        <v>3</v>
      </c>
      <c r="J6" s="17" t="s">
        <v>24</v>
      </c>
      <c r="K6" s="60"/>
      <c r="L6" s="22" t="s">
        <v>178</v>
      </c>
      <c r="M6" s="18">
        <v>1</v>
      </c>
      <c r="N6" s="66"/>
      <c r="O6" s="14" t="s">
        <v>192</v>
      </c>
      <c r="P6" s="66"/>
      <c r="Q6" s="2" t="s">
        <v>171</v>
      </c>
      <c r="R6" s="66"/>
      <c r="S6" s="22" t="s">
        <v>43</v>
      </c>
      <c r="T6" s="18">
        <v>2</v>
      </c>
      <c r="U6" s="66"/>
      <c r="V6" s="2" t="s">
        <v>174</v>
      </c>
      <c r="W6" s="64"/>
      <c r="X6" s="45" t="s">
        <v>166</v>
      </c>
      <c r="Y6" s="19">
        <v>2</v>
      </c>
      <c r="Z6" s="39" t="s">
        <v>86</v>
      </c>
      <c r="AA6" s="64"/>
      <c r="AB6" s="18">
        <f t="shared" si="0"/>
        <v>4</v>
      </c>
      <c r="AC6" s="18" t="s">
        <v>54</v>
      </c>
      <c r="AD6" s="18">
        <f t="shared" si="1"/>
        <v>2018</v>
      </c>
      <c r="AF6" s="14" t="s">
        <v>110</v>
      </c>
      <c r="AG6" s="14" t="s">
        <v>123</v>
      </c>
      <c r="AH6" s="14" t="s">
        <v>121</v>
      </c>
    </row>
    <row r="7" spans="1:34" ht="106.5" customHeight="1" x14ac:dyDescent="0.25">
      <c r="A7" s="14" t="s">
        <v>5</v>
      </c>
      <c r="B7" s="28" t="s">
        <v>157</v>
      </c>
      <c r="C7" s="35"/>
      <c r="D7" s="44" t="s">
        <v>102</v>
      </c>
      <c r="E7" s="385" t="s">
        <v>76</v>
      </c>
      <c r="F7" s="385"/>
      <c r="G7" s="15"/>
      <c r="H7" s="17" t="s">
        <v>20</v>
      </c>
      <c r="I7" s="19">
        <v>2</v>
      </c>
      <c r="J7" s="17" t="s">
        <v>25</v>
      </c>
      <c r="K7" s="60"/>
      <c r="L7" s="60"/>
      <c r="M7" s="60"/>
      <c r="N7" s="60"/>
      <c r="O7" s="14" t="s">
        <v>193</v>
      </c>
      <c r="P7" s="60"/>
      <c r="Q7" s="60"/>
      <c r="R7" s="60"/>
      <c r="S7" s="22" t="s">
        <v>44</v>
      </c>
      <c r="T7" s="18">
        <v>3</v>
      </c>
      <c r="U7" s="60"/>
      <c r="V7" s="60"/>
      <c r="W7" s="60"/>
      <c r="X7" s="45" t="s">
        <v>167</v>
      </c>
      <c r="Y7" s="19">
        <v>3</v>
      </c>
      <c r="Z7" s="39" t="s">
        <v>85</v>
      </c>
      <c r="AA7" s="60"/>
      <c r="AB7" s="18">
        <f t="shared" si="0"/>
        <v>5</v>
      </c>
      <c r="AC7" s="18" t="s">
        <v>55</v>
      </c>
      <c r="AD7" s="18">
        <f t="shared" si="1"/>
        <v>2019</v>
      </c>
      <c r="AF7" s="14" t="s">
        <v>111</v>
      </c>
      <c r="AG7" s="14" t="s">
        <v>124</v>
      </c>
      <c r="AH7" s="14" t="s">
        <v>142</v>
      </c>
    </row>
    <row r="8" spans="1:34" ht="90" customHeight="1" x14ac:dyDescent="0.25">
      <c r="A8" s="14" t="s">
        <v>4</v>
      </c>
      <c r="B8" s="28" t="s">
        <v>158</v>
      </c>
      <c r="C8" s="35"/>
      <c r="D8" s="44" t="s">
        <v>184</v>
      </c>
      <c r="E8" s="386" t="s">
        <v>38</v>
      </c>
      <c r="F8" s="386"/>
      <c r="G8" s="15"/>
      <c r="H8" s="17" t="s">
        <v>21</v>
      </c>
      <c r="I8" s="19">
        <v>1</v>
      </c>
      <c r="J8" s="17" t="s">
        <v>26</v>
      </c>
      <c r="K8" s="60"/>
      <c r="L8" s="40" t="s">
        <v>69</v>
      </c>
      <c r="M8" s="60"/>
      <c r="N8" s="60"/>
      <c r="O8" s="67" t="s">
        <v>194</v>
      </c>
      <c r="P8" s="60"/>
      <c r="Q8" s="60"/>
      <c r="R8" s="60"/>
      <c r="S8" s="22" t="s">
        <v>45</v>
      </c>
      <c r="T8" s="18">
        <v>4</v>
      </c>
      <c r="U8" s="60"/>
      <c r="V8" s="60"/>
      <c r="W8" s="60"/>
      <c r="X8" s="45" t="s">
        <v>168</v>
      </c>
      <c r="Y8" s="19">
        <v>4</v>
      </c>
      <c r="Z8" s="39" t="s">
        <v>84</v>
      </c>
      <c r="AA8" s="60"/>
      <c r="AB8" s="18">
        <f t="shared" si="0"/>
        <v>6</v>
      </c>
      <c r="AC8" s="18" t="s">
        <v>56</v>
      </c>
      <c r="AD8" s="18">
        <f t="shared" si="1"/>
        <v>2020</v>
      </c>
      <c r="AF8" s="14" t="s">
        <v>112</v>
      </c>
      <c r="AG8" s="14" t="s">
        <v>125</v>
      </c>
      <c r="AH8" s="14" t="s">
        <v>143</v>
      </c>
    </row>
    <row r="9" spans="1:34" ht="136.5" customHeight="1" x14ac:dyDescent="0.25">
      <c r="A9" s="14" t="s">
        <v>13</v>
      </c>
      <c r="B9" s="28" t="s">
        <v>156</v>
      </c>
      <c r="C9" s="35"/>
      <c r="D9" s="44" t="s">
        <v>185</v>
      </c>
      <c r="E9" s="386" t="s">
        <v>77</v>
      </c>
      <c r="F9" s="386"/>
      <c r="G9" s="15"/>
      <c r="H9" s="15"/>
      <c r="I9" s="20"/>
      <c r="J9" s="15"/>
      <c r="K9" s="61"/>
      <c r="L9" s="2" t="s">
        <v>175</v>
      </c>
      <c r="M9" s="61"/>
      <c r="N9" s="61"/>
      <c r="O9" s="61"/>
      <c r="P9" s="61"/>
      <c r="Q9" s="61"/>
      <c r="R9" s="61"/>
      <c r="S9" s="22" t="s">
        <v>46</v>
      </c>
      <c r="T9" s="23">
        <v>5</v>
      </c>
      <c r="U9" s="61"/>
      <c r="V9" s="61"/>
      <c r="W9" s="61"/>
      <c r="X9" s="61"/>
      <c r="Y9" s="61"/>
      <c r="Z9" s="61"/>
      <c r="AA9" s="61"/>
      <c r="AB9" s="18">
        <f t="shared" si="0"/>
        <v>7</v>
      </c>
      <c r="AC9" s="18" t="s">
        <v>57</v>
      </c>
      <c r="AD9" s="18">
        <f t="shared" si="1"/>
        <v>2021</v>
      </c>
      <c r="AF9" s="14" t="s">
        <v>113</v>
      </c>
      <c r="AG9" s="14" t="s">
        <v>126</v>
      </c>
      <c r="AH9" s="14" t="s">
        <v>144</v>
      </c>
    </row>
    <row r="10" spans="1:34" ht="69.75" customHeight="1" x14ac:dyDescent="0.25">
      <c r="A10" s="14" t="s">
        <v>9</v>
      </c>
      <c r="B10" s="28" t="s">
        <v>159</v>
      </c>
      <c r="C10" s="35"/>
      <c r="D10" s="44" t="s">
        <v>186</v>
      </c>
      <c r="E10" s="386" t="s">
        <v>78</v>
      </c>
      <c r="F10" s="386"/>
      <c r="G10" s="15"/>
      <c r="L10" s="2" t="s">
        <v>176</v>
      </c>
      <c r="AB10" s="18">
        <f>AB9+1</f>
        <v>8</v>
      </c>
      <c r="AC10" s="18" t="s">
        <v>58</v>
      </c>
      <c r="AD10" s="18"/>
      <c r="AF10" s="14" t="s">
        <v>114</v>
      </c>
      <c r="AG10" s="14" t="s">
        <v>127</v>
      </c>
    </row>
    <row r="11" spans="1:34" ht="100.5" customHeight="1" x14ac:dyDescent="0.25">
      <c r="A11" s="21" t="s">
        <v>10</v>
      </c>
      <c r="B11" s="28" t="s">
        <v>196</v>
      </c>
      <c r="C11" s="35"/>
      <c r="G11" s="15"/>
      <c r="AB11" s="18">
        <f t="shared" si="0"/>
        <v>9</v>
      </c>
      <c r="AC11" s="18" t="s">
        <v>59</v>
      </c>
      <c r="AD11" s="18"/>
      <c r="AF11" s="14" t="s">
        <v>115</v>
      </c>
      <c r="AG11" s="14" t="s">
        <v>128</v>
      </c>
    </row>
    <row r="12" spans="1:34" ht="57.75" customHeight="1" x14ac:dyDescent="0.25">
      <c r="A12" s="21" t="s">
        <v>103</v>
      </c>
      <c r="B12" s="28" t="s">
        <v>161</v>
      </c>
      <c r="C12" s="35"/>
      <c r="G12" s="15"/>
      <c r="AB12" s="18">
        <f t="shared" si="0"/>
        <v>10</v>
      </c>
      <c r="AC12" s="18" t="s">
        <v>60</v>
      </c>
      <c r="AD12" s="18"/>
      <c r="AF12" s="14" t="s">
        <v>116</v>
      </c>
      <c r="AG12" s="14" t="s">
        <v>129</v>
      </c>
    </row>
    <row r="13" spans="1:34" ht="66" customHeight="1" x14ac:dyDescent="0.25">
      <c r="A13" s="21" t="s">
        <v>11</v>
      </c>
      <c r="B13" s="28" t="s">
        <v>160</v>
      </c>
      <c r="C13" s="35"/>
      <c r="G13" s="15"/>
      <c r="AB13" s="18">
        <f t="shared" si="0"/>
        <v>11</v>
      </c>
      <c r="AC13" s="18" t="s">
        <v>61</v>
      </c>
      <c r="AD13" s="18"/>
      <c r="AF13" s="14" t="s">
        <v>117</v>
      </c>
      <c r="AG13" s="14" t="s">
        <v>130</v>
      </c>
    </row>
    <row r="14" spans="1:34" ht="105" customHeight="1" x14ac:dyDescent="0.25">
      <c r="A14" s="21" t="s">
        <v>14</v>
      </c>
      <c r="B14" s="28" t="s">
        <v>162</v>
      </c>
      <c r="C14" s="35"/>
      <c r="G14" s="15"/>
      <c r="AB14" s="18">
        <f t="shared" si="0"/>
        <v>12</v>
      </c>
      <c r="AC14" s="18" t="s">
        <v>62</v>
      </c>
      <c r="AD14" s="18"/>
      <c r="AF14" s="14" t="s">
        <v>118</v>
      </c>
      <c r="AG14" s="14" t="s">
        <v>131</v>
      </c>
    </row>
    <row r="15" spans="1:34" ht="90" customHeight="1" x14ac:dyDescent="0.25">
      <c r="B15" s="15"/>
      <c r="C15" s="36"/>
      <c r="G15" s="15"/>
      <c r="AB15" s="18">
        <f t="shared" si="0"/>
        <v>13</v>
      </c>
      <c r="AC15" s="18"/>
      <c r="AD15" s="18"/>
    </row>
    <row r="16" spans="1:34" x14ac:dyDescent="0.25">
      <c r="AB16" s="18">
        <f t="shared" si="0"/>
        <v>14</v>
      </c>
      <c r="AC16" s="18"/>
      <c r="AD16" s="18"/>
    </row>
    <row r="17" spans="11:30" x14ac:dyDescent="0.25">
      <c r="K17" s="63"/>
      <c r="L17" s="63"/>
      <c r="M17" s="63"/>
      <c r="N17" s="63"/>
      <c r="O17" s="63"/>
      <c r="P17" s="63"/>
      <c r="Q17" s="63"/>
      <c r="R17" s="63"/>
      <c r="S17" s="63"/>
      <c r="T17" s="63"/>
      <c r="U17" s="63"/>
      <c r="V17" s="63"/>
      <c r="W17" s="63"/>
      <c r="X17" s="63"/>
      <c r="Y17" s="63"/>
      <c r="Z17" s="63"/>
      <c r="AA17" s="63"/>
      <c r="AB17" s="18">
        <f t="shared" si="0"/>
        <v>15</v>
      </c>
      <c r="AC17" s="18"/>
      <c r="AD17" s="18"/>
    </row>
    <row r="18" spans="11:30" x14ac:dyDescent="0.25">
      <c r="K18" s="64"/>
      <c r="L18" s="64"/>
      <c r="M18" s="64"/>
      <c r="N18" s="64"/>
      <c r="O18" s="64"/>
      <c r="P18" s="64"/>
      <c r="Q18" s="64"/>
      <c r="R18" s="64"/>
      <c r="S18" s="64"/>
      <c r="T18" s="64"/>
      <c r="U18" s="64"/>
      <c r="V18" s="64"/>
      <c r="W18" s="64"/>
      <c r="X18" s="64"/>
      <c r="Y18" s="64"/>
      <c r="Z18" s="64"/>
      <c r="AA18" s="64"/>
      <c r="AB18" s="18">
        <f t="shared" si="0"/>
        <v>16</v>
      </c>
      <c r="AC18" s="18"/>
      <c r="AD18" s="18"/>
    </row>
    <row r="19" spans="11:30" x14ac:dyDescent="0.25">
      <c r="AB19" s="20"/>
      <c r="AC19" s="20"/>
    </row>
    <row r="20" spans="11:30" x14ac:dyDescent="0.25">
      <c r="AB20" s="20"/>
      <c r="AC20" s="20"/>
    </row>
    <row r="21" spans="11:30" x14ac:dyDescent="0.25">
      <c r="AB21" s="20"/>
      <c r="AC21" s="20"/>
    </row>
    <row r="22" spans="11:30" x14ac:dyDescent="0.25">
      <c r="AB22" s="20"/>
      <c r="AC22" s="20"/>
    </row>
    <row r="23" spans="11:30" x14ac:dyDescent="0.25">
      <c r="AB23" s="20"/>
      <c r="AC23" s="20"/>
    </row>
    <row r="24" spans="11:30" x14ac:dyDescent="0.25">
      <c r="AB24" s="20"/>
      <c r="AC24" s="20"/>
    </row>
    <row r="25" spans="11:30" x14ac:dyDescent="0.25">
      <c r="AB25" s="20"/>
      <c r="AC25" s="20"/>
    </row>
    <row r="26" spans="11:30" x14ac:dyDescent="0.25">
      <c r="AB26" s="20"/>
      <c r="AC26" s="20"/>
    </row>
    <row r="27" spans="11:30" x14ac:dyDescent="0.25">
      <c r="AB27" s="20"/>
      <c r="AC27" s="20"/>
    </row>
    <row r="28" spans="11:30" x14ac:dyDescent="0.25">
      <c r="AB28" s="20"/>
      <c r="AC28" s="20"/>
    </row>
  </sheetData>
  <mergeCells count="13">
    <mergeCell ref="E4:F4"/>
    <mergeCell ref="E10:F10"/>
    <mergeCell ref="E5:F5"/>
    <mergeCell ref="E6:F6"/>
    <mergeCell ref="E7:F7"/>
    <mergeCell ref="E8:F8"/>
    <mergeCell ref="E9:F9"/>
    <mergeCell ref="S3:T3"/>
    <mergeCell ref="X3:Z3"/>
    <mergeCell ref="L3:M3"/>
    <mergeCell ref="D2:F2"/>
    <mergeCell ref="H2:J2"/>
    <mergeCell ref="E3:F3"/>
  </mergeCells>
  <pageMargins left="0.70866141732283472" right="0.70866141732283472" top="0.74803149606299213" bottom="0.74803149606299213" header="0.31496062992125984" footer="0.31496062992125984"/>
  <pageSetup scale="1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BO42"/>
  <sheetViews>
    <sheetView showGridLines="0" zoomScale="60" zoomScaleNormal="60" zoomScaleSheetLayoutView="55" workbookViewId="0">
      <selection activeCell="C5" sqref="C5:M11"/>
    </sheetView>
  </sheetViews>
  <sheetFormatPr baseColWidth="10" defaultColWidth="11.42578125" defaultRowHeight="12.75" x14ac:dyDescent="0.2"/>
  <cols>
    <col min="1" max="2" width="2.7109375" style="1" customWidth="1"/>
    <col min="3" max="7" width="24.7109375" style="6" customWidth="1"/>
    <col min="8" max="9" width="24.7109375" style="1" customWidth="1"/>
    <col min="10" max="10" width="24.7109375" style="4" customWidth="1"/>
    <col min="11" max="12" width="24.7109375" style="1" customWidth="1"/>
    <col min="13" max="13" width="24.7109375" style="4" customWidth="1"/>
    <col min="14" max="15" width="24.7109375" style="1" customWidth="1"/>
    <col min="16" max="16" width="24.7109375" style="7" customWidth="1"/>
    <col min="17" max="18" width="24.7109375" style="4" customWidth="1"/>
    <col min="19" max="40" width="24.7109375" style="1" customWidth="1"/>
    <col min="41" max="41" width="9.7109375" style="1" customWidth="1"/>
    <col min="42" max="42" width="11.5703125" style="1" customWidth="1"/>
    <col min="43" max="45" width="9.7109375" style="1" customWidth="1"/>
    <col min="46" max="46" width="12.28515625" style="1" customWidth="1"/>
    <col min="47" max="47" width="24.5703125" style="1" customWidth="1"/>
    <col min="48" max="48" width="22.85546875" style="1" customWidth="1"/>
    <col min="49" max="49" width="40.7109375" style="1" customWidth="1"/>
    <col min="50" max="50" width="29.85546875" style="1" customWidth="1"/>
    <col min="51" max="51" width="19.7109375" style="1" customWidth="1"/>
    <col min="52" max="52" width="33.28515625" style="1" customWidth="1"/>
    <col min="53" max="53" width="27.140625" style="1" customWidth="1"/>
    <col min="54" max="54" width="40" style="1" customWidth="1"/>
    <col min="55" max="55" width="7.85546875" style="1" customWidth="1"/>
    <col min="56" max="56" width="22.140625" style="1" customWidth="1"/>
    <col min="57" max="57" width="34.5703125" style="1" customWidth="1"/>
    <col min="58" max="58" width="17.5703125" style="1" customWidth="1"/>
    <col min="59" max="59" width="8.140625" style="1" customWidth="1"/>
    <col min="60" max="60" width="38.140625" style="1" customWidth="1"/>
    <col min="61" max="61" width="41" style="1" customWidth="1"/>
    <col min="62" max="62" width="52.42578125" style="1" customWidth="1"/>
    <col min="63" max="63" width="34.7109375" style="1" customWidth="1"/>
    <col min="64" max="64" width="11.42578125" style="1" customWidth="1"/>
    <col min="65" max="65" width="11.42578125" style="4" customWidth="1"/>
    <col min="66" max="66" width="14" style="4" customWidth="1"/>
    <col min="67" max="67" width="14.7109375" style="4" customWidth="1"/>
    <col min="68" max="16384" width="11.42578125" style="1"/>
  </cols>
  <sheetData>
    <row r="1" spans="3:48" ht="30" customHeight="1" x14ac:dyDescent="0.2">
      <c r="C1" s="387"/>
      <c r="D1" s="388"/>
      <c r="E1" s="393" t="s">
        <v>273</v>
      </c>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c r="AO1" s="393"/>
      <c r="AP1" s="393"/>
      <c r="AQ1" s="393"/>
      <c r="AR1" s="393"/>
      <c r="AS1" s="393"/>
      <c r="AT1" s="394"/>
      <c r="AU1" s="399" t="s">
        <v>179</v>
      </c>
      <c r="AV1" s="399"/>
    </row>
    <row r="2" spans="3:48" ht="30" customHeight="1" x14ac:dyDescent="0.2">
      <c r="C2" s="389"/>
      <c r="D2" s="390"/>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6"/>
      <c r="AU2" s="3" t="s">
        <v>271</v>
      </c>
      <c r="AV2" s="3" t="s">
        <v>188</v>
      </c>
    </row>
    <row r="3" spans="3:48" ht="30" customHeight="1" x14ac:dyDescent="0.2">
      <c r="C3" s="391"/>
      <c r="D3" s="392"/>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K3" s="397"/>
      <c r="AL3" s="397"/>
      <c r="AM3" s="397"/>
      <c r="AN3" s="397"/>
      <c r="AO3" s="397"/>
      <c r="AP3" s="397"/>
      <c r="AQ3" s="397"/>
      <c r="AR3" s="397"/>
      <c r="AS3" s="397"/>
      <c r="AT3" s="398"/>
      <c r="AU3" s="399" t="s">
        <v>272</v>
      </c>
      <c r="AV3" s="399"/>
    </row>
    <row r="4" spans="3:48" ht="13.5" thickBot="1" x14ac:dyDescent="0.25"/>
    <row r="5" spans="3:48" ht="60" customHeight="1" x14ac:dyDescent="0.2">
      <c r="C5" s="400" t="s">
        <v>275</v>
      </c>
      <c r="D5" s="401"/>
      <c r="E5" s="401"/>
      <c r="F5" s="401"/>
      <c r="G5" s="401"/>
      <c r="H5" s="401"/>
      <c r="I5" s="401"/>
      <c r="J5" s="401"/>
      <c r="K5" s="401"/>
      <c r="L5" s="401"/>
      <c r="M5" s="402"/>
    </row>
    <row r="6" spans="3:48" ht="60" customHeight="1" x14ac:dyDescent="0.2">
      <c r="C6" s="403"/>
      <c r="D6" s="404"/>
      <c r="E6" s="404"/>
      <c r="F6" s="404"/>
      <c r="G6" s="404"/>
      <c r="H6" s="404"/>
      <c r="I6" s="404"/>
      <c r="J6" s="404"/>
      <c r="K6" s="404"/>
      <c r="L6" s="404"/>
      <c r="M6" s="405"/>
    </row>
    <row r="7" spans="3:48" ht="60" customHeight="1" x14ac:dyDescent="0.2">
      <c r="C7" s="403"/>
      <c r="D7" s="404"/>
      <c r="E7" s="404"/>
      <c r="F7" s="404"/>
      <c r="G7" s="404"/>
      <c r="H7" s="404"/>
      <c r="I7" s="404"/>
      <c r="J7" s="404"/>
      <c r="K7" s="404"/>
      <c r="L7" s="404"/>
      <c r="M7" s="405"/>
    </row>
    <row r="8" spans="3:48" ht="60" customHeight="1" x14ac:dyDescent="0.2">
      <c r="C8" s="403"/>
      <c r="D8" s="404"/>
      <c r="E8" s="404"/>
      <c r="F8" s="404"/>
      <c r="G8" s="404"/>
      <c r="H8" s="404"/>
      <c r="I8" s="404"/>
      <c r="J8" s="404"/>
      <c r="K8" s="404"/>
      <c r="L8" s="404"/>
      <c r="M8" s="405"/>
    </row>
    <row r="9" spans="3:48" ht="60" customHeight="1" x14ac:dyDescent="0.2">
      <c r="C9" s="403"/>
      <c r="D9" s="404"/>
      <c r="E9" s="404"/>
      <c r="F9" s="404"/>
      <c r="G9" s="404"/>
      <c r="H9" s="404"/>
      <c r="I9" s="404"/>
      <c r="J9" s="404"/>
      <c r="K9" s="404"/>
      <c r="L9" s="404"/>
      <c r="M9" s="405"/>
    </row>
    <row r="10" spans="3:48" ht="60" customHeight="1" x14ac:dyDescent="0.2">
      <c r="C10" s="403"/>
      <c r="D10" s="404"/>
      <c r="E10" s="404"/>
      <c r="F10" s="404"/>
      <c r="G10" s="404"/>
      <c r="H10" s="404"/>
      <c r="I10" s="404"/>
      <c r="J10" s="404"/>
      <c r="K10" s="404"/>
      <c r="L10" s="404"/>
      <c r="M10" s="405"/>
    </row>
    <row r="11" spans="3:48" ht="60" customHeight="1" thickBot="1" x14ac:dyDescent="0.25">
      <c r="C11" s="406"/>
      <c r="D11" s="407"/>
      <c r="E11" s="407"/>
      <c r="F11" s="407"/>
      <c r="G11" s="407"/>
      <c r="H11" s="407"/>
      <c r="I11" s="407"/>
      <c r="J11" s="407"/>
      <c r="K11" s="407"/>
      <c r="L11" s="407"/>
      <c r="M11" s="408"/>
    </row>
    <row r="12" spans="3:48" ht="60" customHeight="1" x14ac:dyDescent="0.2">
      <c r="C12" s="155"/>
      <c r="D12" s="155"/>
      <c r="E12" s="155"/>
      <c r="F12" s="155"/>
      <c r="G12" s="155"/>
      <c r="H12" s="155"/>
      <c r="I12" s="155"/>
      <c r="J12" s="155"/>
      <c r="K12" s="155"/>
      <c r="L12" s="155"/>
      <c r="M12" s="155"/>
    </row>
    <row r="13" spans="3:48" ht="60" customHeight="1" x14ac:dyDescent="0.2">
      <c r="C13" s="155"/>
      <c r="D13" s="155"/>
      <c r="E13" s="155"/>
      <c r="F13" s="155"/>
      <c r="G13" s="155"/>
      <c r="H13" s="155"/>
      <c r="I13" s="155"/>
      <c r="J13" s="155"/>
      <c r="K13" s="155"/>
      <c r="L13" s="155"/>
      <c r="M13" s="155"/>
    </row>
    <row r="14" spans="3:48" ht="60" customHeight="1" x14ac:dyDescent="0.2">
      <c r="C14" s="155"/>
      <c r="D14" s="155"/>
      <c r="E14" s="155"/>
      <c r="F14" s="155"/>
      <c r="G14" s="155"/>
      <c r="H14" s="155"/>
      <c r="I14" s="155"/>
      <c r="J14" s="155"/>
      <c r="K14" s="155"/>
      <c r="L14" s="155"/>
      <c r="M14" s="155"/>
    </row>
    <row r="15" spans="3:48" ht="60" customHeight="1" x14ac:dyDescent="0.2">
      <c r="C15" s="155"/>
      <c r="D15" s="155"/>
      <c r="E15" s="155"/>
      <c r="F15" s="155"/>
      <c r="G15" s="155"/>
      <c r="H15" s="155"/>
      <c r="I15" s="155"/>
      <c r="J15" s="155"/>
      <c r="K15" s="155"/>
      <c r="L15" s="155"/>
      <c r="M15" s="155"/>
    </row>
    <row r="16" spans="3:48" ht="60" customHeight="1" x14ac:dyDescent="0.2">
      <c r="C16" s="155"/>
      <c r="D16" s="155"/>
      <c r="E16" s="155"/>
      <c r="F16" s="155"/>
      <c r="G16" s="155"/>
      <c r="H16" s="155"/>
      <c r="I16" s="155"/>
      <c r="J16" s="155"/>
      <c r="K16" s="155"/>
      <c r="L16" s="155"/>
      <c r="M16" s="155"/>
    </row>
    <row r="17" spans="3:13" ht="60" customHeight="1" x14ac:dyDescent="0.2">
      <c r="C17" s="155"/>
      <c r="D17" s="155"/>
      <c r="E17" s="155"/>
      <c r="F17" s="155"/>
      <c r="G17" s="155"/>
      <c r="H17" s="155"/>
      <c r="I17" s="155"/>
      <c r="J17" s="155"/>
      <c r="K17" s="155"/>
      <c r="L17" s="155"/>
      <c r="M17" s="155"/>
    </row>
    <row r="18" spans="3:13" ht="60" customHeight="1" x14ac:dyDescent="0.2">
      <c r="C18" s="155"/>
      <c r="D18" s="155"/>
      <c r="E18" s="155"/>
      <c r="F18" s="155"/>
      <c r="G18" s="155"/>
      <c r="H18" s="155"/>
      <c r="I18" s="155"/>
      <c r="J18" s="155"/>
      <c r="K18" s="155"/>
      <c r="L18" s="155"/>
      <c r="M18" s="155"/>
    </row>
    <row r="19" spans="3:13" ht="60" customHeight="1" x14ac:dyDescent="0.2">
      <c r="C19" s="155"/>
      <c r="D19" s="155"/>
      <c r="E19" s="155"/>
      <c r="F19" s="155"/>
      <c r="G19" s="155"/>
      <c r="H19" s="155"/>
      <c r="I19" s="155"/>
      <c r="J19" s="155"/>
      <c r="K19" s="155"/>
      <c r="L19" s="155"/>
      <c r="M19" s="155"/>
    </row>
    <row r="20" spans="3:13" ht="60" customHeight="1" x14ac:dyDescent="0.2">
      <c r="C20" s="155"/>
      <c r="D20" s="155"/>
      <c r="E20" s="155"/>
      <c r="F20" s="155"/>
      <c r="G20" s="155"/>
      <c r="H20" s="155"/>
      <c r="I20" s="155"/>
      <c r="J20" s="155"/>
      <c r="K20" s="155"/>
      <c r="L20" s="155"/>
      <c r="M20" s="155"/>
    </row>
    <row r="21" spans="3:13" ht="60" customHeight="1" x14ac:dyDescent="0.2">
      <c r="C21" s="155"/>
      <c r="D21" s="155"/>
      <c r="E21" s="155"/>
      <c r="F21" s="155"/>
      <c r="G21" s="155"/>
      <c r="H21" s="155"/>
      <c r="I21" s="155"/>
      <c r="J21" s="155"/>
      <c r="K21" s="155"/>
      <c r="L21" s="155"/>
      <c r="M21" s="155"/>
    </row>
    <row r="22" spans="3:13" ht="60" customHeight="1" x14ac:dyDescent="0.2"/>
    <row r="23" spans="3:13" ht="60" customHeight="1" x14ac:dyDescent="0.2"/>
    <row r="24" spans="3:13" ht="60" customHeight="1" x14ac:dyDescent="0.2"/>
    <row r="25" spans="3:13" ht="60" customHeight="1" x14ac:dyDescent="0.2"/>
    <row r="26" spans="3:13" ht="60" customHeight="1" x14ac:dyDescent="0.2"/>
    <row r="27" spans="3:13" ht="60" customHeight="1" x14ac:dyDescent="0.2"/>
    <row r="28" spans="3:13" ht="60" customHeight="1" x14ac:dyDescent="0.2"/>
    <row r="29" spans="3:13" ht="60" customHeight="1" x14ac:dyDescent="0.2"/>
    <row r="30" spans="3:13" ht="60" customHeight="1" x14ac:dyDescent="0.2"/>
    <row r="31" spans="3:13" ht="60" customHeight="1" x14ac:dyDescent="0.2"/>
    <row r="32" spans="3:13" ht="60" customHeight="1" x14ac:dyDescent="0.2"/>
    <row r="33" ht="60" customHeight="1" x14ac:dyDescent="0.2"/>
    <row r="34" ht="60" customHeight="1" x14ac:dyDescent="0.2"/>
    <row r="35" ht="60" customHeight="1" x14ac:dyDescent="0.2"/>
    <row r="36" ht="60" customHeight="1" x14ac:dyDescent="0.2"/>
    <row r="37" ht="60" customHeight="1" x14ac:dyDescent="0.2"/>
    <row r="38" ht="60" customHeight="1" x14ac:dyDescent="0.2"/>
    <row r="39" ht="60" customHeight="1" x14ac:dyDescent="0.2"/>
    <row r="40" ht="60" customHeight="1" x14ac:dyDescent="0.2"/>
    <row r="41" ht="60" customHeight="1" x14ac:dyDescent="0.2"/>
    <row r="42" ht="60" customHeight="1" x14ac:dyDescent="0.2"/>
  </sheetData>
  <sheetProtection selectLockedCells="1"/>
  <dataConsolidate/>
  <mergeCells count="5">
    <mergeCell ref="C1:D3"/>
    <mergeCell ref="E1:AT3"/>
    <mergeCell ref="AU1:AV1"/>
    <mergeCell ref="AU3:AV3"/>
    <mergeCell ref="C5:M11"/>
  </mergeCells>
  <printOptions horizontalCentered="1"/>
  <pageMargins left="0.19685039370078741" right="0.19685039370078741" top="0.78740157480314965" bottom="0.39370078740157483" header="0" footer="0"/>
  <pageSetup paperSize="14" scale="2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O133"/>
  <sheetViews>
    <sheetView showGridLines="0" tabSelected="1" topLeftCell="E5" zoomScale="70" zoomScaleNormal="70" zoomScaleSheetLayoutView="55" workbookViewId="0">
      <pane ySplit="5" topLeftCell="A10" activePane="bottomLeft" state="frozen"/>
      <selection activeCell="D5" sqref="D5"/>
      <selection pane="bottomLeft" activeCell="E1" sqref="E1:AT3"/>
    </sheetView>
  </sheetViews>
  <sheetFormatPr baseColWidth="10" defaultColWidth="11.42578125" defaultRowHeight="12.75" x14ac:dyDescent="0.2"/>
  <cols>
    <col min="1" max="2" width="2.7109375" style="1" customWidth="1"/>
    <col min="3" max="6" width="24.7109375" style="6" customWidth="1"/>
    <col min="7" max="7" width="52.42578125" style="6" customWidth="1"/>
    <col min="8" max="8" width="24.7109375" style="376" customWidth="1"/>
    <col min="9" max="9" width="24.7109375" style="1" customWidth="1"/>
    <col min="10" max="10" width="24.7109375" style="4" customWidth="1"/>
    <col min="11" max="12" width="24.7109375" style="1" customWidth="1"/>
    <col min="13" max="13" width="24.7109375" style="4" customWidth="1"/>
    <col min="14" max="15" width="24.7109375" style="1" customWidth="1"/>
    <col min="16" max="16" width="24.7109375" style="7" customWidth="1"/>
    <col min="17" max="19" width="24.7109375" style="4" customWidth="1"/>
    <col min="20" max="29" width="24.7109375" style="1" customWidth="1"/>
    <col min="30" max="30" width="47.85546875" style="1" customWidth="1"/>
    <col min="31" max="40" width="24.7109375" style="1" customWidth="1"/>
    <col min="41" max="41" width="9.7109375" style="1" customWidth="1"/>
    <col min="42" max="42" width="11.5703125" style="1" customWidth="1"/>
    <col min="43" max="44" width="9.7109375" style="1" customWidth="1"/>
    <col min="45" max="45" width="12.5703125" style="1" customWidth="1"/>
    <col min="46" max="46" width="12.28515625" style="1" customWidth="1"/>
    <col min="47" max="47" width="24.5703125" style="1" customWidth="1"/>
    <col min="48" max="48" width="22.85546875" style="1" customWidth="1"/>
    <col min="49" max="49" width="40.7109375" style="1" customWidth="1"/>
    <col min="50" max="50" width="29.85546875" style="1" customWidth="1"/>
    <col min="51" max="51" width="19.7109375" style="1" customWidth="1"/>
    <col min="52" max="52" width="33.28515625" style="1" customWidth="1"/>
    <col min="53" max="53" width="27.140625" style="1" customWidth="1"/>
    <col min="54" max="54" width="40" style="1" customWidth="1"/>
    <col min="55" max="55" width="7.85546875" style="1" customWidth="1"/>
    <col min="56" max="56" width="22.140625" style="1" customWidth="1"/>
    <col min="57" max="57" width="34.5703125" style="1" customWidth="1"/>
    <col min="58" max="58" width="17.5703125" style="1" customWidth="1"/>
    <col min="59" max="59" width="8.140625" style="1" customWidth="1"/>
    <col min="60" max="60" width="38.140625" style="1" customWidth="1"/>
    <col min="61" max="61" width="41" style="1" customWidth="1"/>
    <col min="62" max="62" width="52.42578125" style="1" customWidth="1"/>
    <col min="63" max="63" width="34.7109375" style="1" customWidth="1"/>
    <col min="64" max="64" width="11.42578125" style="1" customWidth="1"/>
    <col min="65" max="65" width="11.42578125" style="4" customWidth="1"/>
    <col min="66" max="66" width="14" style="4" customWidth="1"/>
    <col min="67" max="67" width="14.7109375" style="4" customWidth="1"/>
    <col min="68" max="16384" width="11.42578125" style="1"/>
  </cols>
  <sheetData>
    <row r="1" spans="1:67" ht="30" customHeight="1" x14ac:dyDescent="0.2">
      <c r="C1" s="387"/>
      <c r="D1" s="388"/>
      <c r="E1" s="429" t="s">
        <v>295</v>
      </c>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c r="AP1" s="429"/>
      <c r="AQ1" s="429"/>
      <c r="AR1" s="429"/>
      <c r="AS1" s="429"/>
      <c r="AT1" s="430"/>
      <c r="AU1" s="399" t="s">
        <v>179</v>
      </c>
      <c r="AV1" s="399"/>
    </row>
    <row r="2" spans="1:67" ht="30" customHeight="1" x14ac:dyDescent="0.2">
      <c r="C2" s="389"/>
      <c r="D2" s="390"/>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1"/>
      <c r="AP2" s="431"/>
      <c r="AQ2" s="431"/>
      <c r="AR2" s="431"/>
      <c r="AS2" s="431"/>
      <c r="AT2" s="432"/>
      <c r="AU2" s="3" t="s">
        <v>293</v>
      </c>
      <c r="AV2" s="3" t="s">
        <v>188</v>
      </c>
    </row>
    <row r="3" spans="1:67" ht="30" customHeight="1" x14ac:dyDescent="0.2">
      <c r="C3" s="391"/>
      <c r="D3" s="392"/>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c r="AG3" s="433"/>
      <c r="AH3" s="433"/>
      <c r="AI3" s="433"/>
      <c r="AJ3" s="433"/>
      <c r="AK3" s="433"/>
      <c r="AL3" s="433"/>
      <c r="AM3" s="433"/>
      <c r="AN3" s="433"/>
      <c r="AO3" s="433"/>
      <c r="AP3" s="433"/>
      <c r="AQ3" s="433"/>
      <c r="AR3" s="433"/>
      <c r="AS3" s="433"/>
      <c r="AT3" s="434"/>
      <c r="AU3" s="399" t="s">
        <v>294</v>
      </c>
      <c r="AV3" s="399"/>
    </row>
    <row r="5" spans="1:67" s="8" customFormat="1" ht="18.75" customHeight="1" x14ac:dyDescent="0.2">
      <c r="C5" s="449" t="s">
        <v>189</v>
      </c>
      <c r="D5" s="449"/>
      <c r="E5" s="449"/>
      <c r="F5" s="449"/>
      <c r="G5" s="449"/>
      <c r="H5" s="449"/>
      <c r="I5" s="449"/>
      <c r="J5" s="447" t="s">
        <v>47</v>
      </c>
      <c r="K5" s="448">
        <v>29</v>
      </c>
      <c r="M5" s="46"/>
      <c r="N5" s="447" t="s">
        <v>63</v>
      </c>
      <c r="O5" s="448">
        <v>1</v>
      </c>
      <c r="Q5" s="447" t="s">
        <v>64</v>
      </c>
      <c r="R5" s="448">
        <v>2018</v>
      </c>
      <c r="S5" s="154"/>
      <c r="BM5" s="43"/>
      <c r="BN5" s="43"/>
      <c r="BO5" s="43"/>
    </row>
    <row r="6" spans="1:67" s="8" customFormat="1" ht="18.75" customHeight="1" x14ac:dyDescent="0.2">
      <c r="C6" s="449"/>
      <c r="D6" s="449"/>
      <c r="E6" s="449"/>
      <c r="F6" s="449"/>
      <c r="G6" s="449"/>
      <c r="H6" s="449"/>
      <c r="I6" s="449"/>
      <c r="J6" s="447"/>
      <c r="K6" s="448"/>
      <c r="M6" s="46"/>
      <c r="N6" s="447"/>
      <c r="O6" s="448"/>
      <c r="Q6" s="447"/>
      <c r="R6" s="448"/>
      <c r="S6" s="154"/>
      <c r="BM6" s="43"/>
      <c r="BN6" s="43"/>
      <c r="BO6" s="43"/>
    </row>
    <row r="7" spans="1:67" s="8" customFormat="1" x14ac:dyDescent="0.2">
      <c r="C7" s="10"/>
      <c r="D7" s="10"/>
      <c r="E7" s="10"/>
      <c r="F7" s="10"/>
      <c r="G7" s="10"/>
      <c r="H7" s="375"/>
      <c r="J7" s="46"/>
      <c r="M7" s="46"/>
      <c r="Q7" s="49"/>
      <c r="R7" s="43"/>
      <c r="S7" s="153"/>
      <c r="AT7" s="29"/>
      <c r="BM7" s="43"/>
      <c r="BN7" s="43"/>
      <c r="BO7" s="43"/>
    </row>
    <row r="8" spans="1:67" s="8" customFormat="1" ht="30" customHeight="1" x14ac:dyDescent="0.2">
      <c r="C8" s="455" t="s">
        <v>197</v>
      </c>
      <c r="D8" s="455" t="s">
        <v>198</v>
      </c>
      <c r="E8" s="455" t="s">
        <v>199</v>
      </c>
      <c r="F8" s="455" t="s">
        <v>200</v>
      </c>
      <c r="G8" s="446" t="s">
        <v>152</v>
      </c>
      <c r="H8" s="446" t="s">
        <v>7</v>
      </c>
      <c r="I8" s="453" t="s">
        <v>150</v>
      </c>
      <c r="J8" s="446" t="s">
        <v>16</v>
      </c>
      <c r="K8" s="446" t="s">
        <v>1</v>
      </c>
      <c r="L8" s="446" t="s">
        <v>15</v>
      </c>
      <c r="M8" s="446" t="s">
        <v>30</v>
      </c>
      <c r="N8" s="446" t="s">
        <v>32</v>
      </c>
      <c r="O8" s="453" t="s">
        <v>163</v>
      </c>
      <c r="P8" s="446" t="s">
        <v>31</v>
      </c>
      <c r="Q8" s="453" t="s">
        <v>164</v>
      </c>
      <c r="R8" s="446" t="s">
        <v>36</v>
      </c>
      <c r="S8" s="453" t="s">
        <v>274</v>
      </c>
      <c r="T8" s="446" t="s">
        <v>37</v>
      </c>
      <c r="U8" s="446" t="s">
        <v>0</v>
      </c>
      <c r="V8" s="453" t="s">
        <v>201</v>
      </c>
      <c r="W8" s="480" t="s">
        <v>296</v>
      </c>
      <c r="X8" s="480" t="s">
        <v>65</v>
      </c>
      <c r="Y8" s="480" t="s">
        <v>66</v>
      </c>
      <c r="Z8" s="480" t="s">
        <v>67</v>
      </c>
      <c r="AA8" s="480" t="s">
        <v>772</v>
      </c>
      <c r="AB8" s="480" t="s">
        <v>68</v>
      </c>
      <c r="AC8" s="446" t="s">
        <v>39</v>
      </c>
      <c r="AD8" s="446" t="s">
        <v>2</v>
      </c>
      <c r="AE8" s="444" t="s">
        <v>202</v>
      </c>
      <c r="AF8" s="445"/>
      <c r="AG8" s="445"/>
      <c r="AH8" s="445"/>
      <c r="AI8" s="445"/>
      <c r="AJ8" s="445"/>
      <c r="AK8" s="446" t="s">
        <v>134</v>
      </c>
      <c r="AL8" s="446"/>
      <c r="AM8" s="446" t="s">
        <v>83</v>
      </c>
      <c r="AN8" s="446" t="s">
        <v>99</v>
      </c>
      <c r="AO8" s="446" t="s">
        <v>135</v>
      </c>
      <c r="AP8" s="446"/>
      <c r="AQ8" s="446"/>
      <c r="AR8" s="446" t="s">
        <v>136</v>
      </c>
      <c r="AS8" s="446"/>
      <c r="AT8" s="446"/>
      <c r="AU8" s="427" t="s">
        <v>147</v>
      </c>
      <c r="AV8" s="428"/>
      <c r="BM8" s="43"/>
      <c r="BN8" s="43"/>
      <c r="BO8" s="43"/>
    </row>
    <row r="9" spans="1:67" ht="48" customHeight="1" x14ac:dyDescent="0.2">
      <c r="C9" s="456"/>
      <c r="D9" s="456"/>
      <c r="E9" s="456"/>
      <c r="F9" s="456"/>
      <c r="G9" s="446"/>
      <c r="H9" s="446"/>
      <c r="I9" s="454"/>
      <c r="J9" s="446"/>
      <c r="K9" s="446"/>
      <c r="L9" s="446"/>
      <c r="M9" s="446"/>
      <c r="N9" s="446"/>
      <c r="O9" s="454"/>
      <c r="P9" s="446"/>
      <c r="Q9" s="454"/>
      <c r="R9" s="446"/>
      <c r="S9" s="454"/>
      <c r="T9" s="446"/>
      <c r="U9" s="446"/>
      <c r="V9" s="454"/>
      <c r="W9" s="454"/>
      <c r="X9" s="454"/>
      <c r="Y9" s="454"/>
      <c r="Z9" s="454"/>
      <c r="AA9" s="454"/>
      <c r="AB9" s="454"/>
      <c r="AC9" s="446"/>
      <c r="AD9" s="446"/>
      <c r="AE9" s="72" t="s">
        <v>137</v>
      </c>
      <c r="AF9" s="73" t="s">
        <v>71</v>
      </c>
      <c r="AG9" s="72" t="s">
        <v>138</v>
      </c>
      <c r="AH9" s="73" t="s">
        <v>71</v>
      </c>
      <c r="AI9" s="72" t="s">
        <v>139</v>
      </c>
      <c r="AJ9" s="73" t="s">
        <v>71</v>
      </c>
      <c r="AK9" s="74" t="s">
        <v>133</v>
      </c>
      <c r="AL9" s="74" t="s">
        <v>106</v>
      </c>
      <c r="AM9" s="446"/>
      <c r="AN9" s="446"/>
      <c r="AO9" s="74" t="s">
        <v>100</v>
      </c>
      <c r="AP9" s="74" t="s">
        <v>101</v>
      </c>
      <c r="AQ9" s="74" t="s">
        <v>104</v>
      </c>
      <c r="AR9" s="74" t="s">
        <v>100</v>
      </c>
      <c r="AS9" s="74" t="s">
        <v>101</v>
      </c>
      <c r="AT9" s="74" t="s">
        <v>104</v>
      </c>
      <c r="AU9" s="74" t="s">
        <v>148</v>
      </c>
      <c r="AV9" s="74" t="s">
        <v>149</v>
      </c>
      <c r="BM9" s="1"/>
      <c r="BN9" s="1"/>
      <c r="BO9" s="1"/>
    </row>
    <row r="10" spans="1:67" ht="258.75" customHeight="1" x14ac:dyDescent="0.2">
      <c r="A10" s="52"/>
      <c r="B10" s="52"/>
      <c r="C10" s="3" t="s">
        <v>338</v>
      </c>
      <c r="D10" s="3" t="s">
        <v>339</v>
      </c>
      <c r="E10" s="3" t="s">
        <v>340</v>
      </c>
      <c r="F10" s="3" t="s">
        <v>341</v>
      </c>
      <c r="G10" s="3" t="s">
        <v>342</v>
      </c>
      <c r="H10" s="41" t="s">
        <v>299</v>
      </c>
      <c r="I10" s="30" t="s">
        <v>558</v>
      </c>
      <c r="J10" s="32" t="s">
        <v>92</v>
      </c>
      <c r="K10" s="31" t="s">
        <v>560</v>
      </c>
      <c r="L10" s="31" t="s">
        <v>556</v>
      </c>
      <c r="M10" s="51" t="s">
        <v>18</v>
      </c>
      <c r="N10" s="48" t="s">
        <v>358</v>
      </c>
      <c r="O10" s="47" t="s">
        <v>45</v>
      </c>
      <c r="P10" s="48" t="s">
        <v>358</v>
      </c>
      <c r="Q10" s="33">
        <v>0.5</v>
      </c>
      <c r="R10" s="34" t="s">
        <v>565</v>
      </c>
      <c r="S10" s="34" t="s">
        <v>557</v>
      </c>
      <c r="T10" s="32">
        <v>4.5</v>
      </c>
      <c r="U10" s="30" t="s">
        <v>367</v>
      </c>
      <c r="V10" s="30" t="s">
        <v>561</v>
      </c>
      <c r="W10" s="30" t="s">
        <v>566</v>
      </c>
      <c r="X10" s="32" t="s">
        <v>567</v>
      </c>
      <c r="Y10" s="32" t="s">
        <v>374</v>
      </c>
      <c r="Z10" s="32" t="s">
        <v>169</v>
      </c>
      <c r="AA10" s="183">
        <v>1</v>
      </c>
      <c r="AB10" s="32" t="s">
        <v>562</v>
      </c>
      <c r="AC10" s="32" t="s">
        <v>166</v>
      </c>
      <c r="AD10" s="184" t="s">
        <v>568</v>
      </c>
      <c r="AE10" s="53">
        <v>0</v>
      </c>
      <c r="AF10" s="54"/>
      <c r="AG10" s="53">
        <v>0</v>
      </c>
      <c r="AH10" s="54"/>
      <c r="AI10" s="53">
        <v>0</v>
      </c>
      <c r="AJ10" s="54"/>
      <c r="AK10" s="31" t="s">
        <v>109</v>
      </c>
      <c r="AL10" s="31" t="s">
        <v>122</v>
      </c>
      <c r="AM10" s="71" t="e">
        <f>AVERAGE(AG10,AI10,#REF!,AK10)</f>
        <v>#REF!</v>
      </c>
      <c r="AN10" s="31"/>
      <c r="AO10" s="33">
        <v>1</v>
      </c>
      <c r="AP10" s="33" t="s">
        <v>297</v>
      </c>
      <c r="AQ10" s="32">
        <v>2018</v>
      </c>
      <c r="AR10" s="32">
        <v>31</v>
      </c>
      <c r="AS10" s="32" t="s">
        <v>62</v>
      </c>
      <c r="AT10" s="32">
        <v>2018</v>
      </c>
      <c r="AU10" s="55"/>
      <c r="AV10" s="55"/>
      <c r="BM10" s="1"/>
      <c r="BN10" s="1"/>
      <c r="BO10" s="1"/>
    </row>
    <row r="11" spans="1:67" ht="229.5" x14ac:dyDescent="0.2">
      <c r="A11" s="52"/>
      <c r="B11" s="52"/>
      <c r="C11" s="3" t="s">
        <v>338</v>
      </c>
      <c r="D11" s="3" t="s">
        <v>339</v>
      </c>
      <c r="E11" s="3" t="s">
        <v>340</v>
      </c>
      <c r="F11" s="3" t="s">
        <v>341</v>
      </c>
      <c r="G11" s="3" t="s">
        <v>342</v>
      </c>
      <c r="H11" s="41" t="s">
        <v>299</v>
      </c>
      <c r="I11" s="30" t="s">
        <v>349</v>
      </c>
      <c r="J11" s="32" t="s">
        <v>97</v>
      </c>
      <c r="K11" s="31" t="s">
        <v>352</v>
      </c>
      <c r="L11" s="31" t="s">
        <v>353</v>
      </c>
      <c r="M11" s="51" t="s">
        <v>88</v>
      </c>
      <c r="N11" s="48" t="s">
        <v>358</v>
      </c>
      <c r="O11" s="47" t="s">
        <v>359</v>
      </c>
      <c r="P11" s="48" t="s">
        <v>358</v>
      </c>
      <c r="Q11" s="33">
        <v>0.5</v>
      </c>
      <c r="R11" s="34" t="s">
        <v>364</v>
      </c>
      <c r="S11" s="34"/>
      <c r="T11" s="32">
        <v>4.5</v>
      </c>
      <c r="U11" s="30" t="s">
        <v>367</v>
      </c>
      <c r="V11" s="30" t="s">
        <v>381</v>
      </c>
      <c r="W11" s="30" t="s">
        <v>382</v>
      </c>
      <c r="X11" s="32" t="s">
        <v>373</v>
      </c>
      <c r="Y11" s="32" t="s">
        <v>374</v>
      </c>
      <c r="Z11" s="32"/>
      <c r="AA11" s="183">
        <v>1</v>
      </c>
      <c r="AB11" s="32" t="s">
        <v>376</v>
      </c>
      <c r="AC11" s="32" t="s">
        <v>165</v>
      </c>
      <c r="AD11" s="184" t="s">
        <v>370</v>
      </c>
      <c r="AE11" s="53">
        <v>0</v>
      </c>
      <c r="AF11" s="54"/>
      <c r="AG11" s="53">
        <v>0</v>
      </c>
      <c r="AH11" s="54"/>
      <c r="AI11" s="53">
        <v>0</v>
      </c>
      <c r="AJ11" s="54"/>
      <c r="AK11" s="31" t="s">
        <v>109</v>
      </c>
      <c r="AL11" s="31" t="s">
        <v>122</v>
      </c>
      <c r="AM11" s="71" t="e">
        <f>AVERAGE(AG11,AI11,#REF!,AK11)</f>
        <v>#REF!</v>
      </c>
      <c r="AN11" s="31" t="s">
        <v>375</v>
      </c>
      <c r="AO11" s="33">
        <v>1</v>
      </c>
      <c r="AP11" s="33" t="s">
        <v>297</v>
      </c>
      <c r="AQ11" s="32">
        <v>2018</v>
      </c>
      <c r="AR11" s="32">
        <v>31</v>
      </c>
      <c r="AS11" s="32" t="s">
        <v>62</v>
      </c>
      <c r="AT11" s="32">
        <v>2018</v>
      </c>
      <c r="AU11" s="55"/>
      <c r="AV11" s="55"/>
      <c r="BM11" s="1"/>
      <c r="BN11" s="1"/>
      <c r="BO11" s="1"/>
    </row>
    <row r="12" spans="1:67" ht="293.25" x14ac:dyDescent="0.2">
      <c r="A12" s="52"/>
      <c r="B12" s="52"/>
      <c r="C12" s="3" t="s">
        <v>338</v>
      </c>
      <c r="D12" s="3" t="s">
        <v>343</v>
      </c>
      <c r="E12" s="3" t="s">
        <v>344</v>
      </c>
      <c r="F12" s="3" t="s">
        <v>345</v>
      </c>
      <c r="G12" s="3" t="s">
        <v>342</v>
      </c>
      <c r="H12" s="41" t="s">
        <v>299</v>
      </c>
      <c r="I12" s="30" t="s">
        <v>350</v>
      </c>
      <c r="J12" s="32" t="s">
        <v>97</v>
      </c>
      <c r="K12" s="31" t="s">
        <v>354</v>
      </c>
      <c r="L12" s="31" t="s">
        <v>355</v>
      </c>
      <c r="M12" s="51" t="s">
        <v>89</v>
      </c>
      <c r="N12" s="48" t="s">
        <v>360</v>
      </c>
      <c r="O12" s="47" t="s">
        <v>363</v>
      </c>
      <c r="P12" s="48" t="s">
        <v>360</v>
      </c>
      <c r="Q12" s="33">
        <v>0.5</v>
      </c>
      <c r="R12" s="34" t="s">
        <v>365</v>
      </c>
      <c r="S12" s="34"/>
      <c r="T12" s="32">
        <v>2</v>
      </c>
      <c r="U12" s="30" t="s">
        <v>369</v>
      </c>
      <c r="V12" s="32" t="s">
        <v>379</v>
      </c>
      <c r="W12" s="32" t="s">
        <v>380</v>
      </c>
      <c r="X12" s="30" t="s">
        <v>377</v>
      </c>
      <c r="Y12" s="32" t="s">
        <v>374</v>
      </c>
      <c r="Z12" s="30"/>
      <c r="AA12" s="183">
        <v>1</v>
      </c>
      <c r="AB12" s="32" t="s">
        <v>376</v>
      </c>
      <c r="AC12" s="32" t="s">
        <v>165</v>
      </c>
      <c r="AD12" s="180" t="s">
        <v>371</v>
      </c>
      <c r="AE12" s="53">
        <v>0</v>
      </c>
      <c r="AF12" s="54"/>
      <c r="AG12" s="53">
        <v>0</v>
      </c>
      <c r="AH12" s="54"/>
      <c r="AI12" s="53">
        <v>0</v>
      </c>
      <c r="AJ12" s="54"/>
      <c r="AK12" s="31" t="s">
        <v>109</v>
      </c>
      <c r="AL12" s="31" t="s">
        <v>122</v>
      </c>
      <c r="AM12" s="71" t="e">
        <f>AVERAGE(AG12,AI12,#REF!,AK12)</f>
        <v>#REF!</v>
      </c>
      <c r="AN12" s="31" t="s">
        <v>378</v>
      </c>
      <c r="AO12" s="33">
        <v>1</v>
      </c>
      <c r="AP12" s="33" t="s">
        <v>297</v>
      </c>
      <c r="AQ12" s="32">
        <v>2018</v>
      </c>
      <c r="AR12" s="32">
        <v>31</v>
      </c>
      <c r="AS12" s="32" t="s">
        <v>62</v>
      </c>
      <c r="AT12" s="32">
        <v>2018</v>
      </c>
      <c r="AU12" s="55"/>
      <c r="AV12" s="55"/>
      <c r="BM12" s="1"/>
      <c r="BN12" s="1"/>
      <c r="BO12" s="1"/>
    </row>
    <row r="13" spans="1:67" ht="102" x14ac:dyDescent="0.2">
      <c r="A13" s="52"/>
      <c r="B13" s="52"/>
      <c r="C13" s="3" t="s">
        <v>338</v>
      </c>
      <c r="D13" s="3" t="s">
        <v>346</v>
      </c>
      <c r="E13" s="3" t="s">
        <v>347</v>
      </c>
      <c r="F13" s="3" t="s">
        <v>348</v>
      </c>
      <c r="G13" s="3" t="s">
        <v>342</v>
      </c>
      <c r="H13" s="41" t="s">
        <v>299</v>
      </c>
      <c r="I13" s="30" t="s">
        <v>351</v>
      </c>
      <c r="J13" s="32" t="s">
        <v>97</v>
      </c>
      <c r="K13" s="31" t="s">
        <v>356</v>
      </c>
      <c r="L13" s="31" t="s">
        <v>357</v>
      </c>
      <c r="M13" s="51" t="s">
        <v>89</v>
      </c>
      <c r="N13" s="48" t="s">
        <v>360</v>
      </c>
      <c r="O13" s="47" t="s">
        <v>361</v>
      </c>
      <c r="P13" s="48" t="s">
        <v>362</v>
      </c>
      <c r="Q13" s="33">
        <v>0.5</v>
      </c>
      <c r="R13" s="34" t="s">
        <v>366</v>
      </c>
      <c r="S13" s="34"/>
      <c r="T13" s="32">
        <v>4</v>
      </c>
      <c r="U13" s="30" t="s">
        <v>368</v>
      </c>
      <c r="V13" s="30"/>
      <c r="W13" s="30"/>
      <c r="X13" s="30" t="s">
        <v>383</v>
      </c>
      <c r="Y13" s="32" t="s">
        <v>374</v>
      </c>
      <c r="Z13" s="30"/>
      <c r="AA13" s="182">
        <v>1</v>
      </c>
      <c r="AB13" s="32" t="s">
        <v>376</v>
      </c>
      <c r="AC13" s="32" t="s">
        <v>165</v>
      </c>
      <c r="AD13" s="181" t="s">
        <v>372</v>
      </c>
      <c r="AE13" s="53">
        <v>0</v>
      </c>
      <c r="AF13" s="54"/>
      <c r="AG13" s="53">
        <v>0</v>
      </c>
      <c r="AH13" s="54"/>
      <c r="AI13" s="53">
        <v>0</v>
      </c>
      <c r="AJ13" s="54"/>
      <c r="AK13" s="31" t="s">
        <v>109</v>
      </c>
      <c r="AL13" s="31" t="s">
        <v>122</v>
      </c>
      <c r="AM13" s="71" t="e">
        <f>AVERAGE(AG13,AI13,#REF!,AK13)</f>
        <v>#REF!</v>
      </c>
      <c r="AN13" s="31" t="s">
        <v>384</v>
      </c>
      <c r="AO13" s="33">
        <v>1</v>
      </c>
      <c r="AP13" s="33" t="s">
        <v>297</v>
      </c>
      <c r="AQ13" s="32">
        <v>2018</v>
      </c>
      <c r="AR13" s="32">
        <v>31</v>
      </c>
      <c r="AS13" s="32" t="s">
        <v>62</v>
      </c>
      <c r="AT13" s="32">
        <v>2018</v>
      </c>
      <c r="AU13" s="55"/>
      <c r="AV13" s="55"/>
      <c r="BM13" s="1"/>
      <c r="BN13" s="1"/>
      <c r="BO13" s="1"/>
    </row>
    <row r="14" spans="1:67" ht="127.5" customHeight="1" x14ac:dyDescent="0.2">
      <c r="A14" s="52"/>
      <c r="B14" s="52"/>
      <c r="C14" s="3" t="s">
        <v>338</v>
      </c>
      <c r="D14" s="3" t="s">
        <v>346</v>
      </c>
      <c r="E14" s="3" t="s">
        <v>347</v>
      </c>
      <c r="F14" s="3" t="s">
        <v>348</v>
      </c>
      <c r="G14" s="3" t="s">
        <v>342</v>
      </c>
      <c r="H14" s="41" t="s">
        <v>299</v>
      </c>
      <c r="I14" s="30" t="s">
        <v>563</v>
      </c>
      <c r="J14" s="32" t="s">
        <v>98</v>
      </c>
      <c r="K14" s="34" t="s">
        <v>775</v>
      </c>
      <c r="L14" s="33" t="s">
        <v>564</v>
      </c>
      <c r="M14" s="51" t="s">
        <v>89</v>
      </c>
      <c r="N14" s="48" t="str">
        <f t="shared" ref="N14:N63" si="0">IF(M14="Casi con certeza","5",IF(M14="Probable","4",IF(M14="Posible","3",IF(M14="Improbable","2",IF(M14="Raro","1","")))))</f>
        <v>2</v>
      </c>
      <c r="O14" s="47" t="s">
        <v>45</v>
      </c>
      <c r="P14" s="48" t="str">
        <f t="shared" ref="P14:P63" si="1">IF(O14="Catastrófico","5",IF(O14="Mayor","4",IF(O14="Moderado","3",IF(O14="Menor","2",IF(O14="Insignificante","1","")))))</f>
        <v>4</v>
      </c>
      <c r="Q14" s="33">
        <v>0.5</v>
      </c>
      <c r="R14" s="34" t="s">
        <v>777</v>
      </c>
      <c r="S14" s="34" t="s">
        <v>557</v>
      </c>
      <c r="T14" s="32">
        <f t="shared" ref="T14:T63" si="2">N14*P14*Q14</f>
        <v>4</v>
      </c>
      <c r="U14" s="30" t="str">
        <f t="shared" ref="U14:U63" si="3">IF(T14&gt;11,"ZONA DE RIESGO EXTREMA",IF(T14&lt;4,"ZONA DE RIESGO BAJA",IF(T14=4,"ZONA DE RIESGO MODERADA","ZONA DE RIESGO ALTA")))</f>
        <v>ZONA DE RIESGO MODERADA</v>
      </c>
      <c r="V14" s="30" t="s">
        <v>778</v>
      </c>
      <c r="W14" s="30" t="s">
        <v>779</v>
      </c>
      <c r="X14" s="30" t="s">
        <v>780</v>
      </c>
      <c r="Y14" s="30" t="s">
        <v>215</v>
      </c>
      <c r="Z14" s="30" t="s">
        <v>677</v>
      </c>
      <c r="AA14" s="182">
        <v>1</v>
      </c>
      <c r="AB14" s="32" t="s">
        <v>581</v>
      </c>
      <c r="AC14" s="30" t="s">
        <v>165</v>
      </c>
      <c r="AD14" s="33" t="s">
        <v>781</v>
      </c>
      <c r="AE14" s="53">
        <v>0</v>
      </c>
      <c r="AF14" s="54"/>
      <c r="AG14" s="53">
        <v>0</v>
      </c>
      <c r="AH14" s="54"/>
      <c r="AI14" s="53">
        <v>0</v>
      </c>
      <c r="AJ14" s="54"/>
      <c r="AK14" s="31" t="s">
        <v>109</v>
      </c>
      <c r="AL14" s="31" t="s">
        <v>122</v>
      </c>
      <c r="AM14" s="71" t="e">
        <f>AVERAGE(AG14,AI14,#REF!,AK14)</f>
        <v>#REF!</v>
      </c>
      <c r="AN14" s="31" t="s">
        <v>782</v>
      </c>
      <c r="AO14" s="33">
        <v>1</v>
      </c>
      <c r="AP14" s="33" t="s">
        <v>297</v>
      </c>
      <c r="AQ14" s="32">
        <v>2018</v>
      </c>
      <c r="AR14" s="32">
        <v>31</v>
      </c>
      <c r="AS14" s="32" t="s">
        <v>62</v>
      </c>
      <c r="AT14" s="32">
        <v>2018</v>
      </c>
      <c r="AU14" s="55"/>
      <c r="AV14" s="55"/>
      <c r="BM14" s="1"/>
      <c r="BN14" s="1"/>
      <c r="BO14" s="1"/>
    </row>
    <row r="15" spans="1:67" ht="141.75" customHeight="1" x14ac:dyDescent="0.2">
      <c r="A15" s="52"/>
      <c r="B15" s="52"/>
      <c r="C15" s="3" t="s">
        <v>338</v>
      </c>
      <c r="D15" s="3" t="s">
        <v>346</v>
      </c>
      <c r="E15" s="3" t="s">
        <v>347</v>
      </c>
      <c r="F15" s="3" t="s">
        <v>348</v>
      </c>
      <c r="G15" s="3" t="s">
        <v>342</v>
      </c>
      <c r="H15" s="41" t="s">
        <v>299</v>
      </c>
      <c r="I15" s="30" t="s">
        <v>569</v>
      </c>
      <c r="J15" s="32" t="s">
        <v>92</v>
      </c>
      <c r="K15" s="31" t="s">
        <v>570</v>
      </c>
      <c r="L15" s="31" t="s">
        <v>571</v>
      </c>
      <c r="M15" s="51" t="s">
        <v>89</v>
      </c>
      <c r="N15" s="48" t="str">
        <f t="shared" si="0"/>
        <v>2</v>
      </c>
      <c r="O15" s="47" t="s">
        <v>43</v>
      </c>
      <c r="P15" s="48" t="str">
        <f t="shared" si="1"/>
        <v>2</v>
      </c>
      <c r="Q15" s="33">
        <v>0.5</v>
      </c>
      <c r="R15" s="34" t="s">
        <v>572</v>
      </c>
      <c r="S15" s="34" t="s">
        <v>557</v>
      </c>
      <c r="T15" s="32">
        <f t="shared" si="2"/>
        <v>2</v>
      </c>
      <c r="U15" s="30" t="str">
        <f t="shared" si="3"/>
        <v>ZONA DE RIESGO BAJA</v>
      </c>
      <c r="V15" s="30" t="s">
        <v>769</v>
      </c>
      <c r="W15" s="30" t="s">
        <v>771</v>
      </c>
      <c r="X15" s="30" t="s">
        <v>770</v>
      </c>
      <c r="Y15" s="30" t="s">
        <v>215</v>
      </c>
      <c r="Z15" s="30" t="s">
        <v>677</v>
      </c>
      <c r="AA15" s="182">
        <v>1</v>
      </c>
      <c r="AB15" s="32" t="s">
        <v>562</v>
      </c>
      <c r="AC15" s="30" t="s">
        <v>165</v>
      </c>
      <c r="AD15" s="33" t="s">
        <v>773</v>
      </c>
      <c r="AE15" s="53">
        <v>0</v>
      </c>
      <c r="AF15" s="54"/>
      <c r="AG15" s="53">
        <v>0</v>
      </c>
      <c r="AH15" s="54"/>
      <c r="AI15" s="53">
        <v>0</v>
      </c>
      <c r="AJ15" s="54"/>
      <c r="AK15" s="31" t="s">
        <v>109</v>
      </c>
      <c r="AL15" s="31" t="s">
        <v>122</v>
      </c>
      <c r="AM15" s="71" t="e">
        <f>AVERAGE(AG15,AI15,#REF!,AK15)</f>
        <v>#REF!</v>
      </c>
      <c r="AN15" s="31" t="s">
        <v>774</v>
      </c>
      <c r="AO15" s="33">
        <v>1</v>
      </c>
      <c r="AP15" s="33" t="s">
        <v>297</v>
      </c>
      <c r="AQ15" s="32">
        <v>2018</v>
      </c>
      <c r="AR15" s="32">
        <v>31</v>
      </c>
      <c r="AS15" s="32" t="s">
        <v>62</v>
      </c>
      <c r="AT15" s="32">
        <v>2018</v>
      </c>
      <c r="AU15" s="55"/>
      <c r="AV15" s="55"/>
      <c r="BM15" s="1"/>
      <c r="BN15" s="1"/>
      <c r="BO15" s="1"/>
    </row>
    <row r="16" spans="1:67" ht="153" x14ac:dyDescent="0.2">
      <c r="A16" s="52"/>
      <c r="B16" s="52"/>
      <c r="C16" s="32" t="s">
        <v>657</v>
      </c>
      <c r="D16" s="32" t="s">
        <v>873</v>
      </c>
      <c r="E16" s="32" t="s">
        <v>874</v>
      </c>
      <c r="F16" s="32" t="s">
        <v>875</v>
      </c>
      <c r="G16" s="32" t="s">
        <v>876</v>
      </c>
      <c r="H16" s="41" t="s">
        <v>300</v>
      </c>
      <c r="I16" s="32" t="s">
        <v>877</v>
      </c>
      <c r="J16" s="32" t="s">
        <v>92</v>
      </c>
      <c r="K16" s="33" t="s">
        <v>878</v>
      </c>
      <c r="L16" s="374" t="s">
        <v>879</v>
      </c>
      <c r="M16" s="311" t="s">
        <v>18</v>
      </c>
      <c r="N16" s="310" t="str">
        <f t="shared" si="0"/>
        <v>4</v>
      </c>
      <c r="O16" s="310" t="s">
        <v>44</v>
      </c>
      <c r="P16" s="310" t="str">
        <f t="shared" si="1"/>
        <v>3</v>
      </c>
      <c r="Q16" s="33">
        <v>0.5</v>
      </c>
      <c r="R16" s="33" t="s">
        <v>880</v>
      </c>
      <c r="S16" s="33" t="s">
        <v>557</v>
      </c>
      <c r="T16" s="310">
        <v>5</v>
      </c>
      <c r="U16" s="32" t="str">
        <f t="shared" si="3"/>
        <v>ZONA DE RIESGO ALTA</v>
      </c>
      <c r="V16" s="32" t="s">
        <v>881</v>
      </c>
      <c r="W16" s="312"/>
      <c r="X16" s="312" t="s">
        <v>882</v>
      </c>
      <c r="Y16" s="312" t="s">
        <v>883</v>
      </c>
      <c r="Z16" s="312" t="s">
        <v>884</v>
      </c>
      <c r="AA16" s="312" t="s">
        <v>885</v>
      </c>
      <c r="AB16" s="32" t="s">
        <v>886</v>
      </c>
      <c r="AC16" s="32" t="s">
        <v>168</v>
      </c>
      <c r="AD16" s="313" t="s">
        <v>887</v>
      </c>
      <c r="AE16" s="314">
        <v>0.33</v>
      </c>
      <c r="AF16" s="310"/>
      <c r="AG16" s="314">
        <v>0.33</v>
      </c>
      <c r="AH16" s="310"/>
      <c r="AI16" s="314">
        <v>0.33</v>
      </c>
      <c r="AJ16" s="315"/>
      <c r="AK16" s="311" t="s">
        <v>110</v>
      </c>
      <c r="AL16" s="311" t="s">
        <v>123</v>
      </c>
      <c r="AM16" s="314"/>
      <c r="AN16" s="313"/>
      <c r="AO16" s="310">
        <v>1</v>
      </c>
      <c r="AP16" s="310">
        <v>2</v>
      </c>
      <c r="AQ16" s="310">
        <v>2018</v>
      </c>
      <c r="AR16" s="310">
        <v>31</v>
      </c>
      <c r="AS16" s="310">
        <v>12</v>
      </c>
      <c r="AT16" s="310">
        <v>2018</v>
      </c>
      <c r="AU16" s="316"/>
      <c r="AV16" s="317"/>
      <c r="BM16" s="1"/>
      <c r="BN16" s="1"/>
      <c r="BO16" s="1"/>
    </row>
    <row r="17" spans="1:67" ht="62.25" customHeight="1" x14ac:dyDescent="0.2">
      <c r="A17" s="52"/>
      <c r="B17" s="52"/>
      <c r="C17" s="425" t="s">
        <v>573</v>
      </c>
      <c r="D17" s="425" t="s">
        <v>339</v>
      </c>
      <c r="E17" s="425" t="s">
        <v>340</v>
      </c>
      <c r="F17" s="425" t="s">
        <v>341</v>
      </c>
      <c r="G17" s="425" t="s">
        <v>195</v>
      </c>
      <c r="H17" s="417" t="s">
        <v>301</v>
      </c>
      <c r="I17" s="419" t="s">
        <v>574</v>
      </c>
      <c r="J17" s="421" t="s">
        <v>98</v>
      </c>
      <c r="K17" s="423" t="s">
        <v>575</v>
      </c>
      <c r="L17" s="415" t="s">
        <v>576</v>
      </c>
      <c r="M17" s="469" t="s">
        <v>20</v>
      </c>
      <c r="N17" s="409" t="str">
        <f t="shared" si="0"/>
        <v>2</v>
      </c>
      <c r="O17" s="411" t="s">
        <v>45</v>
      </c>
      <c r="P17" s="409" t="str">
        <f t="shared" si="1"/>
        <v>4</v>
      </c>
      <c r="Q17" s="413">
        <v>0.5</v>
      </c>
      <c r="R17" s="415" t="s">
        <v>577</v>
      </c>
      <c r="S17" s="413" t="s">
        <v>165</v>
      </c>
      <c r="T17" s="421">
        <f t="shared" si="2"/>
        <v>4</v>
      </c>
      <c r="U17" s="421" t="str">
        <f t="shared" si="3"/>
        <v>ZONA DE RIESGO MODERADA</v>
      </c>
      <c r="V17" s="265" t="s">
        <v>578</v>
      </c>
      <c r="W17" s="265" t="s">
        <v>579</v>
      </c>
      <c r="X17" s="30" t="s">
        <v>580</v>
      </c>
      <c r="Y17" s="32" t="s">
        <v>215</v>
      </c>
      <c r="Z17" s="32" t="s">
        <v>169</v>
      </c>
      <c r="AA17" s="183">
        <v>1</v>
      </c>
      <c r="AB17" s="32" t="s">
        <v>581</v>
      </c>
      <c r="AC17" s="30" t="s">
        <v>165</v>
      </c>
      <c r="AD17" s="34" t="s">
        <v>582</v>
      </c>
      <c r="AE17" s="53">
        <v>0</v>
      </c>
      <c r="AF17" s="266"/>
      <c r="AG17" s="53">
        <v>0</v>
      </c>
      <c r="AH17" s="266"/>
      <c r="AI17" s="53">
        <v>0</v>
      </c>
      <c r="AJ17" s="267"/>
      <c r="AK17" s="31" t="s">
        <v>115</v>
      </c>
      <c r="AL17" s="31" t="s">
        <v>128</v>
      </c>
      <c r="AM17" s="71">
        <f>AE17+AG17+AI17</f>
        <v>0</v>
      </c>
      <c r="AN17" s="31"/>
      <c r="AO17" s="33"/>
      <c r="AP17" s="32" t="s">
        <v>51</v>
      </c>
      <c r="AQ17" s="32">
        <v>2018</v>
      </c>
      <c r="AR17" s="32">
        <v>16</v>
      </c>
      <c r="AS17" s="32" t="s">
        <v>62</v>
      </c>
      <c r="AT17" s="32">
        <v>2018</v>
      </c>
      <c r="AU17" s="55"/>
      <c r="AV17" s="55"/>
      <c r="BM17" s="1"/>
      <c r="BN17" s="1"/>
      <c r="BO17" s="1"/>
    </row>
    <row r="18" spans="1:67" ht="66.75" customHeight="1" x14ac:dyDescent="0.2">
      <c r="A18" s="52"/>
      <c r="B18" s="52"/>
      <c r="C18" s="426"/>
      <c r="D18" s="426"/>
      <c r="E18" s="426"/>
      <c r="F18" s="426"/>
      <c r="G18" s="426"/>
      <c r="H18" s="418"/>
      <c r="I18" s="420"/>
      <c r="J18" s="422"/>
      <c r="K18" s="424"/>
      <c r="L18" s="416"/>
      <c r="M18" s="470"/>
      <c r="N18" s="410"/>
      <c r="O18" s="412"/>
      <c r="P18" s="410"/>
      <c r="Q18" s="414"/>
      <c r="R18" s="416"/>
      <c r="S18" s="414"/>
      <c r="T18" s="422"/>
      <c r="U18" s="422"/>
      <c r="V18" s="265" t="s">
        <v>583</v>
      </c>
      <c r="W18" s="265" t="s">
        <v>584</v>
      </c>
      <c r="X18" s="268" t="s">
        <v>585</v>
      </c>
      <c r="Y18" s="32" t="s">
        <v>215</v>
      </c>
      <c r="Z18" s="32" t="s">
        <v>169</v>
      </c>
      <c r="AA18" s="183">
        <v>1</v>
      </c>
      <c r="AB18" s="32" t="s">
        <v>581</v>
      </c>
      <c r="AC18" s="30" t="s">
        <v>165</v>
      </c>
      <c r="AD18" s="31" t="s">
        <v>586</v>
      </c>
      <c r="AE18" s="53">
        <v>0</v>
      </c>
      <c r="AF18" s="266"/>
      <c r="AG18" s="53">
        <v>0</v>
      </c>
      <c r="AH18" s="266"/>
      <c r="AI18" s="53">
        <v>0</v>
      </c>
      <c r="AJ18" s="266"/>
      <c r="AK18" s="31" t="s">
        <v>115</v>
      </c>
      <c r="AL18" s="31" t="s">
        <v>128</v>
      </c>
      <c r="AM18" s="71">
        <f>AE18+AG18+AI18</f>
        <v>0</v>
      </c>
      <c r="AN18" s="31"/>
      <c r="AO18" s="33"/>
      <c r="AP18" s="32" t="s">
        <v>51</v>
      </c>
      <c r="AQ18" s="32">
        <v>2018</v>
      </c>
      <c r="AR18" s="32">
        <v>16</v>
      </c>
      <c r="AS18" s="32" t="s">
        <v>62</v>
      </c>
      <c r="AT18" s="32">
        <v>2018</v>
      </c>
      <c r="AU18" s="55"/>
      <c r="AV18" s="55"/>
      <c r="BM18" s="1"/>
      <c r="BN18" s="1"/>
      <c r="BO18" s="1"/>
    </row>
    <row r="19" spans="1:67" ht="71.25" customHeight="1" x14ac:dyDescent="0.2">
      <c r="A19" s="52"/>
      <c r="B19" s="52"/>
      <c r="C19" s="269" t="s">
        <v>573</v>
      </c>
      <c r="D19" s="269" t="s">
        <v>339</v>
      </c>
      <c r="E19" s="269" t="s">
        <v>340</v>
      </c>
      <c r="F19" s="269" t="s">
        <v>341</v>
      </c>
      <c r="G19" s="269" t="s">
        <v>195</v>
      </c>
      <c r="H19" s="41" t="s">
        <v>301</v>
      </c>
      <c r="I19" s="270" t="s">
        <v>587</v>
      </c>
      <c r="J19" s="32" t="s">
        <v>92</v>
      </c>
      <c r="K19" s="271" t="s">
        <v>588</v>
      </c>
      <c r="L19" s="272" t="s">
        <v>589</v>
      </c>
      <c r="M19" s="51" t="s">
        <v>20</v>
      </c>
      <c r="N19" s="273" t="str">
        <f t="shared" ref="N19:N28" si="4">IF(M19="Casi con certeza","5",IF(M19="Probable","4",IF(M19="Posible","3",IF(M19="Improbable","2",IF(M19="Raro","1","")))))</f>
        <v>2</v>
      </c>
      <c r="O19" s="47" t="s">
        <v>45</v>
      </c>
      <c r="P19" s="273" t="str">
        <f t="shared" ref="P19:P34" si="5">IF(O19="Catastrófico","5",IF(O19="Mayor","4",IF(O19="Moderado","3",IF(O19="Menor","2",IF(O19="Insignificante","1","")))))</f>
        <v>4</v>
      </c>
      <c r="Q19" s="33">
        <v>0.5</v>
      </c>
      <c r="R19" s="272" t="s">
        <v>590</v>
      </c>
      <c r="S19" s="274" t="s">
        <v>165</v>
      </c>
      <c r="T19" s="275">
        <f t="shared" ref="T19:T34" si="6">N19*P19*Q19</f>
        <v>4</v>
      </c>
      <c r="U19" s="275" t="str">
        <f t="shared" ref="U19:U34" si="7">IF(T19&gt;11,"ZONA DE RIESGO EXTREMA",IF(T19&lt;4,"ZONA DE RIESGO BAJA",IF(T19=4,"ZONA DE RIESGO MODERADA","ZONA DE RIESGO ALTA")))</f>
        <v>ZONA DE RIESGO MODERADA</v>
      </c>
      <c r="V19" s="265" t="s">
        <v>591</v>
      </c>
      <c r="W19" s="265" t="s">
        <v>592</v>
      </c>
      <c r="X19" s="56" t="s">
        <v>593</v>
      </c>
      <c r="Y19" s="32" t="s">
        <v>215</v>
      </c>
      <c r="Z19" s="32" t="s">
        <v>169</v>
      </c>
      <c r="AA19" s="183">
        <v>1</v>
      </c>
      <c r="AB19" s="32" t="s">
        <v>581</v>
      </c>
      <c r="AC19" s="30" t="s">
        <v>165</v>
      </c>
      <c r="AD19" s="31" t="s">
        <v>594</v>
      </c>
      <c r="AE19" s="53">
        <v>0</v>
      </c>
      <c r="AF19" s="266"/>
      <c r="AG19" s="53">
        <v>0</v>
      </c>
      <c r="AH19" s="266"/>
      <c r="AI19" s="53">
        <v>0</v>
      </c>
      <c r="AJ19" s="266"/>
      <c r="AK19" s="31" t="s">
        <v>115</v>
      </c>
      <c r="AL19" s="31" t="s">
        <v>128</v>
      </c>
      <c r="AM19" s="71">
        <f>AE19+AG19+AI19</f>
        <v>0</v>
      </c>
      <c r="AN19" s="31"/>
      <c r="AO19" s="33"/>
      <c r="AP19" s="32" t="s">
        <v>51</v>
      </c>
      <c r="AQ19" s="32">
        <v>2018</v>
      </c>
      <c r="AR19" s="32">
        <v>16</v>
      </c>
      <c r="AS19" s="32" t="s">
        <v>62</v>
      </c>
      <c r="AT19" s="32">
        <v>2018</v>
      </c>
      <c r="AU19" s="55"/>
      <c r="AV19" s="276"/>
      <c r="BM19" s="1"/>
      <c r="BN19" s="1"/>
      <c r="BO19" s="1"/>
    </row>
    <row r="20" spans="1:67" ht="99.75" x14ac:dyDescent="0.2">
      <c r="A20" s="52"/>
      <c r="B20" s="52"/>
      <c r="C20" s="269" t="s">
        <v>595</v>
      </c>
      <c r="D20" s="269" t="s">
        <v>339</v>
      </c>
      <c r="E20" s="269" t="s">
        <v>340</v>
      </c>
      <c r="F20" s="269" t="s">
        <v>341</v>
      </c>
      <c r="G20" s="269" t="s">
        <v>195</v>
      </c>
      <c r="H20" s="41" t="s">
        <v>301</v>
      </c>
      <c r="I20" s="270" t="s">
        <v>596</v>
      </c>
      <c r="J20" s="32" t="s">
        <v>94</v>
      </c>
      <c r="K20" s="271" t="s">
        <v>597</v>
      </c>
      <c r="L20" s="272" t="s">
        <v>598</v>
      </c>
      <c r="M20" s="51" t="s">
        <v>21</v>
      </c>
      <c r="N20" s="273" t="str">
        <f t="shared" si="4"/>
        <v>1</v>
      </c>
      <c r="O20" s="47" t="s">
        <v>45</v>
      </c>
      <c r="P20" s="273" t="str">
        <f t="shared" si="5"/>
        <v>4</v>
      </c>
      <c r="Q20" s="33">
        <v>0.5</v>
      </c>
      <c r="R20" s="272" t="s">
        <v>599</v>
      </c>
      <c r="S20" s="274" t="s">
        <v>165</v>
      </c>
      <c r="T20" s="275">
        <f t="shared" si="6"/>
        <v>2</v>
      </c>
      <c r="U20" s="275" t="str">
        <f t="shared" si="7"/>
        <v>ZONA DE RIESGO BAJA</v>
      </c>
      <c r="V20" s="265" t="s">
        <v>600</v>
      </c>
      <c r="W20" s="265" t="s">
        <v>601</v>
      </c>
      <c r="X20" s="268" t="s">
        <v>602</v>
      </c>
      <c r="Y20" s="32" t="s">
        <v>215</v>
      </c>
      <c r="Z20" s="32" t="s">
        <v>169</v>
      </c>
      <c r="AA20" s="183">
        <v>1</v>
      </c>
      <c r="AB20" s="32" t="s">
        <v>581</v>
      </c>
      <c r="AC20" s="30" t="s">
        <v>165</v>
      </c>
      <c r="AD20" s="31" t="s">
        <v>603</v>
      </c>
      <c r="AE20" s="53">
        <v>0</v>
      </c>
      <c r="AF20" s="266"/>
      <c r="AG20" s="53">
        <v>0</v>
      </c>
      <c r="AH20" s="266"/>
      <c r="AI20" s="53">
        <v>0</v>
      </c>
      <c r="AJ20" s="266"/>
      <c r="AK20" s="31" t="s">
        <v>115</v>
      </c>
      <c r="AL20" s="31" t="s">
        <v>128</v>
      </c>
      <c r="AM20" s="71">
        <f>AE20+AG20+AI20</f>
        <v>0</v>
      </c>
      <c r="AN20" s="31"/>
      <c r="AO20" s="33"/>
      <c r="AP20" s="32" t="s">
        <v>51</v>
      </c>
      <c r="AQ20" s="32">
        <v>2018</v>
      </c>
      <c r="AR20" s="32">
        <v>16</v>
      </c>
      <c r="AS20" s="32" t="s">
        <v>62</v>
      </c>
      <c r="AT20" s="32">
        <v>2018</v>
      </c>
      <c r="AU20" s="55"/>
      <c r="AV20" s="276"/>
      <c r="BM20" s="1"/>
      <c r="BN20" s="1"/>
      <c r="BO20" s="1"/>
    </row>
    <row r="21" spans="1:67" ht="153" x14ac:dyDescent="0.2">
      <c r="A21" s="52"/>
      <c r="B21" s="52"/>
      <c r="C21" s="3" t="s">
        <v>338</v>
      </c>
      <c r="D21" s="296" t="s">
        <v>783</v>
      </c>
      <c r="E21" s="296" t="s">
        <v>784</v>
      </c>
      <c r="F21" s="296" t="s">
        <v>785</v>
      </c>
      <c r="G21" s="296" t="s">
        <v>786</v>
      </c>
      <c r="H21" s="41" t="s">
        <v>304</v>
      </c>
      <c r="I21" s="297" t="s">
        <v>787</v>
      </c>
      <c r="J21" s="32" t="s">
        <v>98</v>
      </c>
      <c r="K21" s="303" t="s">
        <v>788</v>
      </c>
      <c r="L21" s="304" t="s">
        <v>789</v>
      </c>
      <c r="M21" s="51" t="s">
        <v>18</v>
      </c>
      <c r="N21" s="48" t="str">
        <f t="shared" si="4"/>
        <v>4</v>
      </c>
      <c r="O21" s="47" t="s">
        <v>46</v>
      </c>
      <c r="P21" s="48" t="str">
        <f t="shared" si="5"/>
        <v>5</v>
      </c>
      <c r="Q21" s="33">
        <v>0.5</v>
      </c>
      <c r="R21" s="31" t="s">
        <v>790</v>
      </c>
      <c r="S21" s="272" t="s">
        <v>557</v>
      </c>
      <c r="T21" s="32">
        <f t="shared" si="6"/>
        <v>10</v>
      </c>
      <c r="U21" s="30" t="str">
        <f t="shared" si="7"/>
        <v>ZONA DE RIESGO ALTA</v>
      </c>
      <c r="V21" s="32" t="s">
        <v>561</v>
      </c>
      <c r="W21" s="32" t="s">
        <v>791</v>
      </c>
      <c r="X21" s="33" t="s">
        <v>792</v>
      </c>
      <c r="Y21" s="32" t="s">
        <v>374</v>
      </c>
      <c r="Z21" s="32" t="s">
        <v>793</v>
      </c>
      <c r="AA21" s="32">
        <v>68</v>
      </c>
      <c r="AB21" s="32" t="s">
        <v>581</v>
      </c>
      <c r="AC21" s="32" t="s">
        <v>165</v>
      </c>
      <c r="AD21" s="33" t="s">
        <v>794</v>
      </c>
      <c r="AE21" s="305">
        <v>0</v>
      </c>
      <c r="AF21" s="306"/>
      <c r="AG21" s="305">
        <v>0</v>
      </c>
      <c r="AH21" s="306"/>
      <c r="AI21" s="305">
        <v>0</v>
      </c>
      <c r="AJ21" s="54"/>
      <c r="AK21" s="31"/>
      <c r="AL21" s="31"/>
      <c r="AM21" s="71" t="e">
        <f>AVERAGE(AE21,AG21,#REF!,AI21)</f>
        <v>#REF!</v>
      </c>
      <c r="AN21" s="31"/>
      <c r="AO21" s="33"/>
      <c r="AP21" s="33"/>
      <c r="AQ21" s="32"/>
      <c r="AR21" s="32"/>
      <c r="AS21" s="32"/>
      <c r="AT21" s="32"/>
      <c r="AU21" s="55"/>
      <c r="AV21" s="55"/>
      <c r="BM21" s="1"/>
      <c r="BN21" s="1"/>
      <c r="BO21" s="1"/>
    </row>
    <row r="22" spans="1:67" ht="165.75" x14ac:dyDescent="0.2">
      <c r="A22" s="52"/>
      <c r="B22" s="52"/>
      <c r="C22" s="3" t="s">
        <v>338</v>
      </c>
      <c r="D22" s="296" t="s">
        <v>783</v>
      </c>
      <c r="E22" s="296" t="s">
        <v>784</v>
      </c>
      <c r="F22" s="296" t="s">
        <v>785</v>
      </c>
      <c r="G22" s="296" t="s">
        <v>786</v>
      </c>
      <c r="H22" s="41" t="s">
        <v>304</v>
      </c>
      <c r="I22" s="297" t="s">
        <v>795</v>
      </c>
      <c r="J22" s="32" t="s">
        <v>92</v>
      </c>
      <c r="K22" s="304" t="s">
        <v>796</v>
      </c>
      <c r="L22" s="304" t="s">
        <v>797</v>
      </c>
      <c r="M22" s="51" t="s">
        <v>18</v>
      </c>
      <c r="N22" s="48" t="str">
        <f t="shared" si="4"/>
        <v>4</v>
      </c>
      <c r="O22" s="47" t="s">
        <v>44</v>
      </c>
      <c r="P22" s="48" t="str">
        <f t="shared" si="5"/>
        <v>3</v>
      </c>
      <c r="Q22" s="33">
        <v>0.5</v>
      </c>
      <c r="R22" s="298" t="s">
        <v>798</v>
      </c>
      <c r="S22" s="272" t="s">
        <v>557</v>
      </c>
      <c r="T22" s="32">
        <f t="shared" si="6"/>
        <v>6</v>
      </c>
      <c r="U22" s="30" t="str">
        <f t="shared" si="7"/>
        <v>ZONA DE RIESGO ALTA</v>
      </c>
      <c r="V22" s="32" t="s">
        <v>799</v>
      </c>
      <c r="W22" s="32" t="s">
        <v>800</v>
      </c>
      <c r="X22" s="33" t="s">
        <v>801</v>
      </c>
      <c r="Y22" s="32" t="s">
        <v>374</v>
      </c>
      <c r="Z22" s="32" t="s">
        <v>793</v>
      </c>
      <c r="AA22" s="32" t="s">
        <v>802</v>
      </c>
      <c r="AB22" s="32" t="s">
        <v>581</v>
      </c>
      <c r="AC22" s="32" t="s">
        <v>166</v>
      </c>
      <c r="AD22" s="298" t="s">
        <v>803</v>
      </c>
      <c r="AE22" s="305">
        <v>0</v>
      </c>
      <c r="AF22" s="306"/>
      <c r="AG22" s="305">
        <v>0</v>
      </c>
      <c r="AH22" s="306"/>
      <c r="AI22" s="305">
        <v>0</v>
      </c>
      <c r="AJ22" s="54"/>
      <c r="AK22" s="31"/>
      <c r="AL22" s="31"/>
      <c r="AM22" s="71" t="e">
        <f>AVERAGE(AG22,AI22,#REF!,AK22)</f>
        <v>#REF!</v>
      </c>
      <c r="AN22" s="31"/>
      <c r="AO22" s="33"/>
      <c r="AP22" s="33"/>
      <c r="AQ22" s="32"/>
      <c r="AR22" s="32"/>
      <c r="AS22" s="32"/>
      <c r="AT22" s="32"/>
      <c r="AU22" s="55"/>
      <c r="AV22" s="55"/>
      <c r="BM22" s="1"/>
      <c r="BN22" s="1"/>
      <c r="BO22" s="1"/>
    </row>
    <row r="23" spans="1:67" ht="153" x14ac:dyDescent="0.2">
      <c r="A23" s="52"/>
      <c r="B23" s="52"/>
      <c r="C23" s="3" t="s">
        <v>338</v>
      </c>
      <c r="D23" s="296" t="s">
        <v>783</v>
      </c>
      <c r="E23" s="296" t="s">
        <v>784</v>
      </c>
      <c r="F23" s="296" t="s">
        <v>785</v>
      </c>
      <c r="G23" s="296" t="s">
        <v>786</v>
      </c>
      <c r="H23" s="41" t="s">
        <v>304</v>
      </c>
      <c r="I23" s="297" t="s">
        <v>804</v>
      </c>
      <c r="J23" s="32" t="s">
        <v>92</v>
      </c>
      <c r="K23" s="33" t="s">
        <v>805</v>
      </c>
      <c r="L23" s="56" t="s">
        <v>806</v>
      </c>
      <c r="M23" s="51" t="s">
        <v>18</v>
      </c>
      <c r="N23" s="48" t="str">
        <f t="shared" si="4"/>
        <v>4</v>
      </c>
      <c r="O23" s="47" t="s">
        <v>44</v>
      </c>
      <c r="P23" s="48" t="str">
        <f t="shared" si="5"/>
        <v>3</v>
      </c>
      <c r="Q23" s="33">
        <v>0.5</v>
      </c>
      <c r="R23" s="307" t="s">
        <v>807</v>
      </c>
      <c r="S23" s="272" t="s">
        <v>557</v>
      </c>
      <c r="T23" s="32">
        <f t="shared" si="6"/>
        <v>6</v>
      </c>
      <c r="U23" s="30" t="str">
        <f t="shared" si="7"/>
        <v>ZONA DE RIESGO ALTA</v>
      </c>
      <c r="V23" s="32" t="s">
        <v>808</v>
      </c>
      <c r="W23" s="32" t="s">
        <v>809</v>
      </c>
      <c r="X23" s="308" t="s">
        <v>810</v>
      </c>
      <c r="Y23" s="32" t="s">
        <v>374</v>
      </c>
      <c r="Z23" s="32" t="s">
        <v>677</v>
      </c>
      <c r="AA23" s="183">
        <v>1</v>
      </c>
      <c r="AB23" s="32" t="s">
        <v>581</v>
      </c>
      <c r="AC23" s="32" t="s">
        <v>165</v>
      </c>
      <c r="AD23" s="33" t="s">
        <v>811</v>
      </c>
      <c r="AE23" s="305">
        <v>0</v>
      </c>
      <c r="AF23" s="306"/>
      <c r="AG23" s="305">
        <v>0</v>
      </c>
      <c r="AH23" s="306"/>
      <c r="AI23" s="305">
        <v>0</v>
      </c>
      <c r="AJ23" s="54"/>
      <c r="AK23" s="31"/>
      <c r="AL23" s="31"/>
      <c r="AM23" s="71" t="e">
        <f>AVERAGE(AG23,AI23,#REF!,AK23)</f>
        <v>#REF!</v>
      </c>
      <c r="AN23" s="31"/>
      <c r="AO23" s="33"/>
      <c r="AP23" s="33"/>
      <c r="AQ23" s="32"/>
      <c r="AR23" s="32"/>
      <c r="AS23" s="32"/>
      <c r="AT23" s="32"/>
      <c r="AU23" s="55"/>
      <c r="AV23" s="55"/>
      <c r="BM23" s="1"/>
      <c r="BN23" s="1"/>
      <c r="BO23" s="1"/>
    </row>
    <row r="24" spans="1:67" ht="102" x14ac:dyDescent="0.2">
      <c r="A24" s="52"/>
      <c r="B24" s="52"/>
      <c r="C24" s="3" t="s">
        <v>338</v>
      </c>
      <c r="D24" s="296" t="s">
        <v>783</v>
      </c>
      <c r="E24" s="296" t="s">
        <v>784</v>
      </c>
      <c r="F24" s="296" t="s">
        <v>785</v>
      </c>
      <c r="G24" s="296" t="s">
        <v>786</v>
      </c>
      <c r="H24" s="41" t="s">
        <v>304</v>
      </c>
      <c r="I24" s="297" t="s">
        <v>812</v>
      </c>
      <c r="J24" s="32" t="s">
        <v>92</v>
      </c>
      <c r="K24" s="33" t="s">
        <v>813</v>
      </c>
      <c r="L24" s="56" t="s">
        <v>814</v>
      </c>
      <c r="M24" s="51" t="s">
        <v>18</v>
      </c>
      <c r="N24" s="48" t="str">
        <f t="shared" si="4"/>
        <v>4</v>
      </c>
      <c r="O24" s="47" t="s">
        <v>44</v>
      </c>
      <c r="P24" s="48" t="str">
        <f t="shared" si="5"/>
        <v>3</v>
      </c>
      <c r="Q24" s="33">
        <v>0.5</v>
      </c>
      <c r="R24" s="307" t="s">
        <v>815</v>
      </c>
      <c r="S24" s="272" t="s">
        <v>557</v>
      </c>
      <c r="T24" s="32">
        <f t="shared" si="6"/>
        <v>6</v>
      </c>
      <c r="U24" s="30" t="str">
        <f t="shared" si="7"/>
        <v>ZONA DE RIESGO ALTA</v>
      </c>
      <c r="V24" s="32" t="s">
        <v>816</v>
      </c>
      <c r="W24" s="32" t="s">
        <v>817</v>
      </c>
      <c r="X24" s="308" t="s">
        <v>818</v>
      </c>
      <c r="Y24" s="32" t="s">
        <v>374</v>
      </c>
      <c r="Z24" s="32" t="s">
        <v>793</v>
      </c>
      <c r="AA24" s="183" t="s">
        <v>819</v>
      </c>
      <c r="AB24" s="32" t="s">
        <v>581</v>
      </c>
      <c r="AC24" s="32" t="s">
        <v>165</v>
      </c>
      <c r="AD24" s="33" t="s">
        <v>820</v>
      </c>
      <c r="AE24" s="305">
        <v>0</v>
      </c>
      <c r="AF24" s="306"/>
      <c r="AG24" s="305">
        <v>0</v>
      </c>
      <c r="AH24" s="306"/>
      <c r="AI24" s="305">
        <v>0</v>
      </c>
      <c r="AJ24" s="54"/>
      <c r="AK24" s="31"/>
      <c r="AL24" s="31"/>
      <c r="AM24" s="71" t="e">
        <f>AVERAGE(AG24,AI24,#REF!,AK24)</f>
        <v>#REF!</v>
      </c>
      <c r="AN24" s="31"/>
      <c r="AO24" s="33"/>
      <c r="AP24" s="33"/>
      <c r="AQ24" s="32"/>
      <c r="AR24" s="32"/>
      <c r="AS24" s="32"/>
      <c r="AT24" s="32"/>
      <c r="AU24" s="55"/>
      <c r="AV24" s="55"/>
      <c r="BM24" s="1"/>
      <c r="BN24" s="1"/>
      <c r="BO24" s="1"/>
    </row>
    <row r="25" spans="1:67" ht="342" x14ac:dyDescent="0.2">
      <c r="A25" s="52"/>
      <c r="B25" s="52"/>
      <c r="C25" s="318" t="s">
        <v>888</v>
      </c>
      <c r="D25" s="318" t="s">
        <v>889</v>
      </c>
      <c r="E25" s="318" t="s">
        <v>890</v>
      </c>
      <c r="F25" s="318" t="s">
        <v>891</v>
      </c>
      <c r="G25" s="277" t="s">
        <v>892</v>
      </c>
      <c r="H25" s="41" t="s">
        <v>303</v>
      </c>
      <c r="I25" s="319" t="s">
        <v>893</v>
      </c>
      <c r="J25" s="279" t="s">
        <v>93</v>
      </c>
      <c r="K25" s="280" t="s">
        <v>894</v>
      </c>
      <c r="L25" s="280" t="s">
        <v>895</v>
      </c>
      <c r="M25" s="51" t="s">
        <v>17</v>
      </c>
      <c r="N25" s="48" t="str">
        <f t="shared" si="4"/>
        <v>5</v>
      </c>
      <c r="O25" s="47" t="s">
        <v>44</v>
      </c>
      <c r="P25" s="48" t="str">
        <f t="shared" si="5"/>
        <v>3</v>
      </c>
      <c r="Q25" s="33">
        <v>1</v>
      </c>
      <c r="R25" s="34" t="s">
        <v>896</v>
      </c>
      <c r="S25" s="34" t="s">
        <v>624</v>
      </c>
      <c r="T25" s="32">
        <f t="shared" si="6"/>
        <v>15</v>
      </c>
      <c r="U25" s="30" t="str">
        <f t="shared" si="7"/>
        <v>ZONA DE RIESGO EXTREMA</v>
      </c>
      <c r="V25" s="30" t="s">
        <v>897</v>
      </c>
      <c r="W25" s="3" t="s">
        <v>898</v>
      </c>
      <c r="X25" s="30" t="s">
        <v>899</v>
      </c>
      <c r="Y25" s="30" t="s">
        <v>900</v>
      </c>
      <c r="Z25" s="30" t="s">
        <v>170</v>
      </c>
      <c r="AA25" s="30" t="s">
        <v>901</v>
      </c>
      <c r="AB25" s="30" t="s">
        <v>581</v>
      </c>
      <c r="AC25" s="30" t="s">
        <v>165</v>
      </c>
      <c r="AD25" s="33" t="s">
        <v>902</v>
      </c>
      <c r="AE25" s="53">
        <v>0</v>
      </c>
      <c r="AF25" s="54"/>
      <c r="AG25" s="53">
        <v>0</v>
      </c>
      <c r="AH25" s="54"/>
      <c r="AI25" s="53">
        <v>0</v>
      </c>
      <c r="AJ25" s="54"/>
      <c r="AK25" s="31" t="s">
        <v>112</v>
      </c>
      <c r="AL25" s="31" t="s">
        <v>125</v>
      </c>
      <c r="AM25" s="71" t="e">
        <f>AVERAGE(AG25,AI25,#REF!,AK25)</f>
        <v>#REF!</v>
      </c>
      <c r="AN25" s="31" t="s">
        <v>903</v>
      </c>
      <c r="AO25" s="33">
        <v>1</v>
      </c>
      <c r="AP25" s="33" t="s">
        <v>297</v>
      </c>
      <c r="AQ25" s="32">
        <v>2018</v>
      </c>
      <c r="AR25" s="32">
        <v>31</v>
      </c>
      <c r="AS25" s="32" t="s">
        <v>62</v>
      </c>
      <c r="AT25" s="32">
        <v>2018</v>
      </c>
      <c r="AU25" s="55"/>
      <c r="AV25" s="55"/>
      <c r="BM25" s="1"/>
      <c r="BN25" s="1"/>
      <c r="BO25" s="1"/>
    </row>
    <row r="26" spans="1:67" ht="342" x14ac:dyDescent="0.2">
      <c r="A26" s="52"/>
      <c r="B26" s="52"/>
      <c r="C26" s="318" t="s">
        <v>888</v>
      </c>
      <c r="D26" s="318" t="s">
        <v>889</v>
      </c>
      <c r="E26" s="318" t="s">
        <v>890</v>
      </c>
      <c r="F26" s="318" t="s">
        <v>891</v>
      </c>
      <c r="G26" s="277" t="s">
        <v>892</v>
      </c>
      <c r="H26" s="41" t="s">
        <v>303</v>
      </c>
      <c r="I26" s="319" t="s">
        <v>904</v>
      </c>
      <c r="J26" s="279" t="s">
        <v>98</v>
      </c>
      <c r="K26" s="280" t="s">
        <v>905</v>
      </c>
      <c r="L26" s="280" t="s">
        <v>906</v>
      </c>
      <c r="M26" s="51" t="s">
        <v>19</v>
      </c>
      <c r="N26" s="48" t="str">
        <f t="shared" si="4"/>
        <v>3</v>
      </c>
      <c r="O26" s="47" t="s">
        <v>44</v>
      </c>
      <c r="P26" s="48" t="str">
        <f t="shared" si="5"/>
        <v>3</v>
      </c>
      <c r="Q26" s="33">
        <v>1</v>
      </c>
      <c r="R26" s="320" t="s">
        <v>907</v>
      </c>
      <c r="S26" s="34" t="s">
        <v>624</v>
      </c>
      <c r="T26" s="32">
        <f t="shared" si="6"/>
        <v>9</v>
      </c>
      <c r="U26" s="30" t="str">
        <f t="shared" si="7"/>
        <v>ZONA DE RIESGO ALTA</v>
      </c>
      <c r="V26" s="30" t="s">
        <v>908</v>
      </c>
      <c r="W26" s="30" t="s">
        <v>909</v>
      </c>
      <c r="X26" s="30" t="s">
        <v>910</v>
      </c>
      <c r="Y26" s="30" t="s">
        <v>215</v>
      </c>
      <c r="Z26" s="30" t="s">
        <v>911</v>
      </c>
      <c r="AA26" s="30" t="s">
        <v>912</v>
      </c>
      <c r="AB26" s="30" t="s">
        <v>581</v>
      </c>
      <c r="AC26" s="30" t="s">
        <v>166</v>
      </c>
      <c r="AD26" s="272" t="s">
        <v>913</v>
      </c>
      <c r="AE26" s="53">
        <v>0</v>
      </c>
      <c r="AF26" s="54"/>
      <c r="AG26" s="53">
        <v>0</v>
      </c>
      <c r="AH26" s="54"/>
      <c r="AI26" s="53">
        <v>0</v>
      </c>
      <c r="AJ26" s="54"/>
      <c r="AK26" s="31" t="s">
        <v>112</v>
      </c>
      <c r="AL26" s="31" t="s">
        <v>125</v>
      </c>
      <c r="AM26" s="71" t="e">
        <f>AVERAGE(AG26,AI26,#REF!,AK26)</f>
        <v>#REF!</v>
      </c>
      <c r="AN26" s="31" t="s">
        <v>914</v>
      </c>
      <c r="AO26" s="33">
        <v>1</v>
      </c>
      <c r="AP26" s="33" t="s">
        <v>297</v>
      </c>
      <c r="AQ26" s="32">
        <v>2018</v>
      </c>
      <c r="AR26" s="32">
        <v>31</v>
      </c>
      <c r="AS26" s="32" t="s">
        <v>62</v>
      </c>
      <c r="AT26" s="32">
        <v>2018</v>
      </c>
      <c r="AU26" s="55"/>
      <c r="AV26" s="55"/>
      <c r="BM26" s="1"/>
      <c r="BN26" s="1"/>
      <c r="BO26" s="1"/>
    </row>
    <row r="27" spans="1:67" ht="409.5" x14ac:dyDescent="0.2">
      <c r="A27" s="52"/>
      <c r="B27" s="52"/>
      <c r="C27" s="318" t="s">
        <v>888</v>
      </c>
      <c r="D27" s="318" t="s">
        <v>889</v>
      </c>
      <c r="E27" s="318" t="s">
        <v>890</v>
      </c>
      <c r="F27" s="318" t="s">
        <v>891</v>
      </c>
      <c r="G27" s="277" t="s">
        <v>892</v>
      </c>
      <c r="H27" s="41" t="s">
        <v>303</v>
      </c>
      <c r="I27" s="319" t="s">
        <v>915</v>
      </c>
      <c r="J27" s="279" t="s">
        <v>98</v>
      </c>
      <c r="K27" s="280" t="s">
        <v>916</v>
      </c>
      <c r="L27" s="280" t="s">
        <v>917</v>
      </c>
      <c r="M27" s="51" t="s">
        <v>19</v>
      </c>
      <c r="N27" s="48" t="str">
        <f t="shared" si="4"/>
        <v>3</v>
      </c>
      <c r="O27" s="47" t="s">
        <v>44</v>
      </c>
      <c r="P27" s="48" t="str">
        <f t="shared" si="5"/>
        <v>3</v>
      </c>
      <c r="Q27" s="33">
        <v>1</v>
      </c>
      <c r="R27" s="34" t="s">
        <v>918</v>
      </c>
      <c r="S27" s="34" t="s">
        <v>624</v>
      </c>
      <c r="T27" s="32">
        <f t="shared" si="6"/>
        <v>9</v>
      </c>
      <c r="U27" s="30" t="str">
        <f t="shared" si="7"/>
        <v>ZONA DE RIESGO ALTA</v>
      </c>
      <c r="V27" s="30" t="s">
        <v>919</v>
      </c>
      <c r="W27" s="30" t="s">
        <v>920</v>
      </c>
      <c r="X27" s="30" t="s">
        <v>921</v>
      </c>
      <c r="Y27" s="30" t="s">
        <v>215</v>
      </c>
      <c r="Z27" s="30" t="s">
        <v>170</v>
      </c>
      <c r="AA27" s="30" t="s">
        <v>922</v>
      </c>
      <c r="AB27" s="30" t="s">
        <v>581</v>
      </c>
      <c r="AC27" s="30" t="s">
        <v>165</v>
      </c>
      <c r="AD27" s="272" t="s">
        <v>923</v>
      </c>
      <c r="AE27" s="53">
        <v>0</v>
      </c>
      <c r="AF27" s="54"/>
      <c r="AG27" s="53">
        <v>0</v>
      </c>
      <c r="AH27" s="54"/>
      <c r="AI27" s="53">
        <v>0</v>
      </c>
      <c r="AJ27" s="54"/>
      <c r="AK27" s="31" t="s">
        <v>112</v>
      </c>
      <c r="AL27" s="31" t="s">
        <v>125</v>
      </c>
      <c r="AM27" s="71" t="e">
        <f>AVERAGE(AG27,AI27,#REF!,AK27)</f>
        <v>#REF!</v>
      </c>
      <c r="AN27" s="280" t="s">
        <v>924</v>
      </c>
      <c r="AO27" s="33">
        <v>1</v>
      </c>
      <c r="AP27" s="33" t="s">
        <v>297</v>
      </c>
      <c r="AQ27" s="32">
        <v>2018</v>
      </c>
      <c r="AR27" s="32">
        <v>31</v>
      </c>
      <c r="AS27" s="32" t="s">
        <v>62</v>
      </c>
      <c r="AT27" s="32">
        <v>2018</v>
      </c>
      <c r="AU27" s="55"/>
      <c r="AV27" s="55"/>
      <c r="BM27" s="1"/>
      <c r="BN27" s="1"/>
      <c r="BO27" s="1"/>
    </row>
    <row r="28" spans="1:67" ht="385.5" thickBot="1" x14ac:dyDescent="0.25">
      <c r="A28" s="52"/>
      <c r="B28" s="52"/>
      <c r="C28" s="318" t="s">
        <v>888</v>
      </c>
      <c r="D28" s="318" t="s">
        <v>889</v>
      </c>
      <c r="E28" s="318" t="s">
        <v>890</v>
      </c>
      <c r="F28" s="318" t="s">
        <v>891</v>
      </c>
      <c r="G28" s="277" t="s">
        <v>892</v>
      </c>
      <c r="H28" s="41" t="s">
        <v>303</v>
      </c>
      <c r="I28" s="319" t="s">
        <v>925</v>
      </c>
      <c r="J28" s="279" t="s">
        <v>98</v>
      </c>
      <c r="K28" s="280" t="s">
        <v>926</v>
      </c>
      <c r="L28" s="280" t="s">
        <v>927</v>
      </c>
      <c r="M28" s="51" t="s">
        <v>19</v>
      </c>
      <c r="N28" s="48" t="str">
        <f t="shared" si="4"/>
        <v>3</v>
      </c>
      <c r="O28" s="47" t="s">
        <v>43</v>
      </c>
      <c r="P28" s="48" t="str">
        <f t="shared" si="5"/>
        <v>2</v>
      </c>
      <c r="Q28" s="33">
        <v>1</v>
      </c>
      <c r="R28" s="34" t="s">
        <v>928</v>
      </c>
      <c r="S28" s="34" t="s">
        <v>624</v>
      </c>
      <c r="T28" s="32">
        <f t="shared" si="6"/>
        <v>6</v>
      </c>
      <c r="U28" s="30" t="str">
        <f t="shared" si="7"/>
        <v>ZONA DE RIESGO ALTA</v>
      </c>
      <c r="V28" s="281" t="s">
        <v>929</v>
      </c>
      <c r="W28" s="30" t="s">
        <v>930</v>
      </c>
      <c r="X28" s="30" t="s">
        <v>931</v>
      </c>
      <c r="Y28" s="30" t="s">
        <v>900</v>
      </c>
      <c r="Z28" s="30" t="s">
        <v>169</v>
      </c>
      <c r="AA28" s="321">
        <v>1</v>
      </c>
      <c r="AB28" s="30" t="s">
        <v>581</v>
      </c>
      <c r="AC28" s="30" t="s">
        <v>166</v>
      </c>
      <c r="AD28" s="33" t="s">
        <v>932</v>
      </c>
      <c r="AE28" s="53">
        <v>0</v>
      </c>
      <c r="AF28" s="54"/>
      <c r="AG28" s="53">
        <v>0</v>
      </c>
      <c r="AH28" s="54"/>
      <c r="AI28" s="53">
        <v>0</v>
      </c>
      <c r="AJ28" s="54"/>
      <c r="AK28" s="31" t="s">
        <v>112</v>
      </c>
      <c r="AL28" s="31" t="s">
        <v>125</v>
      </c>
      <c r="AM28" s="71" t="e">
        <f>AVERAGE(AG28,AI28,#REF!,AK28)</f>
        <v>#REF!</v>
      </c>
      <c r="AN28" s="280" t="s">
        <v>933</v>
      </c>
      <c r="AO28" s="33">
        <v>1</v>
      </c>
      <c r="AP28" s="33" t="s">
        <v>297</v>
      </c>
      <c r="AQ28" s="32">
        <v>2018</v>
      </c>
      <c r="AR28" s="32">
        <v>31</v>
      </c>
      <c r="AS28" s="32" t="s">
        <v>62</v>
      </c>
      <c r="AT28" s="32">
        <v>2018</v>
      </c>
      <c r="AU28" s="55"/>
      <c r="AV28" s="55"/>
      <c r="BM28" s="1"/>
      <c r="BN28" s="1"/>
      <c r="BO28" s="1"/>
    </row>
    <row r="29" spans="1:67" ht="157.5" thickBot="1" x14ac:dyDescent="0.25">
      <c r="A29" s="52"/>
      <c r="B29" s="52"/>
      <c r="C29" s="279" t="s">
        <v>338</v>
      </c>
      <c r="D29" s="322" t="s">
        <v>934</v>
      </c>
      <c r="E29" s="279" t="s">
        <v>935</v>
      </c>
      <c r="F29" s="279" t="s">
        <v>936</v>
      </c>
      <c r="G29" s="323" t="s">
        <v>937</v>
      </c>
      <c r="H29" s="41" t="s">
        <v>305</v>
      </c>
      <c r="I29" s="323" t="s">
        <v>938</v>
      </c>
      <c r="J29" s="279" t="s">
        <v>98</v>
      </c>
      <c r="K29" s="323" t="s">
        <v>939</v>
      </c>
      <c r="L29" s="323" t="s">
        <v>940</v>
      </c>
      <c r="M29" s="324" t="s">
        <v>18</v>
      </c>
      <c r="N29" s="325" t="str">
        <f>IF(M29="Casi con certeza","5",IF(M29="Probable","4",IF(M29="Posible","3",IF(M29="Improbable","2",IF(M29="Raro","1","")))))</f>
        <v>4</v>
      </c>
      <c r="O29" s="326" t="s">
        <v>46</v>
      </c>
      <c r="P29" s="325" t="str">
        <f t="shared" si="5"/>
        <v>5</v>
      </c>
      <c r="Q29" s="272">
        <v>0.5</v>
      </c>
      <c r="R29" s="323" t="s">
        <v>941</v>
      </c>
      <c r="S29" s="272" t="s">
        <v>557</v>
      </c>
      <c r="T29" s="279">
        <f t="shared" si="6"/>
        <v>10</v>
      </c>
      <c r="U29" s="279" t="str">
        <f t="shared" si="7"/>
        <v>ZONA DE RIESGO ALTA</v>
      </c>
      <c r="V29" s="327" t="s">
        <v>942</v>
      </c>
      <c r="W29" s="328" t="s">
        <v>943</v>
      </c>
      <c r="X29" s="329" t="s">
        <v>944</v>
      </c>
      <c r="Y29" s="279" t="s">
        <v>848</v>
      </c>
      <c r="Z29" s="279" t="s">
        <v>169</v>
      </c>
      <c r="AA29" s="285">
        <v>1</v>
      </c>
      <c r="AB29" s="279" t="s">
        <v>172</v>
      </c>
      <c r="AC29" s="279" t="s">
        <v>165</v>
      </c>
      <c r="AD29" s="329" t="s">
        <v>945</v>
      </c>
      <c r="AE29" s="330"/>
      <c r="AF29" s="331"/>
      <c r="AG29" s="330"/>
      <c r="AH29" s="331"/>
      <c r="AI29" s="330"/>
      <c r="AJ29" s="331"/>
      <c r="AK29" s="272" t="s">
        <v>114</v>
      </c>
      <c r="AL29" s="272" t="s">
        <v>127</v>
      </c>
      <c r="AM29" s="332">
        <f>AE29+AG29+AI29</f>
        <v>0</v>
      </c>
      <c r="AN29" s="333"/>
      <c r="AO29" s="279">
        <v>1</v>
      </c>
      <c r="AP29" s="279">
        <v>1</v>
      </c>
      <c r="AQ29" s="279">
        <v>2018</v>
      </c>
      <c r="AR29" s="279">
        <v>31</v>
      </c>
      <c r="AS29" s="279">
        <v>12</v>
      </c>
      <c r="AT29" s="279">
        <v>2018</v>
      </c>
      <c r="AU29" s="334"/>
      <c r="AV29" s="334"/>
      <c r="BM29" s="1"/>
      <c r="BN29" s="1"/>
      <c r="BO29" s="1"/>
    </row>
    <row r="30" spans="1:67" ht="314.25" thickBot="1" x14ac:dyDescent="0.25">
      <c r="A30" s="52"/>
      <c r="B30" s="52"/>
      <c r="C30" s="279" t="s">
        <v>338</v>
      </c>
      <c r="D30" s="322" t="s">
        <v>934</v>
      </c>
      <c r="E30" s="279" t="s">
        <v>935</v>
      </c>
      <c r="F30" s="279" t="s">
        <v>936</v>
      </c>
      <c r="G30" s="323" t="s">
        <v>937</v>
      </c>
      <c r="H30" s="41" t="s">
        <v>305</v>
      </c>
      <c r="I30" s="323" t="s">
        <v>946</v>
      </c>
      <c r="J30" s="279" t="s">
        <v>98</v>
      </c>
      <c r="K30" s="323" t="s">
        <v>947</v>
      </c>
      <c r="L30" s="323" t="s">
        <v>948</v>
      </c>
      <c r="M30" s="324" t="s">
        <v>18</v>
      </c>
      <c r="N30" s="325" t="str">
        <f t="shared" ref="N30:N34" si="8">IF(M30="Casi con certeza","5",IF(M30="Probable","4",IF(M30="Posible","3",IF(M30="Improbable","2",IF(M30="Raro","1","")))))</f>
        <v>4</v>
      </c>
      <c r="O30" s="326" t="s">
        <v>46</v>
      </c>
      <c r="P30" s="325" t="str">
        <f t="shared" si="5"/>
        <v>5</v>
      </c>
      <c r="Q30" s="272">
        <v>0.5</v>
      </c>
      <c r="R30" s="323" t="s">
        <v>949</v>
      </c>
      <c r="S30" s="272" t="s">
        <v>557</v>
      </c>
      <c r="T30" s="279">
        <f t="shared" si="6"/>
        <v>10</v>
      </c>
      <c r="U30" s="279" t="str">
        <f t="shared" si="7"/>
        <v>ZONA DE RIESGO ALTA</v>
      </c>
      <c r="V30" s="329" t="s">
        <v>950</v>
      </c>
      <c r="W30" s="329" t="s">
        <v>951</v>
      </c>
      <c r="X30" s="329" t="s">
        <v>952</v>
      </c>
      <c r="Y30" s="279" t="s">
        <v>953</v>
      </c>
      <c r="Z30" s="279" t="s">
        <v>169</v>
      </c>
      <c r="AA30" s="285">
        <v>1</v>
      </c>
      <c r="AB30" s="279" t="s">
        <v>172</v>
      </c>
      <c r="AC30" s="279" t="s">
        <v>165</v>
      </c>
      <c r="AD30" s="329" t="s">
        <v>954</v>
      </c>
      <c r="AE30" s="330">
        <v>0</v>
      </c>
      <c r="AF30" s="331"/>
      <c r="AG30" s="330"/>
      <c r="AH30" s="335"/>
      <c r="AI30" s="330">
        <v>0</v>
      </c>
      <c r="AJ30" s="335"/>
      <c r="AK30" s="272" t="s">
        <v>114</v>
      </c>
      <c r="AL30" s="272" t="s">
        <v>127</v>
      </c>
      <c r="AM30" s="332">
        <f t="shared" ref="AM30:AM32" si="9">AE30+AG30+AI30</f>
        <v>0</v>
      </c>
      <c r="AN30" s="272"/>
      <c r="AO30" s="279">
        <v>1</v>
      </c>
      <c r="AP30" s="279">
        <v>1</v>
      </c>
      <c r="AQ30" s="279">
        <v>2018</v>
      </c>
      <c r="AR30" s="279">
        <v>31</v>
      </c>
      <c r="AS30" s="279">
        <v>12</v>
      </c>
      <c r="AT30" s="279">
        <v>2018</v>
      </c>
      <c r="AU30" s="334"/>
      <c r="AV30" s="336"/>
      <c r="BM30" s="1"/>
      <c r="BN30" s="1"/>
      <c r="BO30" s="1"/>
    </row>
    <row r="31" spans="1:67" ht="138" customHeight="1" thickBot="1" x14ac:dyDescent="0.25">
      <c r="A31" s="52"/>
      <c r="B31" s="52"/>
      <c r="C31" s="279" t="s">
        <v>338</v>
      </c>
      <c r="D31" s="322" t="s">
        <v>934</v>
      </c>
      <c r="E31" s="279" t="s">
        <v>935</v>
      </c>
      <c r="F31" s="279" t="s">
        <v>936</v>
      </c>
      <c r="G31" s="279" t="s">
        <v>937</v>
      </c>
      <c r="H31" s="41" t="s">
        <v>305</v>
      </c>
      <c r="I31" s="323" t="s">
        <v>955</v>
      </c>
      <c r="J31" s="279" t="s">
        <v>98</v>
      </c>
      <c r="K31" s="329" t="s">
        <v>956</v>
      </c>
      <c r="L31" s="329" t="s">
        <v>957</v>
      </c>
      <c r="M31" s="324" t="s">
        <v>18</v>
      </c>
      <c r="N31" s="325" t="str">
        <f t="shared" si="8"/>
        <v>4</v>
      </c>
      <c r="O31" s="326" t="s">
        <v>46</v>
      </c>
      <c r="P31" s="325" t="str">
        <f t="shared" si="5"/>
        <v>5</v>
      </c>
      <c r="Q31" s="272">
        <v>0.5</v>
      </c>
      <c r="R31" s="329" t="s">
        <v>958</v>
      </c>
      <c r="S31" s="272" t="s">
        <v>557</v>
      </c>
      <c r="T31" s="279">
        <f t="shared" si="6"/>
        <v>10</v>
      </c>
      <c r="U31" s="279" t="str">
        <f t="shared" si="7"/>
        <v>ZONA DE RIESGO ALTA</v>
      </c>
      <c r="V31" s="337" t="s">
        <v>959</v>
      </c>
      <c r="W31" s="338" t="s">
        <v>960</v>
      </c>
      <c r="X31" s="337" t="s">
        <v>961</v>
      </c>
      <c r="Y31" s="279" t="s">
        <v>848</v>
      </c>
      <c r="Z31" s="279" t="s">
        <v>169</v>
      </c>
      <c r="AA31" s="285">
        <v>1</v>
      </c>
      <c r="AB31" s="279" t="s">
        <v>172</v>
      </c>
      <c r="AC31" s="279" t="s">
        <v>165</v>
      </c>
      <c r="AD31" s="272" t="s">
        <v>962</v>
      </c>
      <c r="AE31" s="330">
        <v>0</v>
      </c>
      <c r="AF31" s="331"/>
      <c r="AG31" s="330">
        <v>0</v>
      </c>
      <c r="AH31" s="339"/>
      <c r="AI31" s="330">
        <v>0</v>
      </c>
      <c r="AJ31" s="331"/>
      <c r="AK31" s="272" t="s">
        <v>114</v>
      </c>
      <c r="AL31" s="272" t="s">
        <v>127</v>
      </c>
      <c r="AM31" s="332">
        <f t="shared" si="9"/>
        <v>0</v>
      </c>
      <c r="AN31" s="272"/>
      <c r="AO31" s="279">
        <v>1</v>
      </c>
      <c r="AP31" s="279">
        <v>1</v>
      </c>
      <c r="AQ31" s="279">
        <v>2018</v>
      </c>
      <c r="AR31" s="279">
        <v>31</v>
      </c>
      <c r="AS31" s="279">
        <v>12</v>
      </c>
      <c r="AT31" s="279">
        <v>2018</v>
      </c>
      <c r="AU31" s="334"/>
      <c r="AV31" s="336"/>
      <c r="BM31" s="1"/>
      <c r="BN31" s="1"/>
      <c r="BO31" s="1"/>
    </row>
    <row r="32" spans="1:67" ht="138" customHeight="1" x14ac:dyDescent="0.2">
      <c r="A32" s="52"/>
      <c r="B32" s="52"/>
      <c r="C32" s="340" t="s">
        <v>338</v>
      </c>
      <c r="D32" s="341" t="s">
        <v>934</v>
      </c>
      <c r="E32" s="340" t="s">
        <v>935</v>
      </c>
      <c r="F32" s="340" t="s">
        <v>936</v>
      </c>
      <c r="G32" s="340" t="s">
        <v>963</v>
      </c>
      <c r="H32" s="41" t="s">
        <v>305</v>
      </c>
      <c r="I32" s="279" t="s">
        <v>964</v>
      </c>
      <c r="J32" s="279" t="s">
        <v>98</v>
      </c>
      <c r="K32" s="323" t="s">
        <v>965</v>
      </c>
      <c r="L32" s="323" t="s">
        <v>966</v>
      </c>
      <c r="M32" s="324" t="s">
        <v>18</v>
      </c>
      <c r="N32" s="325" t="str">
        <f t="shared" si="8"/>
        <v>4</v>
      </c>
      <c r="O32" s="326" t="s">
        <v>46</v>
      </c>
      <c r="P32" s="325" t="str">
        <f t="shared" si="5"/>
        <v>5</v>
      </c>
      <c r="Q32" s="272">
        <v>0.5</v>
      </c>
      <c r="R32" s="323" t="s">
        <v>967</v>
      </c>
      <c r="S32" s="272" t="s">
        <v>557</v>
      </c>
      <c r="T32" s="279">
        <f t="shared" si="6"/>
        <v>10</v>
      </c>
      <c r="U32" s="279" t="str">
        <f t="shared" si="7"/>
        <v>ZONA DE RIESGO ALTA</v>
      </c>
      <c r="V32" s="342" t="s">
        <v>968</v>
      </c>
      <c r="W32" s="343" t="s">
        <v>969</v>
      </c>
      <c r="X32" s="342" t="s">
        <v>970</v>
      </c>
      <c r="Y32" s="279" t="s">
        <v>848</v>
      </c>
      <c r="Z32" s="279" t="s">
        <v>169</v>
      </c>
      <c r="AA32" s="285">
        <v>1</v>
      </c>
      <c r="AB32" s="279" t="s">
        <v>172</v>
      </c>
      <c r="AC32" s="279" t="s">
        <v>165</v>
      </c>
      <c r="AD32" s="272" t="s">
        <v>971</v>
      </c>
      <c r="AE32" s="330">
        <v>0</v>
      </c>
      <c r="AF32" s="331"/>
      <c r="AG32" s="344">
        <v>0</v>
      </c>
      <c r="AH32" s="339"/>
      <c r="AI32" s="330">
        <v>0</v>
      </c>
      <c r="AJ32" s="331"/>
      <c r="AK32" s="272" t="s">
        <v>114</v>
      </c>
      <c r="AL32" s="272" t="s">
        <v>127</v>
      </c>
      <c r="AM32" s="332">
        <f t="shared" si="9"/>
        <v>0</v>
      </c>
      <c r="AN32" s="345"/>
      <c r="AO32" s="279">
        <v>1</v>
      </c>
      <c r="AP32" s="279">
        <v>1</v>
      </c>
      <c r="AQ32" s="279">
        <v>2018</v>
      </c>
      <c r="AR32" s="279">
        <v>31</v>
      </c>
      <c r="AS32" s="279">
        <v>12</v>
      </c>
      <c r="AT32" s="279">
        <v>2018</v>
      </c>
      <c r="AU32" s="334"/>
      <c r="AV32" s="336"/>
      <c r="BM32" s="1"/>
      <c r="BN32" s="1"/>
      <c r="BO32" s="1"/>
    </row>
    <row r="33" spans="1:67" ht="138" customHeight="1" x14ac:dyDescent="0.2">
      <c r="A33" s="52"/>
      <c r="B33" s="52"/>
      <c r="C33" s="340" t="s">
        <v>338</v>
      </c>
      <c r="D33" s="341" t="s">
        <v>934</v>
      </c>
      <c r="E33" s="340" t="s">
        <v>935</v>
      </c>
      <c r="F33" s="340" t="s">
        <v>936</v>
      </c>
      <c r="G33" s="340" t="s">
        <v>963</v>
      </c>
      <c r="H33" s="41" t="s">
        <v>305</v>
      </c>
      <c r="I33" s="279" t="s">
        <v>972</v>
      </c>
      <c r="J33" s="279" t="s">
        <v>92</v>
      </c>
      <c r="K33" s="279" t="s">
        <v>973</v>
      </c>
      <c r="L33" s="279" t="s">
        <v>974</v>
      </c>
      <c r="M33" s="324" t="s">
        <v>19</v>
      </c>
      <c r="N33" s="325" t="str">
        <f t="shared" si="8"/>
        <v>3</v>
      </c>
      <c r="O33" s="326" t="s">
        <v>46</v>
      </c>
      <c r="P33" s="325" t="str">
        <f t="shared" si="5"/>
        <v>5</v>
      </c>
      <c r="Q33" s="272">
        <v>0.5</v>
      </c>
      <c r="R33" s="279" t="s">
        <v>975</v>
      </c>
      <c r="S33" s="272" t="s">
        <v>557</v>
      </c>
      <c r="T33" s="279">
        <f t="shared" si="6"/>
        <v>7.5</v>
      </c>
      <c r="U33" s="279" t="str">
        <f t="shared" si="7"/>
        <v>ZONA DE RIESGO ALTA</v>
      </c>
      <c r="V33" s="346" t="s">
        <v>976</v>
      </c>
      <c r="W33" s="283" t="s">
        <v>977</v>
      </c>
      <c r="X33" s="346" t="s">
        <v>978</v>
      </c>
      <c r="Y33" s="279" t="s">
        <v>848</v>
      </c>
      <c r="Z33" s="279" t="s">
        <v>677</v>
      </c>
      <c r="AA33" s="285">
        <v>1</v>
      </c>
      <c r="AB33" s="279" t="s">
        <v>172</v>
      </c>
      <c r="AC33" s="279" t="s">
        <v>165</v>
      </c>
      <c r="AD33" s="272" t="s">
        <v>979</v>
      </c>
      <c r="AE33" s="330">
        <v>0</v>
      </c>
      <c r="AF33" s="331"/>
      <c r="AG33" s="344">
        <v>0</v>
      </c>
      <c r="AH33" s="339"/>
      <c r="AI33" s="330">
        <v>0</v>
      </c>
      <c r="AJ33" s="331"/>
      <c r="AK33" s="272" t="s">
        <v>114</v>
      </c>
      <c r="AL33" s="272" t="s">
        <v>127</v>
      </c>
      <c r="AM33" s="332">
        <f>AI33</f>
        <v>0</v>
      </c>
      <c r="AN33" s="345"/>
      <c r="AO33" s="279">
        <v>1</v>
      </c>
      <c r="AP33" s="279">
        <v>1</v>
      </c>
      <c r="AQ33" s="279">
        <v>2018</v>
      </c>
      <c r="AR33" s="279">
        <v>31</v>
      </c>
      <c r="AS33" s="279">
        <v>12</v>
      </c>
      <c r="AT33" s="279">
        <v>2018</v>
      </c>
      <c r="AU33" s="334"/>
      <c r="AV33" s="336"/>
      <c r="BM33" s="1"/>
      <c r="BN33" s="1"/>
      <c r="BO33" s="1"/>
    </row>
    <row r="34" spans="1:67" ht="138" customHeight="1" x14ac:dyDescent="0.2">
      <c r="A34" s="52"/>
      <c r="B34" s="52"/>
      <c r="C34" s="279" t="s">
        <v>338</v>
      </c>
      <c r="D34" s="322" t="s">
        <v>934</v>
      </c>
      <c r="E34" s="279" t="s">
        <v>935</v>
      </c>
      <c r="F34" s="279" t="s">
        <v>936</v>
      </c>
      <c r="G34" s="279" t="s">
        <v>963</v>
      </c>
      <c r="H34" s="41" t="s">
        <v>305</v>
      </c>
      <c r="I34" s="279" t="s">
        <v>980</v>
      </c>
      <c r="J34" s="279" t="s">
        <v>92</v>
      </c>
      <c r="K34" s="279" t="s">
        <v>981</v>
      </c>
      <c r="L34" s="279" t="s">
        <v>982</v>
      </c>
      <c r="M34" s="324" t="s">
        <v>19</v>
      </c>
      <c r="N34" s="325" t="str">
        <f t="shared" si="8"/>
        <v>3</v>
      </c>
      <c r="O34" s="326" t="s">
        <v>46</v>
      </c>
      <c r="P34" s="325" t="str">
        <f t="shared" si="5"/>
        <v>5</v>
      </c>
      <c r="Q34" s="272">
        <v>0.5</v>
      </c>
      <c r="R34" s="279" t="s">
        <v>983</v>
      </c>
      <c r="S34" s="272" t="s">
        <v>557</v>
      </c>
      <c r="T34" s="279">
        <f t="shared" si="6"/>
        <v>7.5</v>
      </c>
      <c r="U34" s="279" t="str">
        <f t="shared" si="7"/>
        <v>ZONA DE RIESGO ALTA</v>
      </c>
      <c r="V34" s="346" t="s">
        <v>942</v>
      </c>
      <c r="W34" s="283" t="s">
        <v>984</v>
      </c>
      <c r="X34" s="346" t="s">
        <v>985</v>
      </c>
      <c r="Y34" s="279" t="s">
        <v>848</v>
      </c>
      <c r="Z34" s="279" t="s">
        <v>677</v>
      </c>
      <c r="AA34" s="285">
        <v>1</v>
      </c>
      <c r="AB34" s="279" t="s">
        <v>849</v>
      </c>
      <c r="AC34" s="279" t="s">
        <v>165</v>
      </c>
      <c r="AD34" s="272" t="s">
        <v>986</v>
      </c>
      <c r="AE34" s="330"/>
      <c r="AF34" s="331"/>
      <c r="AG34" s="344"/>
      <c r="AH34" s="339"/>
      <c r="AI34" s="330"/>
      <c r="AJ34" s="331"/>
      <c r="AK34" s="272" t="s">
        <v>114</v>
      </c>
      <c r="AL34" s="272" t="s">
        <v>127</v>
      </c>
      <c r="AM34" s="332"/>
      <c r="AN34" s="345"/>
      <c r="AO34" s="279">
        <v>1</v>
      </c>
      <c r="AP34" s="279">
        <v>1</v>
      </c>
      <c r="AQ34" s="279">
        <v>2018</v>
      </c>
      <c r="AR34" s="279">
        <v>31</v>
      </c>
      <c r="AS34" s="279">
        <v>12</v>
      </c>
      <c r="AT34" s="279">
        <v>2018</v>
      </c>
      <c r="AU34" s="334"/>
      <c r="AV34" s="336"/>
      <c r="BM34" s="1"/>
      <c r="BN34" s="1"/>
      <c r="BO34" s="1"/>
    </row>
    <row r="35" spans="1:67" ht="138" customHeight="1" x14ac:dyDescent="0.2">
      <c r="A35" s="52"/>
      <c r="B35" s="52"/>
      <c r="C35" s="56" t="s">
        <v>338</v>
      </c>
      <c r="D35" s="56" t="s">
        <v>339</v>
      </c>
      <c r="E35" s="56" t="s">
        <v>340</v>
      </c>
      <c r="F35" s="56" t="s">
        <v>341</v>
      </c>
      <c r="G35" s="56" t="s">
        <v>987</v>
      </c>
      <c r="H35" s="41" t="s">
        <v>306</v>
      </c>
      <c r="I35" s="32" t="s">
        <v>988</v>
      </c>
      <c r="J35" s="32" t="s">
        <v>92</v>
      </c>
      <c r="K35" s="31" t="s">
        <v>989</v>
      </c>
      <c r="L35" s="31" t="s">
        <v>990</v>
      </c>
      <c r="M35" s="51" t="s">
        <v>19</v>
      </c>
      <c r="N35" s="48" t="s">
        <v>358</v>
      </c>
      <c r="O35" s="47" t="s">
        <v>44</v>
      </c>
      <c r="P35" s="48" t="s">
        <v>358</v>
      </c>
      <c r="Q35" s="33">
        <v>0.5</v>
      </c>
      <c r="R35" s="33" t="s">
        <v>991</v>
      </c>
      <c r="S35" s="33" t="s">
        <v>557</v>
      </c>
      <c r="T35" s="32">
        <v>4.5</v>
      </c>
      <c r="U35" s="32" t="s">
        <v>367</v>
      </c>
      <c r="V35" s="347" t="s">
        <v>992</v>
      </c>
      <c r="W35" s="32" t="s">
        <v>993</v>
      </c>
      <c r="X35" s="348" t="s">
        <v>994</v>
      </c>
      <c r="Y35" s="349" t="s">
        <v>374</v>
      </c>
      <c r="Z35" s="349" t="s">
        <v>169</v>
      </c>
      <c r="AA35" s="349">
        <v>10</v>
      </c>
      <c r="AB35" s="349" t="s">
        <v>581</v>
      </c>
      <c r="AC35" s="349" t="s">
        <v>165</v>
      </c>
      <c r="AD35" s="350" t="s">
        <v>995</v>
      </c>
      <c r="AE35" s="351">
        <v>0.33</v>
      </c>
      <c r="AF35" s="352"/>
      <c r="AG35" s="351">
        <v>0.33</v>
      </c>
      <c r="AH35" s="352"/>
      <c r="AI35" s="351">
        <v>0.33</v>
      </c>
      <c r="AJ35" s="352"/>
      <c r="AK35" s="33" t="s">
        <v>116</v>
      </c>
      <c r="AL35" s="33" t="s">
        <v>129</v>
      </c>
      <c r="AM35" s="71"/>
      <c r="AN35" s="33" t="s">
        <v>996</v>
      </c>
      <c r="AO35" s="32">
        <v>1</v>
      </c>
      <c r="AP35" s="32">
        <v>2</v>
      </c>
      <c r="AQ35" s="32">
        <v>2018</v>
      </c>
      <c r="AR35" s="32">
        <v>31</v>
      </c>
      <c r="AS35" s="32">
        <v>12</v>
      </c>
      <c r="AT35" s="32">
        <v>2018</v>
      </c>
      <c r="AU35" s="55"/>
      <c r="AV35" s="55"/>
      <c r="BM35" s="1"/>
      <c r="BN35" s="1"/>
      <c r="BO35" s="1"/>
    </row>
    <row r="36" spans="1:67" ht="138" customHeight="1" x14ac:dyDescent="0.2">
      <c r="A36" s="52"/>
      <c r="B36" s="52"/>
      <c r="C36" s="56" t="s">
        <v>338</v>
      </c>
      <c r="D36" s="56" t="s">
        <v>339</v>
      </c>
      <c r="E36" s="56" t="s">
        <v>340</v>
      </c>
      <c r="F36" s="56" t="s">
        <v>341</v>
      </c>
      <c r="G36" s="56" t="s">
        <v>987</v>
      </c>
      <c r="H36" s="41" t="s">
        <v>306</v>
      </c>
      <c r="I36" s="347" t="s">
        <v>997</v>
      </c>
      <c r="J36" s="349" t="s">
        <v>98</v>
      </c>
      <c r="K36" s="353" t="s">
        <v>998</v>
      </c>
      <c r="L36" s="353" t="s">
        <v>999</v>
      </c>
      <c r="M36" s="51" t="s">
        <v>19</v>
      </c>
      <c r="N36" s="48">
        <v>3</v>
      </c>
      <c r="O36" s="47" t="s">
        <v>44</v>
      </c>
      <c r="P36" s="48">
        <v>3</v>
      </c>
      <c r="Q36" s="33">
        <v>0.5</v>
      </c>
      <c r="R36" s="350" t="s">
        <v>1000</v>
      </c>
      <c r="S36" s="33" t="s">
        <v>557</v>
      </c>
      <c r="T36" s="32">
        <v>4.5</v>
      </c>
      <c r="U36" s="32" t="s">
        <v>367</v>
      </c>
      <c r="V36" s="349" t="s">
        <v>1001</v>
      </c>
      <c r="W36" s="32" t="s">
        <v>1002</v>
      </c>
      <c r="X36" s="354" t="s">
        <v>1003</v>
      </c>
      <c r="Y36" s="355" t="s">
        <v>374</v>
      </c>
      <c r="Z36" s="349" t="s">
        <v>169</v>
      </c>
      <c r="AA36" s="349" t="s">
        <v>1004</v>
      </c>
      <c r="AB36" s="349" t="s">
        <v>581</v>
      </c>
      <c r="AC36" s="349" t="s">
        <v>165</v>
      </c>
      <c r="AD36" s="356" t="s">
        <v>1005</v>
      </c>
      <c r="AE36" s="351">
        <v>0.33</v>
      </c>
      <c r="AF36" s="352"/>
      <c r="AG36" s="351">
        <v>0.33</v>
      </c>
      <c r="AH36" s="352"/>
      <c r="AI36" s="351">
        <v>0.33</v>
      </c>
      <c r="AJ36" s="352"/>
      <c r="AK36" s="33" t="s">
        <v>116</v>
      </c>
      <c r="AL36" s="33" t="s">
        <v>129</v>
      </c>
      <c r="AM36" s="71"/>
      <c r="AN36" s="33" t="s">
        <v>1006</v>
      </c>
      <c r="AO36" s="32">
        <v>1</v>
      </c>
      <c r="AP36" s="32">
        <v>2</v>
      </c>
      <c r="AQ36" s="32">
        <v>2018</v>
      </c>
      <c r="AR36" s="32">
        <v>31</v>
      </c>
      <c r="AS36" s="32">
        <v>12</v>
      </c>
      <c r="AT36" s="32">
        <v>2018</v>
      </c>
      <c r="AU36" s="55"/>
      <c r="AV36" s="55"/>
      <c r="BM36" s="1"/>
      <c r="BN36" s="1"/>
      <c r="BO36" s="1"/>
    </row>
    <row r="37" spans="1:67" ht="138" customHeight="1" x14ac:dyDescent="0.2">
      <c r="A37" s="52"/>
      <c r="B37" s="52"/>
      <c r="C37" s="56" t="s">
        <v>338</v>
      </c>
      <c r="D37" s="56" t="s">
        <v>339</v>
      </c>
      <c r="E37" s="56" t="s">
        <v>340</v>
      </c>
      <c r="F37" s="56" t="s">
        <v>341</v>
      </c>
      <c r="G37" s="56" t="s">
        <v>987</v>
      </c>
      <c r="H37" s="41" t="s">
        <v>306</v>
      </c>
      <c r="I37" s="347" t="s">
        <v>1007</v>
      </c>
      <c r="J37" s="349" t="s">
        <v>92</v>
      </c>
      <c r="K37" s="353" t="s">
        <v>1008</v>
      </c>
      <c r="L37" s="353" t="s">
        <v>1009</v>
      </c>
      <c r="M37" s="51" t="s">
        <v>19</v>
      </c>
      <c r="N37" s="48" t="s">
        <v>358</v>
      </c>
      <c r="O37" s="47" t="s">
        <v>44</v>
      </c>
      <c r="P37" s="48" t="s">
        <v>358</v>
      </c>
      <c r="Q37" s="33">
        <v>0.5</v>
      </c>
      <c r="R37" s="357" t="s">
        <v>1010</v>
      </c>
      <c r="S37" s="33" t="s">
        <v>557</v>
      </c>
      <c r="T37" s="32">
        <v>4.5</v>
      </c>
      <c r="U37" s="32" t="s">
        <v>367</v>
      </c>
      <c r="V37" s="349" t="s">
        <v>1011</v>
      </c>
      <c r="W37" s="312" t="s">
        <v>1012</v>
      </c>
      <c r="X37" s="349" t="s">
        <v>1013</v>
      </c>
      <c r="Y37" s="349" t="s">
        <v>374</v>
      </c>
      <c r="Z37" s="349" t="s">
        <v>169</v>
      </c>
      <c r="AA37" s="349">
        <v>100</v>
      </c>
      <c r="AB37" s="349" t="s">
        <v>1014</v>
      </c>
      <c r="AC37" s="349" t="s">
        <v>165</v>
      </c>
      <c r="AD37" s="358" t="s">
        <v>1015</v>
      </c>
      <c r="AE37" s="351">
        <v>0.33</v>
      </c>
      <c r="AF37" s="352"/>
      <c r="AG37" s="351">
        <v>0.33</v>
      </c>
      <c r="AH37" s="352"/>
      <c r="AI37" s="351">
        <v>0.33</v>
      </c>
      <c r="AJ37" s="352"/>
      <c r="AK37" s="33" t="s">
        <v>116</v>
      </c>
      <c r="AL37" s="33" t="s">
        <v>129</v>
      </c>
      <c r="AM37" s="71"/>
      <c r="AN37" s="33" t="s">
        <v>1016</v>
      </c>
      <c r="AO37" s="32">
        <v>1</v>
      </c>
      <c r="AP37" s="32">
        <v>2</v>
      </c>
      <c r="AQ37" s="32">
        <v>2018</v>
      </c>
      <c r="AR37" s="32">
        <v>31</v>
      </c>
      <c r="AS37" s="32">
        <v>12</v>
      </c>
      <c r="AT37" s="32">
        <v>2018</v>
      </c>
      <c r="AU37" s="55"/>
      <c r="AV37" s="55"/>
      <c r="BM37" s="1"/>
      <c r="BN37" s="1"/>
      <c r="BO37" s="1"/>
    </row>
    <row r="38" spans="1:67" ht="138" customHeight="1" x14ac:dyDescent="0.2">
      <c r="A38" s="52"/>
      <c r="B38" s="52"/>
      <c r="C38" s="56" t="s">
        <v>657</v>
      </c>
      <c r="D38" s="56" t="s">
        <v>658</v>
      </c>
      <c r="E38" s="56" t="s">
        <v>738</v>
      </c>
      <c r="F38" s="296" t="s">
        <v>739</v>
      </c>
      <c r="G38" s="296" t="s">
        <v>740</v>
      </c>
      <c r="H38" s="41" t="s">
        <v>310</v>
      </c>
      <c r="I38" s="296" t="s">
        <v>741</v>
      </c>
      <c r="J38" s="349" t="s">
        <v>91</v>
      </c>
      <c r="K38" s="301" t="s">
        <v>742</v>
      </c>
      <c r="L38" s="301" t="s">
        <v>743</v>
      </c>
      <c r="M38" s="51" t="s">
        <v>19</v>
      </c>
      <c r="N38" s="48" t="str">
        <f>IF(M38="Casi con certeza","5",IF(M38="Probable","4",IF(M38="Posible","3",IF(M38="Improbable","2",IF(M38="Raro","1","")))))</f>
        <v>3</v>
      </c>
      <c r="O38" s="47" t="s">
        <v>45</v>
      </c>
      <c r="P38" s="48" t="str">
        <f>IF(O38="Catastrófico","5",IF(O38="Mayor","4",IF(O38="Moderado","3",IF(O38="Menor","2",IF(O38="Insignificante","1","")))))</f>
        <v>4</v>
      </c>
      <c r="Q38" s="33">
        <v>0.5</v>
      </c>
      <c r="R38" s="296" t="s">
        <v>744</v>
      </c>
      <c r="S38" s="272" t="s">
        <v>557</v>
      </c>
      <c r="T38" s="32">
        <f>N38*P38*Q38</f>
        <v>6</v>
      </c>
      <c r="U38" s="32" t="str">
        <f>IF(T38&gt;11,"ZONA DE RIESGO EXTREMA",IF(T38&lt;4,"ZONA DE RIESGO BAJA",IF(T38=4,"ZONA DE RIESGO MODERADA","ZONA DE RIESGO ALTA")))</f>
        <v>ZONA DE RIESGO ALTA</v>
      </c>
      <c r="V38" s="32" t="s">
        <v>745</v>
      </c>
      <c r="W38" s="32" t="s">
        <v>746</v>
      </c>
      <c r="X38" s="32" t="s">
        <v>747</v>
      </c>
      <c r="Y38" s="32" t="s">
        <v>748</v>
      </c>
      <c r="Z38" s="32" t="s">
        <v>667</v>
      </c>
      <c r="AA38" s="32"/>
      <c r="AB38" s="32" t="s">
        <v>581</v>
      </c>
      <c r="AC38" s="32" t="s">
        <v>165</v>
      </c>
      <c r="AD38" s="298" t="s">
        <v>749</v>
      </c>
      <c r="AE38" s="53">
        <v>0</v>
      </c>
      <c r="AF38" s="54"/>
      <c r="AG38" s="53">
        <v>0</v>
      </c>
      <c r="AH38" s="54"/>
      <c r="AI38" s="53">
        <v>0</v>
      </c>
      <c r="AJ38" s="54"/>
      <c r="AK38" s="33" t="s">
        <v>386</v>
      </c>
      <c r="AL38" s="33" t="s">
        <v>669</v>
      </c>
      <c r="AM38" s="71" t="e">
        <f>AVERAGE(AG38,AI38,#REF!,AK38)</f>
        <v>#REF!</v>
      </c>
      <c r="AN38" s="31"/>
      <c r="AO38" s="253">
        <v>1</v>
      </c>
      <c r="AP38" s="299">
        <v>1</v>
      </c>
      <c r="AQ38" s="300">
        <v>2018</v>
      </c>
      <c r="AR38" s="300">
        <v>31</v>
      </c>
      <c r="AS38" s="300">
        <v>12</v>
      </c>
      <c r="AT38" s="300">
        <v>2018</v>
      </c>
      <c r="AU38" s="55"/>
      <c r="AV38" s="55"/>
      <c r="BM38" s="1"/>
      <c r="BN38" s="1"/>
      <c r="BO38" s="1"/>
    </row>
    <row r="39" spans="1:67" ht="138" customHeight="1" x14ac:dyDescent="0.2">
      <c r="A39" s="52"/>
      <c r="B39" s="52"/>
      <c r="C39" s="56" t="s">
        <v>657</v>
      </c>
      <c r="D39" s="56" t="s">
        <v>658</v>
      </c>
      <c r="E39" s="56" t="s">
        <v>750</v>
      </c>
      <c r="F39" s="296" t="s">
        <v>751</v>
      </c>
      <c r="G39" s="296" t="s">
        <v>740</v>
      </c>
      <c r="H39" s="41" t="s">
        <v>310</v>
      </c>
      <c r="I39" s="296" t="s">
        <v>752</v>
      </c>
      <c r="J39" s="32" t="s">
        <v>98</v>
      </c>
      <c r="K39" s="301" t="s">
        <v>753</v>
      </c>
      <c r="L39" s="31" t="s">
        <v>754</v>
      </c>
      <c r="M39" s="51" t="s">
        <v>19</v>
      </c>
      <c r="N39" s="48" t="str">
        <f>IF(M39="Casi con certeza","5",IF(M39="Probable","4",IF(M39="Posible","3",IF(M39="Improbable","2",IF(M39="Raro","1","")))))</f>
        <v>3</v>
      </c>
      <c r="O39" s="47" t="s">
        <v>45</v>
      </c>
      <c r="P39" s="48" t="str">
        <f>IF(O39="Catastrófico","5",IF(O39="Mayor","4",IF(O39="Moderado","3",IF(O39="Menor","2",IF(O39="Insignificante","1","")))))</f>
        <v>4</v>
      </c>
      <c r="Q39" s="33">
        <v>0.5</v>
      </c>
      <c r="R39" s="296" t="s">
        <v>755</v>
      </c>
      <c r="S39" s="272" t="s">
        <v>557</v>
      </c>
      <c r="T39" s="32">
        <f>N39*P39*Q39</f>
        <v>6</v>
      </c>
      <c r="U39" s="32" t="str">
        <f>IF(T39&gt;11,"ZONA DE RIESGO EXTREMA",IF(T39&lt;4,"ZONA DE RIESGO BAJA",IF(T39=4,"ZONA DE RIESGO MODERADA","ZONA DE RIESGO ALTA")))</f>
        <v>ZONA DE RIESGO ALTA</v>
      </c>
      <c r="V39" s="32" t="s">
        <v>745</v>
      </c>
      <c r="W39" s="302" t="s">
        <v>756</v>
      </c>
      <c r="X39" s="32" t="s">
        <v>757</v>
      </c>
      <c r="Y39" s="32" t="s">
        <v>374</v>
      </c>
      <c r="Z39" s="32" t="s">
        <v>677</v>
      </c>
      <c r="AA39" s="32"/>
      <c r="AB39" s="32" t="s">
        <v>581</v>
      </c>
      <c r="AC39" s="32" t="s">
        <v>165</v>
      </c>
      <c r="AD39" s="298" t="s">
        <v>758</v>
      </c>
      <c r="AE39" s="53">
        <v>0</v>
      </c>
      <c r="AF39" s="54"/>
      <c r="AG39" s="53">
        <v>0</v>
      </c>
      <c r="AH39" s="54"/>
      <c r="AI39" s="53">
        <v>0</v>
      </c>
      <c r="AJ39" s="54"/>
      <c r="AK39" s="33" t="s">
        <v>386</v>
      </c>
      <c r="AL39" s="33" t="s">
        <v>669</v>
      </c>
      <c r="AM39" s="71" t="e">
        <f>AVERAGE(AG39,AI39,#REF!,AK39)</f>
        <v>#REF!</v>
      </c>
      <c r="AN39" s="31"/>
      <c r="AO39" s="253">
        <v>1</v>
      </c>
      <c r="AP39" s="299">
        <v>1</v>
      </c>
      <c r="AQ39" s="300">
        <v>2018</v>
      </c>
      <c r="AR39" s="300">
        <v>31</v>
      </c>
      <c r="AS39" s="300">
        <v>12</v>
      </c>
      <c r="AT39" s="300">
        <v>2018</v>
      </c>
      <c r="AU39" s="55"/>
      <c r="AV39" s="55"/>
      <c r="BM39" s="1"/>
      <c r="BN39" s="1"/>
      <c r="BO39" s="1"/>
    </row>
    <row r="40" spans="1:67" ht="138" customHeight="1" x14ac:dyDescent="0.2">
      <c r="A40" s="52"/>
      <c r="B40" s="52"/>
      <c r="C40" s="56" t="s">
        <v>657</v>
      </c>
      <c r="D40" s="56" t="s">
        <v>658</v>
      </c>
      <c r="E40" s="56" t="s">
        <v>759</v>
      </c>
      <c r="F40" s="296" t="s">
        <v>760</v>
      </c>
      <c r="G40" s="296" t="s">
        <v>740</v>
      </c>
      <c r="H40" s="41" t="s">
        <v>310</v>
      </c>
      <c r="I40" s="296" t="s">
        <v>761</v>
      </c>
      <c r="J40" s="32" t="s">
        <v>92</v>
      </c>
      <c r="K40" s="301" t="s">
        <v>762</v>
      </c>
      <c r="L40" s="31" t="s">
        <v>763</v>
      </c>
      <c r="M40" s="51" t="s">
        <v>19</v>
      </c>
      <c r="N40" s="48" t="str">
        <f>IF(M40="Casi con certeza","5",IF(M40="Probable","4",IF(M40="Posible","3",IF(M40="Improbable","2",IF(M40="Raro","1","")))))</f>
        <v>3</v>
      </c>
      <c r="O40" s="47" t="s">
        <v>45</v>
      </c>
      <c r="P40" s="48" t="str">
        <f>IF(O40="Catastrófico","5",IF(O40="Mayor","4",IF(O40="Moderado","3",IF(O40="Menor","2",IF(O40="Insignificante","1","")))))</f>
        <v>4</v>
      </c>
      <c r="Q40" s="33">
        <v>0.5</v>
      </c>
      <c r="R40" s="296" t="s">
        <v>764</v>
      </c>
      <c r="S40" s="272" t="s">
        <v>557</v>
      </c>
      <c r="T40" s="32">
        <f>N40*P40*Q40</f>
        <v>6</v>
      </c>
      <c r="U40" s="32" t="str">
        <f>IF(T40&gt;11,"ZONA DE RIESGO EXTREMA",IF(T40&lt;4,"ZONA DE RIESGO BAJA",IF(T40=4,"ZONA DE RIESGO MODERADA","ZONA DE RIESGO ALTA")))</f>
        <v>ZONA DE RIESGO ALTA</v>
      </c>
      <c r="V40" s="32" t="s">
        <v>765</v>
      </c>
      <c r="W40" s="33" t="s">
        <v>766</v>
      </c>
      <c r="X40" s="32" t="s">
        <v>767</v>
      </c>
      <c r="Y40" s="30" t="s">
        <v>374</v>
      </c>
      <c r="Z40" s="32" t="s">
        <v>667</v>
      </c>
      <c r="AA40" s="32"/>
      <c r="AB40" s="32" t="s">
        <v>581</v>
      </c>
      <c r="AC40" s="32" t="s">
        <v>165</v>
      </c>
      <c r="AD40" s="33" t="s">
        <v>768</v>
      </c>
      <c r="AE40" s="53">
        <v>0</v>
      </c>
      <c r="AF40" s="54"/>
      <c r="AG40" s="53">
        <v>0</v>
      </c>
      <c r="AH40" s="54"/>
      <c r="AI40" s="53">
        <v>0</v>
      </c>
      <c r="AJ40" s="54"/>
      <c r="AK40" s="33" t="s">
        <v>386</v>
      </c>
      <c r="AL40" s="33" t="s">
        <v>669</v>
      </c>
      <c r="AM40" s="71" t="e">
        <f>AVERAGE(AG40,AI40,#REF!,AK40)</f>
        <v>#REF!</v>
      </c>
      <c r="AN40" s="31"/>
      <c r="AO40" s="253">
        <v>1</v>
      </c>
      <c r="AP40" s="299">
        <v>1</v>
      </c>
      <c r="AQ40" s="300">
        <v>2018</v>
      </c>
      <c r="AR40" s="300">
        <v>31</v>
      </c>
      <c r="AS40" s="300">
        <v>12</v>
      </c>
      <c r="AT40" s="300">
        <v>2018</v>
      </c>
      <c r="AU40" s="55"/>
      <c r="AV40" s="55"/>
      <c r="BM40" s="1"/>
      <c r="BN40" s="1"/>
      <c r="BO40" s="1"/>
    </row>
    <row r="41" spans="1:67" ht="138" customHeight="1" x14ac:dyDescent="0.2">
      <c r="A41" s="52"/>
      <c r="B41" s="52"/>
      <c r="C41" s="359" t="s">
        <v>338</v>
      </c>
      <c r="D41" s="359" t="s">
        <v>339</v>
      </c>
      <c r="E41" s="359" t="s">
        <v>340</v>
      </c>
      <c r="F41" s="359" t="s">
        <v>341</v>
      </c>
      <c r="G41" s="359" t="s">
        <v>1017</v>
      </c>
      <c r="H41" s="41" t="s">
        <v>311</v>
      </c>
      <c r="I41" s="347" t="s">
        <v>1018</v>
      </c>
      <c r="J41" s="349" t="s">
        <v>94</v>
      </c>
      <c r="K41" s="353" t="s">
        <v>1019</v>
      </c>
      <c r="L41" s="353" t="s">
        <v>1020</v>
      </c>
      <c r="M41" s="360" t="s">
        <v>21</v>
      </c>
      <c r="N41" s="361" t="str">
        <f t="shared" ref="N41:N44" si="10">IF(M41="Casi con certeza","5",IF(M41="Probable","4",IF(M41="Posible","3",IF(M41="Improbable","2",IF(M41="Raro","1","")))))</f>
        <v>1</v>
      </c>
      <c r="O41" s="362" t="s">
        <v>44</v>
      </c>
      <c r="P41" s="361" t="str">
        <f t="shared" ref="P41:P44" si="11">IF(O41="Catastrófico","5",IF(O41="Mayor","4",IF(O41="Moderado","3",IF(O41="Menor","2",IF(O41="Insignificante","1","")))))</f>
        <v>3</v>
      </c>
      <c r="Q41" s="350">
        <v>1</v>
      </c>
      <c r="R41" s="363"/>
      <c r="S41" s="363"/>
      <c r="T41" s="349">
        <f t="shared" ref="T41:T44" si="12">N41*P41*Q41</f>
        <v>3</v>
      </c>
      <c r="U41" s="347" t="str">
        <f t="shared" ref="U41:U44" si="13">IF(T41&gt;11,"ZONA DE RIESGO EXTREMA",IF(T41&lt;4,"ZONA DE RIESGO BAJA",IF(T41=4,"ZONA DE RIESGO MODERADA","ZONA DE RIESGO ALTA")))</f>
        <v>ZONA DE RIESGO BAJA</v>
      </c>
      <c r="V41" s="347" t="s">
        <v>1021</v>
      </c>
      <c r="W41" s="347" t="s">
        <v>1022</v>
      </c>
      <c r="X41" s="347" t="s">
        <v>1023</v>
      </c>
      <c r="Y41" s="347" t="s">
        <v>1024</v>
      </c>
      <c r="Z41" s="347" t="s">
        <v>1025</v>
      </c>
      <c r="AA41" s="347"/>
      <c r="AB41" s="347" t="s">
        <v>173</v>
      </c>
      <c r="AC41" s="347" t="s">
        <v>165</v>
      </c>
      <c r="AD41" s="350" t="s">
        <v>1026</v>
      </c>
      <c r="AE41" s="364">
        <v>0</v>
      </c>
      <c r="AF41" s="365"/>
      <c r="AG41" s="364">
        <v>0</v>
      </c>
      <c r="AH41" s="365"/>
      <c r="AI41" s="364">
        <v>0</v>
      </c>
      <c r="AJ41" s="365"/>
      <c r="AK41" s="353" t="s">
        <v>118</v>
      </c>
      <c r="AL41" s="353" t="s">
        <v>131</v>
      </c>
      <c r="AM41" s="366" t="e">
        <f>AVERAGE(AG41,AI41,#REF!,AK41)</f>
        <v>#REF!</v>
      </c>
      <c r="AN41" s="353"/>
      <c r="AO41" s="350">
        <v>1</v>
      </c>
      <c r="AP41" s="350">
        <v>7</v>
      </c>
      <c r="AQ41" s="349">
        <v>2018</v>
      </c>
      <c r="AR41" s="349">
        <v>31</v>
      </c>
      <c r="AS41" s="349">
        <v>12</v>
      </c>
      <c r="AT41" s="349">
        <v>2018</v>
      </c>
      <c r="AU41" s="367"/>
      <c r="AV41" s="367"/>
      <c r="BM41" s="1"/>
      <c r="BN41" s="1"/>
      <c r="BO41" s="1"/>
    </row>
    <row r="42" spans="1:67" ht="138" customHeight="1" x14ac:dyDescent="0.2">
      <c r="A42" s="52"/>
      <c r="B42" s="52"/>
      <c r="C42" s="359" t="s">
        <v>338</v>
      </c>
      <c r="D42" s="359" t="s">
        <v>339</v>
      </c>
      <c r="E42" s="359" t="s">
        <v>340</v>
      </c>
      <c r="F42" s="359" t="s">
        <v>341</v>
      </c>
      <c r="G42" s="359" t="s">
        <v>1017</v>
      </c>
      <c r="H42" s="41" t="s">
        <v>311</v>
      </c>
      <c r="I42" s="347" t="s">
        <v>1027</v>
      </c>
      <c r="J42" s="349" t="s">
        <v>93</v>
      </c>
      <c r="K42" s="353" t="s">
        <v>1028</v>
      </c>
      <c r="L42" s="353" t="s">
        <v>1029</v>
      </c>
      <c r="M42" s="360" t="s">
        <v>19</v>
      </c>
      <c r="N42" s="361" t="str">
        <f t="shared" si="10"/>
        <v>3</v>
      </c>
      <c r="O42" s="362" t="s">
        <v>44</v>
      </c>
      <c r="P42" s="361" t="str">
        <f t="shared" si="11"/>
        <v>3</v>
      </c>
      <c r="Q42" s="350">
        <v>0.5</v>
      </c>
      <c r="R42" s="363" t="s">
        <v>1030</v>
      </c>
      <c r="S42" s="363" t="s">
        <v>624</v>
      </c>
      <c r="T42" s="349">
        <f t="shared" si="12"/>
        <v>4.5</v>
      </c>
      <c r="U42" s="347" t="str">
        <f t="shared" si="13"/>
        <v>ZONA DE RIESGO ALTA</v>
      </c>
      <c r="V42" s="347" t="s">
        <v>1031</v>
      </c>
      <c r="W42" s="347" t="s">
        <v>1032</v>
      </c>
      <c r="X42" s="347" t="s">
        <v>1033</v>
      </c>
      <c r="Y42" s="347" t="s">
        <v>215</v>
      </c>
      <c r="Z42" s="347" t="s">
        <v>171</v>
      </c>
      <c r="AA42" s="347"/>
      <c r="AB42" s="347" t="s">
        <v>581</v>
      </c>
      <c r="AC42" s="347" t="s">
        <v>165</v>
      </c>
      <c r="AD42" s="350" t="s">
        <v>1034</v>
      </c>
      <c r="AE42" s="364">
        <v>0</v>
      </c>
      <c r="AF42" s="365"/>
      <c r="AG42" s="364">
        <v>0</v>
      </c>
      <c r="AH42" s="365"/>
      <c r="AI42" s="364">
        <v>0</v>
      </c>
      <c r="AJ42" s="365"/>
      <c r="AK42" s="353" t="s">
        <v>1035</v>
      </c>
      <c r="AL42" s="353" t="s">
        <v>131</v>
      </c>
      <c r="AM42" s="366" t="e">
        <f>AVERAGE(AG42,AI42,#REF!,AK42)</f>
        <v>#REF!</v>
      </c>
      <c r="AN42" s="353"/>
      <c r="AO42" s="350">
        <v>1</v>
      </c>
      <c r="AP42" s="350">
        <v>5</v>
      </c>
      <c r="AQ42" s="349">
        <v>2018</v>
      </c>
      <c r="AR42" s="349">
        <v>31</v>
      </c>
      <c r="AS42" s="349">
        <v>12</v>
      </c>
      <c r="AT42" s="349">
        <v>2018</v>
      </c>
      <c r="AU42" s="367"/>
      <c r="AV42" s="367"/>
      <c r="BM42" s="1"/>
      <c r="BN42" s="1"/>
      <c r="BO42" s="1"/>
    </row>
    <row r="43" spans="1:67" ht="138" customHeight="1" x14ac:dyDescent="0.2">
      <c r="A43" s="52"/>
      <c r="B43" s="52"/>
      <c r="C43" s="359" t="s">
        <v>657</v>
      </c>
      <c r="D43" s="359" t="s">
        <v>339</v>
      </c>
      <c r="E43" s="359" t="s">
        <v>839</v>
      </c>
      <c r="F43" s="359" t="s">
        <v>341</v>
      </c>
      <c r="G43" s="359" t="s">
        <v>1017</v>
      </c>
      <c r="H43" s="41" t="s">
        <v>311</v>
      </c>
      <c r="I43" s="347" t="s">
        <v>1036</v>
      </c>
      <c r="J43" s="349" t="s">
        <v>93</v>
      </c>
      <c r="K43" s="353" t="s">
        <v>1037</v>
      </c>
      <c r="L43" s="353" t="s">
        <v>1038</v>
      </c>
      <c r="M43" s="360" t="s">
        <v>18</v>
      </c>
      <c r="N43" s="361" t="str">
        <f t="shared" si="10"/>
        <v>4</v>
      </c>
      <c r="O43" s="362" t="s">
        <v>44</v>
      </c>
      <c r="P43" s="361" t="str">
        <f t="shared" si="11"/>
        <v>3</v>
      </c>
      <c r="Q43" s="350">
        <v>0.5</v>
      </c>
      <c r="R43" s="363" t="s">
        <v>1039</v>
      </c>
      <c r="S43" s="363" t="s">
        <v>557</v>
      </c>
      <c r="T43" s="349">
        <f t="shared" si="12"/>
        <v>6</v>
      </c>
      <c r="U43" s="347" t="str">
        <f t="shared" si="13"/>
        <v>ZONA DE RIESGO ALTA</v>
      </c>
      <c r="V43" s="347" t="s">
        <v>1040</v>
      </c>
      <c r="W43" s="347" t="s">
        <v>1041</v>
      </c>
      <c r="X43" s="347"/>
      <c r="Y43" s="347" t="s">
        <v>1024</v>
      </c>
      <c r="Z43" s="347" t="s">
        <v>677</v>
      </c>
      <c r="AA43" s="347"/>
      <c r="AB43" s="347" t="s">
        <v>1042</v>
      </c>
      <c r="AC43" s="347" t="s">
        <v>165</v>
      </c>
      <c r="AD43" s="350" t="s">
        <v>1043</v>
      </c>
      <c r="AE43" s="364">
        <v>0</v>
      </c>
      <c r="AF43" s="365"/>
      <c r="AG43" s="364">
        <v>0</v>
      </c>
      <c r="AH43" s="365"/>
      <c r="AI43" s="364">
        <v>0</v>
      </c>
      <c r="AJ43" s="365"/>
      <c r="AK43" s="353" t="s">
        <v>118</v>
      </c>
      <c r="AL43" s="353" t="s">
        <v>131</v>
      </c>
      <c r="AM43" s="366" t="e">
        <f>AVERAGE(AG43,AI43,#REF!,AK43)</f>
        <v>#REF!</v>
      </c>
      <c r="AN43" s="353"/>
      <c r="AO43" s="350">
        <v>1</v>
      </c>
      <c r="AP43" s="350">
        <v>2</v>
      </c>
      <c r="AQ43" s="349">
        <v>2018</v>
      </c>
      <c r="AR43" s="349">
        <v>31</v>
      </c>
      <c r="AS43" s="349">
        <v>12</v>
      </c>
      <c r="AT43" s="349">
        <v>2018</v>
      </c>
      <c r="AU43" s="367"/>
      <c r="AV43" s="367"/>
      <c r="BM43" s="1"/>
      <c r="BN43" s="1"/>
      <c r="BO43" s="1"/>
    </row>
    <row r="44" spans="1:67" ht="138" customHeight="1" x14ac:dyDescent="0.2">
      <c r="A44" s="52"/>
      <c r="B44" s="52"/>
      <c r="C44" s="359" t="s">
        <v>657</v>
      </c>
      <c r="D44" s="359" t="s">
        <v>339</v>
      </c>
      <c r="E44" s="359" t="s">
        <v>340</v>
      </c>
      <c r="F44" s="359" t="s">
        <v>341</v>
      </c>
      <c r="G44" s="359" t="s">
        <v>1017</v>
      </c>
      <c r="H44" s="41" t="s">
        <v>311</v>
      </c>
      <c r="I44" s="347" t="s">
        <v>1044</v>
      </c>
      <c r="J44" s="349" t="s">
        <v>93</v>
      </c>
      <c r="K44" s="353" t="s">
        <v>1045</v>
      </c>
      <c r="L44" s="353" t="s">
        <v>1046</v>
      </c>
      <c r="M44" s="360" t="s">
        <v>21</v>
      </c>
      <c r="N44" s="361" t="str">
        <f t="shared" si="10"/>
        <v>1</v>
      </c>
      <c r="O44" s="362" t="s">
        <v>44</v>
      </c>
      <c r="P44" s="361" t="str">
        <f t="shared" si="11"/>
        <v>3</v>
      </c>
      <c r="Q44" s="350">
        <v>0.5</v>
      </c>
      <c r="R44" s="363" t="s">
        <v>1047</v>
      </c>
      <c r="S44" s="363" t="s">
        <v>557</v>
      </c>
      <c r="T44" s="349">
        <f t="shared" si="12"/>
        <v>1.5</v>
      </c>
      <c r="U44" s="347" t="str">
        <f t="shared" si="13"/>
        <v>ZONA DE RIESGO BAJA</v>
      </c>
      <c r="V44" s="347" t="s">
        <v>1048</v>
      </c>
      <c r="W44" s="347" t="s">
        <v>1049</v>
      </c>
      <c r="X44" s="347" t="s">
        <v>1050</v>
      </c>
      <c r="Y44" s="347" t="s">
        <v>1024</v>
      </c>
      <c r="Z44" s="347" t="s">
        <v>696</v>
      </c>
      <c r="AA44" s="347"/>
      <c r="AB44" s="347" t="s">
        <v>886</v>
      </c>
      <c r="AC44" s="347" t="s">
        <v>165</v>
      </c>
      <c r="AD44" s="350" t="s">
        <v>1051</v>
      </c>
      <c r="AE44" s="364">
        <v>0</v>
      </c>
      <c r="AF44" s="365"/>
      <c r="AG44" s="364">
        <v>0</v>
      </c>
      <c r="AH44" s="365"/>
      <c r="AI44" s="364">
        <v>0</v>
      </c>
      <c r="AJ44" s="365"/>
      <c r="AK44" s="353" t="s">
        <v>118</v>
      </c>
      <c r="AL44" s="353" t="s">
        <v>131</v>
      </c>
      <c r="AM44" s="366" t="e">
        <f>AVERAGE(AG44,AI44,#REF!,AK44)</f>
        <v>#REF!</v>
      </c>
      <c r="AN44" s="353"/>
      <c r="AO44" s="350">
        <v>1</v>
      </c>
      <c r="AP44" s="350">
        <v>2</v>
      </c>
      <c r="AQ44" s="349">
        <v>2018</v>
      </c>
      <c r="AR44" s="349">
        <v>31</v>
      </c>
      <c r="AS44" s="349">
        <v>12</v>
      </c>
      <c r="AT44" s="349">
        <v>2018</v>
      </c>
      <c r="AU44" s="367"/>
      <c r="AV44" s="367"/>
      <c r="BM44" s="1"/>
      <c r="BN44" s="1"/>
      <c r="BO44" s="1"/>
    </row>
    <row r="45" spans="1:67" ht="153" x14ac:dyDescent="0.2">
      <c r="A45" s="52"/>
      <c r="B45" s="52"/>
      <c r="C45" s="56" t="s">
        <v>657</v>
      </c>
      <c r="D45" s="56" t="s">
        <v>658</v>
      </c>
      <c r="E45" s="56" t="s">
        <v>659</v>
      </c>
      <c r="F45" s="296" t="s">
        <v>341</v>
      </c>
      <c r="G45" s="296" t="s">
        <v>660</v>
      </c>
      <c r="H45" s="41" t="s">
        <v>307</v>
      </c>
      <c r="I45" s="297" t="s">
        <v>661</v>
      </c>
      <c r="J45" s="32" t="s">
        <v>91</v>
      </c>
      <c r="K45" s="298" t="s">
        <v>662</v>
      </c>
      <c r="L45" s="298" t="s">
        <v>663</v>
      </c>
      <c r="M45" s="51" t="s">
        <v>19</v>
      </c>
      <c r="N45" s="48" t="str">
        <f t="shared" ref="N45:N52" si="14">IF(M45="Casi con certeza","5",IF(M45="Probable","4",IF(M45="Posible","3",IF(M45="Improbable","2",IF(M45="Raro","1","")))))</f>
        <v>3</v>
      </c>
      <c r="O45" s="47" t="s">
        <v>45</v>
      </c>
      <c r="P45" s="48" t="str">
        <f t="shared" ref="P45:P52" si="15">IF(O45="Catastrófico","5",IF(O45="Mayor","4",IF(O45="Moderado","3",IF(O45="Menor","2",IF(O45="Insignificante","1","")))))</f>
        <v>4</v>
      </c>
      <c r="Q45" s="33">
        <v>0.5</v>
      </c>
      <c r="R45" s="298" t="s">
        <v>776</v>
      </c>
      <c r="S45" s="272" t="s">
        <v>557</v>
      </c>
      <c r="T45" s="32">
        <f t="shared" ref="T45:T52" si="16">N45*P45*Q45</f>
        <v>6</v>
      </c>
      <c r="U45" s="32" t="str">
        <f t="shared" ref="U45:U52" si="17">IF(T45&gt;11,"ZONA DE RIESGO EXTREMA",IF(T45&lt;4,"ZONA DE RIESGO BAJA",IF(T45=4,"ZONA DE RIESGO MODERADA","ZONA DE RIESGO ALTA")))</f>
        <v>ZONA DE RIESGO ALTA</v>
      </c>
      <c r="V45" s="32" t="s">
        <v>664</v>
      </c>
      <c r="W45" s="32" t="s">
        <v>665</v>
      </c>
      <c r="X45" s="32" t="s">
        <v>666</v>
      </c>
      <c r="Y45" s="32" t="s">
        <v>374</v>
      </c>
      <c r="Z45" s="183" t="s">
        <v>667</v>
      </c>
      <c r="AA45" s="183"/>
      <c r="AB45" s="32" t="s">
        <v>581</v>
      </c>
      <c r="AC45" s="32" t="s">
        <v>165</v>
      </c>
      <c r="AD45" s="298" t="s">
        <v>668</v>
      </c>
      <c r="AE45" s="53">
        <v>0</v>
      </c>
      <c r="AF45" s="54"/>
      <c r="AG45" s="53">
        <v>0</v>
      </c>
      <c r="AH45" s="54"/>
      <c r="AI45" s="53">
        <v>0</v>
      </c>
      <c r="AJ45" s="54"/>
      <c r="AK45" s="33" t="s">
        <v>386</v>
      </c>
      <c r="AL45" s="33" t="s">
        <v>669</v>
      </c>
      <c r="AM45" s="71" t="e">
        <f>AVERAGE(AG45,AI45,#REF!,AK45)</f>
        <v>#REF!</v>
      </c>
      <c r="AN45" s="31"/>
      <c r="AO45" s="253">
        <v>1</v>
      </c>
      <c r="AP45" s="299">
        <v>1</v>
      </c>
      <c r="AQ45" s="300">
        <v>2018</v>
      </c>
      <c r="AR45" s="300">
        <v>31</v>
      </c>
      <c r="AS45" s="300">
        <v>12</v>
      </c>
      <c r="AT45" s="300">
        <v>2018</v>
      </c>
      <c r="AU45" s="55"/>
      <c r="AV45" s="55"/>
      <c r="BM45" s="1"/>
      <c r="BN45" s="1"/>
      <c r="BO45" s="1"/>
    </row>
    <row r="46" spans="1:67" ht="204" x14ac:dyDescent="0.2">
      <c r="A46" s="52"/>
      <c r="B46" s="52"/>
      <c r="C46" s="56" t="s">
        <v>657</v>
      </c>
      <c r="D46" s="56" t="s">
        <v>658</v>
      </c>
      <c r="E46" s="56" t="s">
        <v>659</v>
      </c>
      <c r="F46" s="296" t="s">
        <v>341</v>
      </c>
      <c r="G46" s="296" t="s">
        <v>660</v>
      </c>
      <c r="H46" s="41" t="s">
        <v>307</v>
      </c>
      <c r="I46" s="297" t="s">
        <v>670</v>
      </c>
      <c r="J46" s="32" t="s">
        <v>92</v>
      </c>
      <c r="K46" s="297" t="s">
        <v>671</v>
      </c>
      <c r="L46" s="298" t="s">
        <v>672</v>
      </c>
      <c r="M46" s="51" t="s">
        <v>19</v>
      </c>
      <c r="N46" s="48" t="str">
        <f t="shared" si="14"/>
        <v>3</v>
      </c>
      <c r="O46" s="47" t="s">
        <v>45</v>
      </c>
      <c r="P46" s="48" t="str">
        <f t="shared" si="15"/>
        <v>4</v>
      </c>
      <c r="Q46" s="33">
        <v>0.5</v>
      </c>
      <c r="R46" s="298" t="s">
        <v>673</v>
      </c>
      <c r="S46" s="272" t="s">
        <v>557</v>
      </c>
      <c r="T46" s="32">
        <f t="shared" si="16"/>
        <v>6</v>
      </c>
      <c r="U46" s="32" t="str">
        <f t="shared" si="17"/>
        <v>ZONA DE RIESGO ALTA</v>
      </c>
      <c r="V46" s="32" t="s">
        <v>674</v>
      </c>
      <c r="W46" s="33" t="s">
        <v>675</v>
      </c>
      <c r="X46" s="32" t="s">
        <v>676</v>
      </c>
      <c r="Y46" s="32" t="s">
        <v>374</v>
      </c>
      <c r="Z46" s="32" t="s">
        <v>677</v>
      </c>
      <c r="AA46" s="32"/>
      <c r="AB46" s="32" t="s">
        <v>581</v>
      </c>
      <c r="AC46" s="32" t="s">
        <v>166</v>
      </c>
      <c r="AD46" s="298" t="s">
        <v>678</v>
      </c>
      <c r="AE46" s="53">
        <v>0</v>
      </c>
      <c r="AF46" s="54"/>
      <c r="AG46" s="53">
        <v>0</v>
      </c>
      <c r="AH46" s="54"/>
      <c r="AI46" s="53">
        <v>0</v>
      </c>
      <c r="AJ46" s="54"/>
      <c r="AK46" s="33" t="s">
        <v>386</v>
      </c>
      <c r="AL46" s="33" t="s">
        <v>669</v>
      </c>
      <c r="AM46" s="71" t="e">
        <f>AVERAGE(AG46,AI46,#REF!,AK46)</f>
        <v>#REF!</v>
      </c>
      <c r="AN46" s="31"/>
      <c r="AO46" s="253">
        <v>1</v>
      </c>
      <c r="AP46" s="299">
        <v>1</v>
      </c>
      <c r="AQ46" s="300">
        <v>2018</v>
      </c>
      <c r="AR46" s="300">
        <v>31</v>
      </c>
      <c r="AS46" s="300">
        <v>12</v>
      </c>
      <c r="AT46" s="300">
        <v>2018</v>
      </c>
      <c r="AU46" s="55"/>
      <c r="AV46" s="55"/>
      <c r="BM46" s="1"/>
      <c r="BN46" s="1"/>
      <c r="BO46" s="1"/>
    </row>
    <row r="47" spans="1:67" ht="242.25" x14ac:dyDescent="0.2">
      <c r="A47" s="52"/>
      <c r="B47" s="52"/>
      <c r="C47" s="56" t="s">
        <v>657</v>
      </c>
      <c r="D47" s="56" t="s">
        <v>658</v>
      </c>
      <c r="E47" s="56" t="s">
        <v>659</v>
      </c>
      <c r="F47" s="296" t="s">
        <v>341</v>
      </c>
      <c r="G47" s="296" t="s">
        <v>660</v>
      </c>
      <c r="H47" s="41" t="s">
        <v>307</v>
      </c>
      <c r="I47" s="297" t="s">
        <v>679</v>
      </c>
      <c r="J47" s="32" t="s">
        <v>94</v>
      </c>
      <c r="K47" s="298" t="s">
        <v>680</v>
      </c>
      <c r="L47" s="298" t="s">
        <v>681</v>
      </c>
      <c r="M47" s="51" t="s">
        <v>19</v>
      </c>
      <c r="N47" s="48" t="str">
        <f t="shared" si="14"/>
        <v>3</v>
      </c>
      <c r="O47" s="47" t="s">
        <v>45</v>
      </c>
      <c r="P47" s="48" t="str">
        <f t="shared" si="15"/>
        <v>4</v>
      </c>
      <c r="Q47" s="33">
        <v>0.5</v>
      </c>
      <c r="R47" s="298" t="s">
        <v>682</v>
      </c>
      <c r="S47" s="272" t="s">
        <v>559</v>
      </c>
      <c r="T47" s="32">
        <f t="shared" si="16"/>
        <v>6</v>
      </c>
      <c r="U47" s="32" t="str">
        <f t="shared" si="17"/>
        <v>ZONA DE RIESGO ALTA</v>
      </c>
      <c r="V47" s="32" t="s">
        <v>683</v>
      </c>
      <c r="W47" s="33" t="s">
        <v>684</v>
      </c>
      <c r="X47" s="32" t="s">
        <v>685</v>
      </c>
      <c r="Y47" s="32" t="s">
        <v>374</v>
      </c>
      <c r="Z47" s="32" t="s">
        <v>667</v>
      </c>
      <c r="AA47" s="32"/>
      <c r="AB47" s="32" t="s">
        <v>581</v>
      </c>
      <c r="AC47" s="32" t="s">
        <v>166</v>
      </c>
      <c r="AD47" s="298" t="s">
        <v>686</v>
      </c>
      <c r="AE47" s="53">
        <v>0</v>
      </c>
      <c r="AF47" s="54"/>
      <c r="AG47" s="53">
        <v>0</v>
      </c>
      <c r="AH47" s="54"/>
      <c r="AI47" s="53">
        <v>0</v>
      </c>
      <c r="AJ47" s="54"/>
      <c r="AK47" s="33" t="s">
        <v>386</v>
      </c>
      <c r="AL47" s="33" t="s">
        <v>669</v>
      </c>
      <c r="AM47" s="71" t="e">
        <f>AVERAGE(AG47,AI47,#REF!,AK47)</f>
        <v>#REF!</v>
      </c>
      <c r="AN47" s="31"/>
      <c r="AO47" s="253">
        <v>1</v>
      </c>
      <c r="AP47" s="299">
        <v>1</v>
      </c>
      <c r="AQ47" s="300">
        <v>2018</v>
      </c>
      <c r="AR47" s="300">
        <v>31</v>
      </c>
      <c r="AS47" s="300">
        <v>12</v>
      </c>
      <c r="AT47" s="300">
        <v>2018</v>
      </c>
      <c r="AU47" s="55"/>
      <c r="AV47" s="55"/>
      <c r="BM47" s="1"/>
      <c r="BN47" s="1"/>
      <c r="BO47" s="1"/>
    </row>
    <row r="48" spans="1:67" ht="242.25" x14ac:dyDescent="0.2">
      <c r="A48" s="52"/>
      <c r="B48" s="52"/>
      <c r="C48" s="56" t="s">
        <v>657</v>
      </c>
      <c r="D48" s="56" t="s">
        <v>658</v>
      </c>
      <c r="E48" s="56" t="s">
        <v>687</v>
      </c>
      <c r="F48" s="296" t="s">
        <v>688</v>
      </c>
      <c r="G48" s="296" t="s">
        <v>660</v>
      </c>
      <c r="H48" s="41" t="s">
        <v>307</v>
      </c>
      <c r="I48" s="297" t="s">
        <v>689</v>
      </c>
      <c r="J48" s="32" t="s">
        <v>98</v>
      </c>
      <c r="K48" s="298" t="s">
        <v>690</v>
      </c>
      <c r="L48" s="298" t="s">
        <v>691</v>
      </c>
      <c r="M48" s="51" t="s">
        <v>19</v>
      </c>
      <c r="N48" s="48" t="str">
        <f t="shared" si="14"/>
        <v>3</v>
      </c>
      <c r="O48" s="47" t="s">
        <v>45</v>
      </c>
      <c r="P48" s="48" t="str">
        <f t="shared" si="15"/>
        <v>4</v>
      </c>
      <c r="Q48" s="33">
        <v>0.5</v>
      </c>
      <c r="R48" s="298" t="s">
        <v>692</v>
      </c>
      <c r="S48" s="272" t="s">
        <v>557</v>
      </c>
      <c r="T48" s="32">
        <f t="shared" si="16"/>
        <v>6</v>
      </c>
      <c r="U48" s="32" t="str">
        <f t="shared" si="17"/>
        <v>ZONA DE RIESGO ALTA</v>
      </c>
      <c r="V48" s="32" t="s">
        <v>693</v>
      </c>
      <c r="W48" s="32" t="s">
        <v>694</v>
      </c>
      <c r="X48" s="32" t="s">
        <v>695</v>
      </c>
      <c r="Y48" s="32" t="s">
        <v>374</v>
      </c>
      <c r="Z48" s="32" t="s">
        <v>696</v>
      </c>
      <c r="AA48" s="32"/>
      <c r="AB48" s="32" t="s">
        <v>581</v>
      </c>
      <c r="AC48" s="32" t="s">
        <v>166</v>
      </c>
      <c r="AD48" s="298" t="s">
        <v>697</v>
      </c>
      <c r="AE48" s="53">
        <v>0</v>
      </c>
      <c r="AF48" s="54"/>
      <c r="AG48" s="53">
        <v>0</v>
      </c>
      <c r="AH48" s="54"/>
      <c r="AI48" s="53">
        <v>0</v>
      </c>
      <c r="AJ48" s="54"/>
      <c r="AK48" s="33" t="s">
        <v>386</v>
      </c>
      <c r="AL48" s="33" t="s">
        <v>669</v>
      </c>
      <c r="AM48" s="71" t="e">
        <f>AVERAGE(AG48,AI48,#REF!,AK48)</f>
        <v>#REF!</v>
      </c>
      <c r="AN48" s="31"/>
      <c r="AO48" s="253">
        <v>1</v>
      </c>
      <c r="AP48" s="299">
        <v>1</v>
      </c>
      <c r="AQ48" s="300">
        <v>2018</v>
      </c>
      <c r="AR48" s="300">
        <v>31</v>
      </c>
      <c r="AS48" s="300">
        <v>12</v>
      </c>
      <c r="AT48" s="300">
        <v>2018</v>
      </c>
      <c r="AU48" s="55"/>
      <c r="AV48" s="55"/>
      <c r="BM48" s="1"/>
      <c r="BN48" s="1"/>
      <c r="BO48" s="1"/>
    </row>
    <row r="49" spans="1:67" ht="229.5" x14ac:dyDescent="0.2">
      <c r="A49" s="52"/>
      <c r="B49" s="52"/>
      <c r="C49" s="56" t="s">
        <v>657</v>
      </c>
      <c r="D49" s="56" t="s">
        <v>658</v>
      </c>
      <c r="E49" s="56" t="s">
        <v>698</v>
      </c>
      <c r="F49" s="296" t="s">
        <v>345</v>
      </c>
      <c r="G49" s="296" t="s">
        <v>699</v>
      </c>
      <c r="H49" s="41" t="s">
        <v>312</v>
      </c>
      <c r="I49" s="297" t="s">
        <v>700</v>
      </c>
      <c r="J49" s="32" t="s">
        <v>92</v>
      </c>
      <c r="K49" s="298" t="s">
        <v>701</v>
      </c>
      <c r="L49" s="298" t="s">
        <v>702</v>
      </c>
      <c r="M49" s="51" t="s">
        <v>19</v>
      </c>
      <c r="N49" s="48" t="str">
        <f t="shared" si="14"/>
        <v>3</v>
      </c>
      <c r="O49" s="47" t="s">
        <v>45</v>
      </c>
      <c r="P49" s="48" t="str">
        <f t="shared" si="15"/>
        <v>4</v>
      </c>
      <c r="Q49" s="33">
        <v>0.5</v>
      </c>
      <c r="R49" s="298" t="s">
        <v>703</v>
      </c>
      <c r="S49" s="272" t="s">
        <v>557</v>
      </c>
      <c r="T49" s="32">
        <f t="shared" si="16"/>
        <v>6</v>
      </c>
      <c r="U49" s="32" t="str">
        <f t="shared" si="17"/>
        <v>ZONA DE RIESGO ALTA</v>
      </c>
      <c r="V49" s="32" t="s">
        <v>704</v>
      </c>
      <c r="W49" s="32" t="s">
        <v>705</v>
      </c>
      <c r="X49" s="32" t="s">
        <v>706</v>
      </c>
      <c r="Y49" s="32" t="s">
        <v>374</v>
      </c>
      <c r="Z49" s="32" t="s">
        <v>696</v>
      </c>
      <c r="AA49" s="32"/>
      <c r="AB49" s="32" t="s">
        <v>581</v>
      </c>
      <c r="AC49" s="32" t="s">
        <v>166</v>
      </c>
      <c r="AD49" s="298" t="s">
        <v>707</v>
      </c>
      <c r="AE49" s="53">
        <v>0</v>
      </c>
      <c r="AF49" s="54"/>
      <c r="AG49" s="53">
        <v>0</v>
      </c>
      <c r="AH49" s="54"/>
      <c r="AI49" s="53">
        <v>0</v>
      </c>
      <c r="AJ49" s="54"/>
      <c r="AK49" s="33" t="s">
        <v>386</v>
      </c>
      <c r="AL49" s="33" t="s">
        <v>708</v>
      </c>
      <c r="AM49" s="71" t="e">
        <f>AVERAGE(AG49,AI49,#REF!,AK49)</f>
        <v>#REF!</v>
      </c>
      <c r="AN49" s="31"/>
      <c r="AO49" s="253">
        <v>1</v>
      </c>
      <c r="AP49" s="299">
        <v>1</v>
      </c>
      <c r="AQ49" s="300">
        <v>2018</v>
      </c>
      <c r="AR49" s="300">
        <v>31</v>
      </c>
      <c r="AS49" s="300">
        <v>12</v>
      </c>
      <c r="AT49" s="300">
        <v>2018</v>
      </c>
      <c r="AU49" s="55"/>
      <c r="AV49" s="55"/>
      <c r="BM49" s="1"/>
      <c r="BN49" s="1"/>
      <c r="BO49" s="1"/>
    </row>
    <row r="50" spans="1:67" ht="280.5" x14ac:dyDescent="0.2">
      <c r="A50" s="52"/>
      <c r="B50" s="52"/>
      <c r="C50" s="56" t="s">
        <v>657</v>
      </c>
      <c r="D50" s="56" t="s">
        <v>658</v>
      </c>
      <c r="E50" s="56" t="s">
        <v>709</v>
      </c>
      <c r="F50" s="296" t="s">
        <v>348</v>
      </c>
      <c r="G50" s="296" t="s">
        <v>699</v>
      </c>
      <c r="H50" s="41" t="s">
        <v>312</v>
      </c>
      <c r="I50" s="30" t="s">
        <v>710</v>
      </c>
      <c r="J50" s="32" t="s">
        <v>94</v>
      </c>
      <c r="K50" s="298" t="s">
        <v>711</v>
      </c>
      <c r="L50" s="298" t="s">
        <v>712</v>
      </c>
      <c r="M50" s="51" t="s">
        <v>19</v>
      </c>
      <c r="N50" s="48" t="str">
        <f t="shared" si="14"/>
        <v>3</v>
      </c>
      <c r="O50" s="47" t="s">
        <v>45</v>
      </c>
      <c r="P50" s="48" t="str">
        <f t="shared" si="15"/>
        <v>4</v>
      </c>
      <c r="Q50" s="33">
        <v>0.5</v>
      </c>
      <c r="R50" s="298" t="s">
        <v>713</v>
      </c>
      <c r="S50" s="272" t="s">
        <v>557</v>
      </c>
      <c r="T50" s="32">
        <f t="shared" si="16"/>
        <v>6</v>
      </c>
      <c r="U50" s="32" t="str">
        <f t="shared" si="17"/>
        <v>ZONA DE RIESGO ALTA</v>
      </c>
      <c r="V50" s="32" t="s">
        <v>714</v>
      </c>
      <c r="W50" s="32" t="s">
        <v>715</v>
      </c>
      <c r="X50" s="32" t="s">
        <v>716</v>
      </c>
      <c r="Y50" s="32" t="s">
        <v>374</v>
      </c>
      <c r="Z50" s="32" t="s">
        <v>696</v>
      </c>
      <c r="AA50" s="32"/>
      <c r="AB50" s="32" t="s">
        <v>581</v>
      </c>
      <c r="AC50" s="32" t="s">
        <v>165</v>
      </c>
      <c r="AD50" s="298" t="s">
        <v>717</v>
      </c>
      <c r="AE50" s="53">
        <v>0</v>
      </c>
      <c r="AF50" s="54"/>
      <c r="AG50" s="53">
        <v>0</v>
      </c>
      <c r="AH50" s="54"/>
      <c r="AI50" s="53">
        <v>0</v>
      </c>
      <c r="AJ50" s="54"/>
      <c r="AK50" s="33" t="s">
        <v>386</v>
      </c>
      <c r="AL50" s="33" t="s">
        <v>669</v>
      </c>
      <c r="AM50" s="71" t="e">
        <f>AVERAGE(AG50,AI50,#REF!,AK50)</f>
        <v>#REF!</v>
      </c>
      <c r="AN50" s="31"/>
      <c r="AO50" s="253">
        <v>1</v>
      </c>
      <c r="AP50" s="299">
        <v>1</v>
      </c>
      <c r="AQ50" s="300">
        <v>2018</v>
      </c>
      <c r="AR50" s="300">
        <v>31</v>
      </c>
      <c r="AS50" s="300">
        <v>12</v>
      </c>
      <c r="AT50" s="300">
        <v>2018</v>
      </c>
      <c r="AU50" s="55"/>
      <c r="AV50" s="55"/>
      <c r="BM50" s="1"/>
      <c r="BN50" s="1"/>
      <c r="BO50" s="1"/>
    </row>
    <row r="51" spans="1:67" ht="409.5" x14ac:dyDescent="0.2">
      <c r="A51" s="52"/>
      <c r="B51" s="52"/>
      <c r="C51" s="56" t="s">
        <v>657</v>
      </c>
      <c r="D51" s="56" t="s">
        <v>658</v>
      </c>
      <c r="E51" s="56" t="s">
        <v>718</v>
      </c>
      <c r="F51" s="296" t="s">
        <v>719</v>
      </c>
      <c r="G51" s="296" t="s">
        <v>699</v>
      </c>
      <c r="H51" s="41" t="s">
        <v>312</v>
      </c>
      <c r="I51" s="297" t="s">
        <v>1106</v>
      </c>
      <c r="J51" s="32" t="s">
        <v>98</v>
      </c>
      <c r="K51" s="298" t="s">
        <v>720</v>
      </c>
      <c r="L51" s="298" t="s">
        <v>721</v>
      </c>
      <c r="M51" s="51" t="s">
        <v>19</v>
      </c>
      <c r="N51" s="48" t="str">
        <f t="shared" si="14"/>
        <v>3</v>
      </c>
      <c r="O51" s="47" t="s">
        <v>45</v>
      </c>
      <c r="P51" s="48" t="str">
        <f t="shared" si="15"/>
        <v>4</v>
      </c>
      <c r="Q51" s="33">
        <v>0.5</v>
      </c>
      <c r="R51" s="298" t="s">
        <v>722</v>
      </c>
      <c r="S51" s="272" t="s">
        <v>557</v>
      </c>
      <c r="T51" s="32">
        <f t="shared" si="16"/>
        <v>6</v>
      </c>
      <c r="U51" s="32" t="str">
        <f t="shared" si="17"/>
        <v>ZONA DE RIESGO ALTA</v>
      </c>
      <c r="V51" s="32" t="s">
        <v>723</v>
      </c>
      <c r="W51" s="32" t="s">
        <v>724</v>
      </c>
      <c r="X51" s="32" t="s">
        <v>725</v>
      </c>
      <c r="Y51" s="32" t="s">
        <v>374</v>
      </c>
      <c r="Z51" s="32" t="s">
        <v>677</v>
      </c>
      <c r="AA51" s="32"/>
      <c r="AB51" s="32" t="s">
        <v>581</v>
      </c>
      <c r="AC51" s="32" t="s">
        <v>165</v>
      </c>
      <c r="AD51" s="298" t="s">
        <v>726</v>
      </c>
      <c r="AE51" s="53">
        <v>0</v>
      </c>
      <c r="AF51" s="54"/>
      <c r="AG51" s="53">
        <v>0</v>
      </c>
      <c r="AH51" s="54"/>
      <c r="AI51" s="53">
        <v>0</v>
      </c>
      <c r="AJ51" s="54"/>
      <c r="AK51" s="33" t="s">
        <v>386</v>
      </c>
      <c r="AL51" s="33" t="s">
        <v>727</v>
      </c>
      <c r="AM51" s="71" t="e">
        <f>AVERAGE(AG51,AI51,#REF!,AK51)</f>
        <v>#REF!</v>
      </c>
      <c r="AN51" s="31"/>
      <c r="AO51" s="253">
        <v>1</v>
      </c>
      <c r="AP51" s="299">
        <v>1</v>
      </c>
      <c r="AQ51" s="300">
        <v>2018</v>
      </c>
      <c r="AR51" s="300">
        <v>31</v>
      </c>
      <c r="AS51" s="300">
        <v>12</v>
      </c>
      <c r="AT51" s="300">
        <v>2018</v>
      </c>
      <c r="AU51" s="55"/>
      <c r="AV51" s="55"/>
      <c r="BM51" s="1"/>
      <c r="BN51" s="1"/>
      <c r="BO51" s="1"/>
    </row>
    <row r="52" spans="1:67" ht="344.25" x14ac:dyDescent="0.2">
      <c r="A52" s="52"/>
      <c r="B52" s="52"/>
      <c r="C52" s="56" t="s">
        <v>657</v>
      </c>
      <c r="D52" s="56" t="s">
        <v>658</v>
      </c>
      <c r="E52" s="56" t="s">
        <v>728</v>
      </c>
      <c r="F52" s="296" t="s">
        <v>729</v>
      </c>
      <c r="G52" s="296" t="s">
        <v>699</v>
      </c>
      <c r="H52" s="41" t="s">
        <v>312</v>
      </c>
      <c r="I52" s="297" t="s">
        <v>730</v>
      </c>
      <c r="J52" s="32" t="s">
        <v>98</v>
      </c>
      <c r="K52" s="301" t="s">
        <v>731</v>
      </c>
      <c r="L52" s="298" t="s">
        <v>732</v>
      </c>
      <c r="M52" s="51" t="s">
        <v>19</v>
      </c>
      <c r="N52" s="48" t="str">
        <f t="shared" si="14"/>
        <v>3</v>
      </c>
      <c r="O52" s="47" t="s">
        <v>45</v>
      </c>
      <c r="P52" s="48" t="str">
        <f t="shared" si="15"/>
        <v>4</v>
      </c>
      <c r="Q52" s="33">
        <v>0.5</v>
      </c>
      <c r="R52" s="298" t="s">
        <v>733</v>
      </c>
      <c r="S52" s="272" t="s">
        <v>557</v>
      </c>
      <c r="T52" s="32">
        <f t="shared" si="16"/>
        <v>6</v>
      </c>
      <c r="U52" s="32" t="str">
        <f t="shared" si="17"/>
        <v>ZONA DE RIESGO ALTA</v>
      </c>
      <c r="V52" s="32" t="s">
        <v>734</v>
      </c>
      <c r="W52" s="32" t="s">
        <v>735</v>
      </c>
      <c r="X52" s="32" t="s">
        <v>736</v>
      </c>
      <c r="Y52" s="30" t="s">
        <v>374</v>
      </c>
      <c r="Z52" s="32" t="s">
        <v>667</v>
      </c>
      <c r="AA52" s="32"/>
      <c r="AB52" s="32" t="s">
        <v>581</v>
      </c>
      <c r="AC52" s="32" t="s">
        <v>165</v>
      </c>
      <c r="AD52" s="298" t="s">
        <v>737</v>
      </c>
      <c r="AE52" s="53">
        <v>0</v>
      </c>
      <c r="AF52" s="54"/>
      <c r="AG52" s="53">
        <v>0</v>
      </c>
      <c r="AH52" s="54"/>
      <c r="AI52" s="53">
        <v>0</v>
      </c>
      <c r="AJ52" s="54"/>
      <c r="AK52" s="33" t="s">
        <v>386</v>
      </c>
      <c r="AL52" s="33" t="s">
        <v>727</v>
      </c>
      <c r="AM52" s="71" t="e">
        <f>AVERAGE(AG52,AI52,#REF!,AK52)</f>
        <v>#REF!</v>
      </c>
      <c r="AN52" s="31"/>
      <c r="AO52" s="253">
        <v>1</v>
      </c>
      <c r="AP52" s="299">
        <v>1</v>
      </c>
      <c r="AQ52" s="300">
        <v>2018</v>
      </c>
      <c r="AR52" s="300">
        <v>31</v>
      </c>
      <c r="AS52" s="300">
        <v>12</v>
      </c>
      <c r="AT52" s="300">
        <v>2018</v>
      </c>
      <c r="AU52" s="55"/>
      <c r="AV52" s="55"/>
      <c r="BM52" s="1"/>
      <c r="BN52" s="1"/>
      <c r="BO52" s="1"/>
    </row>
    <row r="53" spans="1:67" ht="114.75" x14ac:dyDescent="0.2">
      <c r="A53" s="52"/>
      <c r="B53" s="52"/>
      <c r="C53" s="56" t="s">
        <v>338</v>
      </c>
      <c r="D53" s="56" t="s">
        <v>339</v>
      </c>
      <c r="E53" s="56" t="s">
        <v>340</v>
      </c>
      <c r="F53" s="56" t="s">
        <v>341</v>
      </c>
      <c r="G53" s="56" t="s">
        <v>1052</v>
      </c>
      <c r="H53" s="41" t="s">
        <v>313</v>
      </c>
      <c r="I53" s="312" t="s">
        <v>1053</v>
      </c>
      <c r="J53" s="312" t="s">
        <v>98</v>
      </c>
      <c r="K53" s="33" t="s">
        <v>1054</v>
      </c>
      <c r="L53" s="33" t="s">
        <v>1055</v>
      </c>
      <c r="M53" s="51" t="s">
        <v>18</v>
      </c>
      <c r="N53" s="48" t="s">
        <v>362</v>
      </c>
      <c r="O53" s="47" t="s">
        <v>44</v>
      </c>
      <c r="P53" s="48" t="s">
        <v>358</v>
      </c>
      <c r="Q53" s="33">
        <v>0.5</v>
      </c>
      <c r="R53" s="33" t="s">
        <v>1056</v>
      </c>
      <c r="S53" s="33" t="s">
        <v>557</v>
      </c>
      <c r="T53" s="32">
        <v>6</v>
      </c>
      <c r="U53" s="32" t="s">
        <v>367</v>
      </c>
      <c r="V53" s="32" t="s">
        <v>1057</v>
      </c>
      <c r="W53" s="312" t="s">
        <v>1058</v>
      </c>
      <c r="X53" s="312" t="s">
        <v>1059</v>
      </c>
      <c r="Y53" s="32" t="s">
        <v>374</v>
      </c>
      <c r="Z53" s="32" t="s">
        <v>171</v>
      </c>
      <c r="AA53" s="183">
        <v>1</v>
      </c>
      <c r="AB53" s="32" t="s">
        <v>581</v>
      </c>
      <c r="AC53" s="32" t="s">
        <v>165</v>
      </c>
      <c r="AD53" s="33" t="s">
        <v>1060</v>
      </c>
      <c r="AE53" s="351">
        <v>0.33</v>
      </c>
      <c r="AF53" s="352"/>
      <c r="AG53" s="351">
        <v>0.33</v>
      </c>
      <c r="AH53" s="352"/>
      <c r="AI53" s="351">
        <v>0.33</v>
      </c>
      <c r="AJ53" s="352"/>
      <c r="AK53" s="33" t="s">
        <v>116</v>
      </c>
      <c r="AL53" s="33" t="s">
        <v>129</v>
      </c>
      <c r="AM53" s="71"/>
      <c r="AN53" s="33" t="s">
        <v>1061</v>
      </c>
      <c r="AO53" s="32">
        <v>1</v>
      </c>
      <c r="AP53" s="32">
        <v>2</v>
      </c>
      <c r="AQ53" s="32">
        <v>2018</v>
      </c>
      <c r="AR53" s="32">
        <v>31</v>
      </c>
      <c r="AS53" s="32">
        <v>12</v>
      </c>
      <c r="AT53" s="32">
        <v>2018</v>
      </c>
      <c r="AU53" s="55"/>
      <c r="AV53" s="55"/>
      <c r="BM53" s="1"/>
      <c r="BN53" s="1"/>
      <c r="BO53" s="1"/>
    </row>
    <row r="54" spans="1:67" ht="140.25" x14ac:dyDescent="0.2">
      <c r="A54" s="52"/>
      <c r="B54" s="52"/>
      <c r="C54" s="56" t="s">
        <v>338</v>
      </c>
      <c r="D54" s="56" t="s">
        <v>339</v>
      </c>
      <c r="E54" s="56" t="s">
        <v>340</v>
      </c>
      <c r="F54" s="56" t="s">
        <v>341</v>
      </c>
      <c r="G54" s="56" t="s">
        <v>1062</v>
      </c>
      <c r="H54" s="41" t="s">
        <v>313</v>
      </c>
      <c r="I54" s="32" t="s">
        <v>1063</v>
      </c>
      <c r="J54" s="312" t="s">
        <v>98</v>
      </c>
      <c r="K54" s="33" t="s">
        <v>1064</v>
      </c>
      <c r="L54" s="33" t="s">
        <v>1065</v>
      </c>
      <c r="M54" s="51" t="s">
        <v>18</v>
      </c>
      <c r="N54" s="48" t="s">
        <v>362</v>
      </c>
      <c r="O54" s="47" t="s">
        <v>45</v>
      </c>
      <c r="P54" s="48" t="s">
        <v>362</v>
      </c>
      <c r="Q54" s="33">
        <v>0.5</v>
      </c>
      <c r="R54" s="33" t="s">
        <v>1066</v>
      </c>
      <c r="S54" s="33" t="s">
        <v>557</v>
      </c>
      <c r="T54" s="32">
        <v>8</v>
      </c>
      <c r="U54" s="32" t="s">
        <v>367</v>
      </c>
      <c r="V54" s="32" t="s">
        <v>1067</v>
      </c>
      <c r="W54" s="32" t="s">
        <v>1068</v>
      </c>
      <c r="X54" s="32" t="s">
        <v>1069</v>
      </c>
      <c r="Y54" s="32" t="s">
        <v>374</v>
      </c>
      <c r="Z54" s="32" t="s">
        <v>171</v>
      </c>
      <c r="AA54" s="183">
        <v>0.9</v>
      </c>
      <c r="AB54" s="32" t="s">
        <v>1070</v>
      </c>
      <c r="AC54" s="32" t="s">
        <v>165</v>
      </c>
      <c r="AD54" s="33" t="s">
        <v>1071</v>
      </c>
      <c r="AE54" s="351">
        <v>0.33</v>
      </c>
      <c r="AF54" s="352"/>
      <c r="AG54" s="351">
        <v>0.33</v>
      </c>
      <c r="AH54" s="352"/>
      <c r="AI54" s="351">
        <v>0.33</v>
      </c>
      <c r="AJ54" s="352"/>
      <c r="AK54" s="33" t="s">
        <v>116</v>
      </c>
      <c r="AL54" s="33" t="s">
        <v>129</v>
      </c>
      <c r="AM54" s="71"/>
      <c r="AN54" s="33" t="s">
        <v>1072</v>
      </c>
      <c r="AO54" s="32">
        <v>1</v>
      </c>
      <c r="AP54" s="32">
        <v>2</v>
      </c>
      <c r="AQ54" s="32">
        <v>2018</v>
      </c>
      <c r="AR54" s="32">
        <v>31</v>
      </c>
      <c r="AS54" s="32">
        <v>12</v>
      </c>
      <c r="AT54" s="32">
        <v>2018</v>
      </c>
      <c r="AU54" s="55"/>
      <c r="AV54" s="55"/>
      <c r="BM54" s="1"/>
      <c r="BN54" s="1"/>
      <c r="BO54" s="1"/>
    </row>
    <row r="55" spans="1:67" ht="76.5" x14ac:dyDescent="0.2">
      <c r="A55" s="52"/>
      <c r="B55" s="52"/>
      <c r="C55" s="56" t="s">
        <v>1073</v>
      </c>
      <c r="D55" s="56" t="s">
        <v>339</v>
      </c>
      <c r="E55" s="56" t="s">
        <v>340</v>
      </c>
      <c r="F55" s="56" t="s">
        <v>341</v>
      </c>
      <c r="G55" s="56" t="s">
        <v>1062</v>
      </c>
      <c r="H55" s="41" t="s">
        <v>313</v>
      </c>
      <c r="I55" s="32" t="s">
        <v>1074</v>
      </c>
      <c r="J55" s="312" t="s">
        <v>98</v>
      </c>
      <c r="K55" s="33" t="s">
        <v>1075</v>
      </c>
      <c r="L55" s="33" t="s">
        <v>1076</v>
      </c>
      <c r="M55" s="51" t="s">
        <v>18</v>
      </c>
      <c r="N55" s="48" t="s">
        <v>362</v>
      </c>
      <c r="O55" s="47" t="s">
        <v>45</v>
      </c>
      <c r="P55" s="48" t="s">
        <v>362</v>
      </c>
      <c r="Q55" s="33">
        <v>0.5</v>
      </c>
      <c r="R55" s="33" t="s">
        <v>1077</v>
      </c>
      <c r="S55" s="33" t="s">
        <v>557</v>
      </c>
      <c r="T55" s="32">
        <v>8</v>
      </c>
      <c r="U55" s="32" t="s">
        <v>367</v>
      </c>
      <c r="V55" s="32" t="s">
        <v>1078</v>
      </c>
      <c r="W55" s="32" t="s">
        <v>1079</v>
      </c>
      <c r="X55" s="32" t="s">
        <v>1080</v>
      </c>
      <c r="Y55" s="32" t="s">
        <v>374</v>
      </c>
      <c r="Z55" s="32" t="s">
        <v>171</v>
      </c>
      <c r="AA55" s="183">
        <v>1</v>
      </c>
      <c r="AB55" s="32" t="s">
        <v>581</v>
      </c>
      <c r="AC55" s="32" t="s">
        <v>165</v>
      </c>
      <c r="AD55" s="33" t="s">
        <v>1081</v>
      </c>
      <c r="AE55" s="351">
        <v>0.33</v>
      </c>
      <c r="AF55" s="352"/>
      <c r="AG55" s="351">
        <v>0.33</v>
      </c>
      <c r="AH55" s="352"/>
      <c r="AI55" s="351">
        <v>0.33</v>
      </c>
      <c r="AJ55" s="352"/>
      <c r="AK55" s="33" t="s">
        <v>116</v>
      </c>
      <c r="AL55" s="33" t="s">
        <v>129</v>
      </c>
      <c r="AM55" s="71"/>
      <c r="AN55" s="368" t="s">
        <v>1082</v>
      </c>
      <c r="AO55" s="32">
        <v>1</v>
      </c>
      <c r="AP55" s="32">
        <v>2</v>
      </c>
      <c r="AQ55" s="32">
        <v>2018</v>
      </c>
      <c r="AR55" s="32">
        <v>31</v>
      </c>
      <c r="AS55" s="32">
        <v>12</v>
      </c>
      <c r="AT55" s="32">
        <v>2018</v>
      </c>
      <c r="AU55" s="55"/>
      <c r="AV55" s="55"/>
      <c r="BM55" s="1"/>
      <c r="BN55" s="1"/>
      <c r="BO55" s="1"/>
    </row>
    <row r="56" spans="1:67" ht="76.5" x14ac:dyDescent="0.2">
      <c r="A56" s="52"/>
      <c r="B56" s="52"/>
      <c r="C56" s="56" t="s">
        <v>657</v>
      </c>
      <c r="D56" s="56" t="s">
        <v>838</v>
      </c>
      <c r="E56" s="56" t="s">
        <v>839</v>
      </c>
      <c r="F56" s="3" t="s">
        <v>840</v>
      </c>
      <c r="G56" s="3" t="s">
        <v>871</v>
      </c>
      <c r="H56" s="41" t="s">
        <v>308</v>
      </c>
      <c r="I56" s="30" t="s">
        <v>841</v>
      </c>
      <c r="J56" s="32" t="s">
        <v>95</v>
      </c>
      <c r="K56" s="31" t="s">
        <v>842</v>
      </c>
      <c r="L56" s="31" t="s">
        <v>843</v>
      </c>
      <c r="M56" s="51" t="s">
        <v>18</v>
      </c>
      <c r="N56" s="48" t="str">
        <f t="shared" ref="N56:N58" si="18">IF(M56="Casi con certeza","5",IF(M56="Probable","4",IF(M56="Posible","3",IF(M56="Improbable","2",IF(M56="Raro","1","")))))</f>
        <v>4</v>
      </c>
      <c r="O56" s="47" t="s">
        <v>46</v>
      </c>
      <c r="P56" s="48" t="str">
        <f t="shared" ref="P56:P58" si="19">IF(O56="Catastrófico","5",IF(O56="Mayor","4",IF(O56="Moderado","3",IF(O56="Menor","2",IF(O56="Insignificante","1","")))))</f>
        <v>5</v>
      </c>
      <c r="Q56" s="33">
        <v>1</v>
      </c>
      <c r="R56" s="34" t="s">
        <v>844</v>
      </c>
      <c r="S56" s="34" t="s">
        <v>557</v>
      </c>
      <c r="T56" s="32">
        <f t="shared" ref="T56:T58" si="20">N56*P56*Q56</f>
        <v>20</v>
      </c>
      <c r="U56" s="30" t="str">
        <f t="shared" ref="U56:U58" si="21">IF(T56&gt;11,"ZONA DE RIESGO EXTREMA",IF(T56&lt;4,"ZONA DE RIESGO BAJA",IF(T56=4,"ZONA DE RIESGO MODERADA","ZONA DE RIESGO ALTA")))</f>
        <v>ZONA DE RIESGO EXTREMA</v>
      </c>
      <c r="V56" s="30" t="s">
        <v>845</v>
      </c>
      <c r="W56" s="30" t="s">
        <v>846</v>
      </c>
      <c r="X56" s="30" t="s">
        <v>847</v>
      </c>
      <c r="Y56" s="30" t="s">
        <v>848</v>
      </c>
      <c r="Z56" s="30" t="s">
        <v>677</v>
      </c>
      <c r="AA56" s="30"/>
      <c r="AB56" s="30" t="s">
        <v>849</v>
      </c>
      <c r="AC56" s="30" t="s">
        <v>166</v>
      </c>
      <c r="AD56" s="33" t="s">
        <v>850</v>
      </c>
      <c r="AE56" s="53">
        <v>0</v>
      </c>
      <c r="AF56" s="54"/>
      <c r="AG56" s="53">
        <v>0</v>
      </c>
      <c r="AH56" s="54"/>
      <c r="AI56" s="53">
        <v>0</v>
      </c>
      <c r="AJ56" s="54"/>
      <c r="AK56" s="31"/>
      <c r="AL56" s="31"/>
      <c r="AM56" s="71" t="e">
        <f>AVERAGE(AG56,AI56,#REF!,AK56)</f>
        <v>#REF!</v>
      </c>
      <c r="AN56" s="31" t="s">
        <v>851</v>
      </c>
      <c r="AO56" s="33">
        <v>5</v>
      </c>
      <c r="AP56" s="33" t="s">
        <v>52</v>
      </c>
      <c r="AQ56" s="32">
        <v>2018</v>
      </c>
      <c r="AR56" s="32">
        <v>15</v>
      </c>
      <c r="AS56" s="32" t="s">
        <v>62</v>
      </c>
      <c r="AT56" s="32">
        <v>2018</v>
      </c>
      <c r="AU56" s="55"/>
      <c r="AV56" s="55"/>
      <c r="BM56" s="1"/>
      <c r="BN56" s="1"/>
      <c r="BO56" s="1"/>
    </row>
    <row r="57" spans="1:67" ht="76.5" x14ac:dyDescent="0.2">
      <c r="A57" s="52"/>
      <c r="B57" s="52"/>
      <c r="C57" s="56" t="s">
        <v>657</v>
      </c>
      <c r="D57" s="56" t="s">
        <v>838</v>
      </c>
      <c r="E57" s="56" t="s">
        <v>839</v>
      </c>
      <c r="F57" s="3" t="s">
        <v>840</v>
      </c>
      <c r="G57" s="3" t="s">
        <v>871</v>
      </c>
      <c r="H57" s="41" t="s">
        <v>308</v>
      </c>
      <c r="I57" s="30" t="s">
        <v>852</v>
      </c>
      <c r="J57" s="32" t="s">
        <v>92</v>
      </c>
      <c r="K57" s="31" t="s">
        <v>853</v>
      </c>
      <c r="L57" s="31" t="s">
        <v>854</v>
      </c>
      <c r="M57" s="51" t="s">
        <v>18</v>
      </c>
      <c r="N57" s="48" t="str">
        <f t="shared" si="18"/>
        <v>4</v>
      </c>
      <c r="O57" s="47" t="s">
        <v>45</v>
      </c>
      <c r="P57" s="48" t="str">
        <f t="shared" si="19"/>
        <v>4</v>
      </c>
      <c r="Q57" s="33">
        <v>1</v>
      </c>
      <c r="R57" s="34" t="s">
        <v>855</v>
      </c>
      <c r="S57" s="34" t="s">
        <v>557</v>
      </c>
      <c r="T57" s="32">
        <f t="shared" si="20"/>
        <v>16</v>
      </c>
      <c r="U57" s="30" t="str">
        <f t="shared" si="21"/>
        <v>ZONA DE RIESGO EXTREMA</v>
      </c>
      <c r="V57" s="30" t="s">
        <v>856</v>
      </c>
      <c r="W57" s="30" t="s">
        <v>857</v>
      </c>
      <c r="X57" s="30" t="s">
        <v>858</v>
      </c>
      <c r="Y57" s="30" t="s">
        <v>848</v>
      </c>
      <c r="Z57" s="30" t="s">
        <v>246</v>
      </c>
      <c r="AA57" s="30"/>
      <c r="AB57" s="30" t="s">
        <v>849</v>
      </c>
      <c r="AC57" s="30" t="s">
        <v>165</v>
      </c>
      <c r="AD57" s="33" t="s">
        <v>859</v>
      </c>
      <c r="AE57" s="53">
        <v>0</v>
      </c>
      <c r="AF57" s="54"/>
      <c r="AG57" s="53">
        <v>0</v>
      </c>
      <c r="AH57" s="54"/>
      <c r="AI57" s="53">
        <v>0</v>
      </c>
      <c r="AJ57" s="54"/>
      <c r="AK57" s="31"/>
      <c r="AL57" s="31"/>
      <c r="AM57" s="71" t="e">
        <f>AVERAGE(AG57,AI57,#REF!,AK57)</f>
        <v>#REF!</v>
      </c>
      <c r="AN57" s="31" t="s">
        <v>860</v>
      </c>
      <c r="AO57" s="33">
        <v>5</v>
      </c>
      <c r="AP57" s="33" t="s">
        <v>52</v>
      </c>
      <c r="AQ57" s="32">
        <v>2018</v>
      </c>
      <c r="AR57" s="32">
        <v>31</v>
      </c>
      <c r="AS57" s="32" t="s">
        <v>62</v>
      </c>
      <c r="AT57" s="32">
        <v>2018</v>
      </c>
      <c r="AU57" s="55"/>
      <c r="AV57" s="55"/>
      <c r="BM57" s="1"/>
      <c r="BN57" s="1"/>
      <c r="BO57" s="1"/>
    </row>
    <row r="58" spans="1:67" ht="76.5" x14ac:dyDescent="0.2">
      <c r="A58" s="52"/>
      <c r="B58" s="52"/>
      <c r="C58" s="56" t="s">
        <v>657</v>
      </c>
      <c r="D58" s="56" t="s">
        <v>838</v>
      </c>
      <c r="E58" s="56" t="s">
        <v>839</v>
      </c>
      <c r="F58" s="3" t="s">
        <v>840</v>
      </c>
      <c r="G58" s="3" t="s">
        <v>871</v>
      </c>
      <c r="H58" s="41" t="s">
        <v>308</v>
      </c>
      <c r="I58" s="30" t="s">
        <v>861</v>
      </c>
      <c r="J58" s="32" t="s">
        <v>98</v>
      </c>
      <c r="K58" s="31" t="s">
        <v>862</v>
      </c>
      <c r="L58" s="31" t="s">
        <v>863</v>
      </c>
      <c r="M58" s="51" t="s">
        <v>19</v>
      </c>
      <c r="N58" s="48" t="str">
        <f t="shared" si="18"/>
        <v>3</v>
      </c>
      <c r="O58" s="47" t="s">
        <v>45</v>
      </c>
      <c r="P58" s="48" t="str">
        <f t="shared" si="19"/>
        <v>4</v>
      </c>
      <c r="Q58" s="33">
        <v>1</v>
      </c>
      <c r="R58" s="34" t="s">
        <v>864</v>
      </c>
      <c r="S58" s="34" t="s">
        <v>557</v>
      </c>
      <c r="T58" s="32">
        <f t="shared" si="20"/>
        <v>12</v>
      </c>
      <c r="U58" s="30" t="str">
        <f t="shared" si="21"/>
        <v>ZONA DE RIESGO EXTREMA</v>
      </c>
      <c r="V58" s="30" t="s">
        <v>865</v>
      </c>
      <c r="W58" s="30" t="s">
        <v>866</v>
      </c>
      <c r="X58" s="30" t="s">
        <v>867</v>
      </c>
      <c r="Y58" s="30" t="s">
        <v>848</v>
      </c>
      <c r="Z58" s="30" t="s">
        <v>868</v>
      </c>
      <c r="AA58" s="30"/>
      <c r="AB58" s="30" t="s">
        <v>173</v>
      </c>
      <c r="AC58" s="30" t="s">
        <v>165</v>
      </c>
      <c r="AD58" s="33" t="s">
        <v>869</v>
      </c>
      <c r="AE58" s="53">
        <v>0</v>
      </c>
      <c r="AF58" s="54"/>
      <c r="AG58" s="53">
        <v>0</v>
      </c>
      <c r="AH58" s="54"/>
      <c r="AI58" s="53">
        <v>0</v>
      </c>
      <c r="AJ58" s="54"/>
      <c r="AK58" s="31"/>
      <c r="AL58" s="31"/>
      <c r="AM58" s="71" t="e">
        <f>AVERAGE(AG58,AI58,#REF!,AK58)</f>
        <v>#REF!</v>
      </c>
      <c r="AN58" s="31" t="s">
        <v>870</v>
      </c>
      <c r="AO58" s="33">
        <v>5</v>
      </c>
      <c r="AP58" s="33" t="s">
        <v>52</v>
      </c>
      <c r="AQ58" s="32">
        <v>2018</v>
      </c>
      <c r="AR58" s="32">
        <v>31</v>
      </c>
      <c r="AS58" s="32" t="s">
        <v>62</v>
      </c>
      <c r="AT58" s="32">
        <v>2018</v>
      </c>
      <c r="AU58" s="55"/>
      <c r="AV58" s="55"/>
      <c r="BM58" s="1"/>
      <c r="BN58" s="1"/>
      <c r="BO58" s="1"/>
    </row>
    <row r="59" spans="1:67" ht="89.25" x14ac:dyDescent="0.2">
      <c r="A59" s="52"/>
      <c r="B59" s="52"/>
      <c r="C59" s="56" t="s">
        <v>657</v>
      </c>
      <c r="D59" s="56" t="s">
        <v>658</v>
      </c>
      <c r="E59" s="56" t="s">
        <v>659</v>
      </c>
      <c r="F59" s="56" t="s">
        <v>341</v>
      </c>
      <c r="G59" s="56" t="s">
        <v>1083</v>
      </c>
      <c r="H59" s="41" t="s">
        <v>309</v>
      </c>
      <c r="I59" s="32" t="s">
        <v>1084</v>
      </c>
      <c r="J59" s="32" t="s">
        <v>98</v>
      </c>
      <c r="K59" s="33" t="s">
        <v>1085</v>
      </c>
      <c r="L59" s="33" t="s">
        <v>1086</v>
      </c>
      <c r="M59" s="51" t="s">
        <v>19</v>
      </c>
      <c r="N59" s="48" t="s">
        <v>358</v>
      </c>
      <c r="O59" s="47" t="s">
        <v>45</v>
      </c>
      <c r="P59" s="48" t="s">
        <v>362</v>
      </c>
      <c r="Q59" s="33">
        <v>0.5</v>
      </c>
      <c r="R59" s="313" t="s">
        <v>1087</v>
      </c>
      <c r="S59" s="33" t="s">
        <v>557</v>
      </c>
      <c r="T59" s="32">
        <v>6</v>
      </c>
      <c r="U59" s="32" t="s">
        <v>367</v>
      </c>
      <c r="V59" s="349" t="s">
        <v>1088</v>
      </c>
      <c r="W59" s="32" t="s">
        <v>1089</v>
      </c>
      <c r="X59" s="354" t="s">
        <v>1090</v>
      </c>
      <c r="Y59" s="349" t="s">
        <v>374</v>
      </c>
      <c r="Z59" s="349" t="s">
        <v>169</v>
      </c>
      <c r="AA59" s="355">
        <v>0.4</v>
      </c>
      <c r="AB59" s="349" t="s">
        <v>581</v>
      </c>
      <c r="AC59" s="349" t="s">
        <v>165</v>
      </c>
      <c r="AD59" s="313" t="s">
        <v>1091</v>
      </c>
      <c r="AE59" s="351"/>
      <c r="AF59" s="369"/>
      <c r="AG59" s="351"/>
      <c r="AH59" s="352"/>
      <c r="AI59" s="351"/>
      <c r="AJ59" s="352"/>
      <c r="AK59" s="33" t="s">
        <v>116</v>
      </c>
      <c r="AL59" s="33" t="s">
        <v>129</v>
      </c>
      <c r="AM59" s="71"/>
      <c r="AN59" s="33" t="s">
        <v>1092</v>
      </c>
      <c r="AO59" s="32">
        <v>1</v>
      </c>
      <c r="AP59" s="32">
        <v>2</v>
      </c>
      <c r="AQ59" s="32">
        <v>2018</v>
      </c>
      <c r="AR59" s="32">
        <v>31</v>
      </c>
      <c r="AS59" s="32">
        <v>12</v>
      </c>
      <c r="AT59" s="32">
        <v>2018</v>
      </c>
      <c r="AU59" s="55"/>
      <c r="AV59" s="55"/>
      <c r="BM59" s="1"/>
      <c r="BN59" s="1"/>
      <c r="BO59" s="1"/>
    </row>
    <row r="60" spans="1:67" ht="89.25" x14ac:dyDescent="0.2">
      <c r="A60" s="52"/>
      <c r="B60" s="52"/>
      <c r="C60" s="370" t="s">
        <v>657</v>
      </c>
      <c r="D60" s="370" t="s">
        <v>658</v>
      </c>
      <c r="E60" s="370" t="s">
        <v>659</v>
      </c>
      <c r="F60" s="370" t="s">
        <v>341</v>
      </c>
      <c r="G60" s="370" t="s">
        <v>1083</v>
      </c>
      <c r="H60" s="41" t="s">
        <v>309</v>
      </c>
      <c r="I60" s="370" t="s">
        <v>1093</v>
      </c>
      <c r="J60" s="370" t="s">
        <v>92</v>
      </c>
      <c r="K60" s="33" t="s">
        <v>1094</v>
      </c>
      <c r="L60" s="31" t="s">
        <v>1095</v>
      </c>
      <c r="M60" s="51" t="s">
        <v>20</v>
      </c>
      <c r="N60" s="48" t="str">
        <f t="shared" ref="N60" si="22">IF(M60="Casi con certeza","5",IF(M60="Probable","4",IF(M60="Posible","3",IF(M60="Improbable","2",IF(M60="Raro","1","")))))</f>
        <v>2</v>
      </c>
      <c r="O60" s="47" t="s">
        <v>45</v>
      </c>
      <c r="P60" s="48" t="str">
        <f t="shared" ref="P60" si="23">IF(O60="Catastrófico","5",IF(O60="Mayor","4",IF(O60="Moderado","3",IF(O60="Menor","2",IF(O60="Insignificante","1","")))))</f>
        <v>4</v>
      </c>
      <c r="Q60" s="368">
        <v>0.5</v>
      </c>
      <c r="R60" s="368" t="s">
        <v>1096</v>
      </c>
      <c r="S60" s="368" t="s">
        <v>557</v>
      </c>
      <c r="T60" s="32">
        <v>4</v>
      </c>
      <c r="U60" s="371" t="str">
        <f t="shared" ref="U60" si="24">IF(T60&gt;11,"ZONA DE RIESGO EXTREMA",IF(T60&lt;4,"ZONA DE RIESGO BAJA",IF(T60=4,"ZONA DE RIESGO MODERADA","ZONA DE RIESGO ALTA")))</f>
        <v>ZONA DE RIESGO MODERADA</v>
      </c>
      <c r="V60" s="370" t="s">
        <v>1097</v>
      </c>
      <c r="W60" s="312" t="s">
        <v>1098</v>
      </c>
      <c r="X60" s="371" t="s">
        <v>1099</v>
      </c>
      <c r="Y60" s="370" t="s">
        <v>374</v>
      </c>
      <c r="Z60" s="370" t="s">
        <v>1100</v>
      </c>
      <c r="AA60" s="308">
        <v>0</v>
      </c>
      <c r="AB60" s="370" t="s">
        <v>581</v>
      </c>
      <c r="AC60" s="370" t="s">
        <v>165</v>
      </c>
      <c r="AD60" s="313" t="s">
        <v>1101</v>
      </c>
      <c r="AE60" s="351"/>
      <c r="AF60" s="372"/>
      <c r="AG60" s="351"/>
      <c r="AH60" s="372"/>
      <c r="AI60" s="351"/>
      <c r="AJ60" s="372"/>
      <c r="AK60" s="31" t="s">
        <v>116</v>
      </c>
      <c r="AL60" s="31" t="s">
        <v>129</v>
      </c>
      <c r="AM60" s="373"/>
      <c r="AN60" s="33" t="s">
        <v>1072</v>
      </c>
      <c r="AO60" s="32">
        <v>1</v>
      </c>
      <c r="AP60" s="32">
        <v>2</v>
      </c>
      <c r="AQ60" s="32">
        <v>2018</v>
      </c>
      <c r="AR60" s="32">
        <v>31</v>
      </c>
      <c r="AS60" s="32">
        <v>12</v>
      </c>
      <c r="AT60" s="32">
        <v>2018</v>
      </c>
      <c r="AU60" s="55"/>
      <c r="AV60" s="55"/>
      <c r="BM60" s="1"/>
      <c r="BN60" s="1"/>
      <c r="BO60" s="1"/>
    </row>
    <row r="61" spans="1:67" ht="256.5" x14ac:dyDescent="0.2">
      <c r="A61" s="52"/>
      <c r="B61" s="52"/>
      <c r="C61" s="277" t="s">
        <v>604</v>
      </c>
      <c r="D61" s="277" t="s">
        <v>605</v>
      </c>
      <c r="E61" s="277" t="s">
        <v>606</v>
      </c>
      <c r="F61" s="278" t="s">
        <v>607</v>
      </c>
      <c r="G61" s="277" t="s">
        <v>608</v>
      </c>
      <c r="H61" s="41" t="s">
        <v>314</v>
      </c>
      <c r="I61" s="285" t="s">
        <v>609</v>
      </c>
      <c r="J61" s="32" t="s">
        <v>98</v>
      </c>
      <c r="K61" s="280" t="s">
        <v>610</v>
      </c>
      <c r="L61" s="265" t="s">
        <v>611</v>
      </c>
      <c r="M61" s="51" t="s">
        <v>19</v>
      </c>
      <c r="N61" s="48" t="str">
        <f t="shared" si="0"/>
        <v>3</v>
      </c>
      <c r="O61" s="47" t="s">
        <v>45</v>
      </c>
      <c r="P61" s="48" t="str">
        <f t="shared" si="1"/>
        <v>4</v>
      </c>
      <c r="Q61" s="33">
        <v>0.5</v>
      </c>
      <c r="R61" s="265" t="s">
        <v>612</v>
      </c>
      <c r="S61" s="272" t="s">
        <v>613</v>
      </c>
      <c r="T61" s="32">
        <f t="shared" si="2"/>
        <v>6</v>
      </c>
      <c r="U61" s="30" t="str">
        <f t="shared" si="3"/>
        <v>ZONA DE RIESGO ALTA</v>
      </c>
      <c r="V61" s="281" t="s">
        <v>614</v>
      </c>
      <c r="W61" s="282" t="s">
        <v>615</v>
      </c>
      <c r="X61" s="283" t="s">
        <v>616</v>
      </c>
      <c r="Y61" s="284" t="s">
        <v>374</v>
      </c>
      <c r="Z61" s="279" t="s">
        <v>169</v>
      </c>
      <c r="AA61" s="285">
        <v>1</v>
      </c>
      <c r="AB61" s="279" t="s">
        <v>173</v>
      </c>
      <c r="AC61" s="279" t="s">
        <v>617</v>
      </c>
      <c r="AD61" s="265" t="s">
        <v>618</v>
      </c>
      <c r="AE61" s="53">
        <v>0</v>
      </c>
      <c r="AF61" s="54"/>
      <c r="AG61" s="53">
        <v>0</v>
      </c>
      <c r="AH61" s="54"/>
      <c r="AI61" s="53">
        <v>0</v>
      </c>
      <c r="AJ61" s="54"/>
      <c r="AK61" s="280" t="s">
        <v>108</v>
      </c>
      <c r="AL61" s="280" t="s">
        <v>132</v>
      </c>
      <c r="AM61" s="71">
        <f>AVERAGE(AE61,AG61,AI61)</f>
        <v>0</v>
      </c>
      <c r="AN61" s="280" t="s">
        <v>619</v>
      </c>
      <c r="AO61" s="33"/>
      <c r="AP61" s="33"/>
      <c r="AQ61" s="32"/>
      <c r="AR61" s="32"/>
      <c r="AS61" s="32"/>
      <c r="AT61" s="32"/>
      <c r="AU61" s="55"/>
      <c r="AV61" s="55"/>
      <c r="BM61" s="1"/>
      <c r="BN61" s="1"/>
      <c r="BO61" s="1"/>
    </row>
    <row r="62" spans="1:67" ht="242.25" x14ac:dyDescent="0.2">
      <c r="A62" s="52"/>
      <c r="B62" s="52"/>
      <c r="C62" s="277" t="s">
        <v>604</v>
      </c>
      <c r="D62" s="277" t="s">
        <v>605</v>
      </c>
      <c r="E62" s="277" t="s">
        <v>606</v>
      </c>
      <c r="F62" s="278" t="s">
        <v>607</v>
      </c>
      <c r="G62" s="277" t="s">
        <v>608</v>
      </c>
      <c r="H62" s="41" t="s">
        <v>314</v>
      </c>
      <c r="I62" s="279" t="s">
        <v>620</v>
      </c>
      <c r="J62" s="370" t="s">
        <v>92</v>
      </c>
      <c r="K62" s="280" t="s">
        <v>621</v>
      </c>
      <c r="L62" s="265" t="s">
        <v>622</v>
      </c>
      <c r="M62" s="51" t="s">
        <v>19</v>
      </c>
      <c r="N62" s="48" t="str">
        <f t="shared" si="0"/>
        <v>3</v>
      </c>
      <c r="O62" s="47" t="s">
        <v>44</v>
      </c>
      <c r="P62" s="48" t="str">
        <f t="shared" si="1"/>
        <v>3</v>
      </c>
      <c r="Q62" s="33">
        <v>0.5</v>
      </c>
      <c r="R62" s="286" t="s">
        <v>623</v>
      </c>
      <c r="S62" s="272" t="s">
        <v>624</v>
      </c>
      <c r="T62" s="32">
        <f t="shared" si="2"/>
        <v>4.5</v>
      </c>
      <c r="U62" s="30" t="str">
        <f t="shared" si="3"/>
        <v>ZONA DE RIESGO ALTA</v>
      </c>
      <c r="V62" s="287" t="s">
        <v>625</v>
      </c>
      <c r="W62" s="288" t="s">
        <v>626</v>
      </c>
      <c r="X62" s="289" t="s">
        <v>627</v>
      </c>
      <c r="Y62" s="284" t="s">
        <v>374</v>
      </c>
      <c r="Z62" s="279" t="s">
        <v>169</v>
      </c>
      <c r="AA62" s="285">
        <v>1</v>
      </c>
      <c r="AB62" s="279" t="s">
        <v>172</v>
      </c>
      <c r="AC62" s="279" t="s">
        <v>628</v>
      </c>
      <c r="AD62" s="290" t="s">
        <v>629</v>
      </c>
      <c r="AE62" s="53">
        <v>0</v>
      </c>
      <c r="AF62" s="54"/>
      <c r="AG62" s="53">
        <v>0</v>
      </c>
      <c r="AH62" s="54"/>
      <c r="AI62" s="53">
        <v>0</v>
      </c>
      <c r="AJ62" s="54"/>
      <c r="AK62" s="280" t="s">
        <v>108</v>
      </c>
      <c r="AL62" s="280" t="s">
        <v>132</v>
      </c>
      <c r="AM62" s="71">
        <f t="shared" ref="AM62:AM63" si="25">AVERAGE(AE62,AG62,AI62)</f>
        <v>0</v>
      </c>
      <c r="AN62" s="291" t="s">
        <v>630</v>
      </c>
      <c r="AO62" s="33"/>
      <c r="AP62" s="33"/>
      <c r="AQ62" s="32"/>
      <c r="AR62" s="32"/>
      <c r="AS62" s="32"/>
      <c r="AT62" s="32"/>
      <c r="AU62" s="55"/>
      <c r="AV62" s="55"/>
      <c r="BM62" s="1"/>
      <c r="BN62" s="1"/>
      <c r="BO62" s="1"/>
    </row>
    <row r="63" spans="1:67" ht="299.25" x14ac:dyDescent="0.2">
      <c r="A63" s="52"/>
      <c r="B63" s="52"/>
      <c r="C63" s="277" t="s">
        <v>604</v>
      </c>
      <c r="D63" s="277" t="s">
        <v>605</v>
      </c>
      <c r="E63" s="277" t="s">
        <v>606</v>
      </c>
      <c r="F63" s="278" t="s">
        <v>607</v>
      </c>
      <c r="G63" s="277" t="s">
        <v>608</v>
      </c>
      <c r="H63" s="41" t="s">
        <v>314</v>
      </c>
      <c r="I63" s="279" t="s">
        <v>631</v>
      </c>
      <c r="J63" s="370" t="s">
        <v>92</v>
      </c>
      <c r="K63" s="280" t="s">
        <v>632</v>
      </c>
      <c r="L63" s="265" t="s">
        <v>633</v>
      </c>
      <c r="M63" s="51" t="s">
        <v>19</v>
      </c>
      <c r="N63" s="48" t="str">
        <f t="shared" si="0"/>
        <v>3</v>
      </c>
      <c r="O63" s="47" t="s">
        <v>46</v>
      </c>
      <c r="P63" s="48" t="str">
        <f t="shared" si="1"/>
        <v>5</v>
      </c>
      <c r="Q63" s="33">
        <v>0.5</v>
      </c>
      <c r="R63" s="292" t="s">
        <v>634</v>
      </c>
      <c r="S63" s="272" t="s">
        <v>613</v>
      </c>
      <c r="T63" s="32">
        <f t="shared" si="2"/>
        <v>7.5</v>
      </c>
      <c r="U63" s="30" t="str">
        <f t="shared" si="3"/>
        <v>ZONA DE RIESGO ALTA</v>
      </c>
      <c r="V63" s="281" t="s">
        <v>635</v>
      </c>
      <c r="W63" s="282" t="s">
        <v>636</v>
      </c>
      <c r="X63" s="293" t="s">
        <v>637</v>
      </c>
      <c r="Y63" s="284" t="s">
        <v>374</v>
      </c>
      <c r="Z63" s="279" t="s">
        <v>169</v>
      </c>
      <c r="AA63" s="285">
        <v>1</v>
      </c>
      <c r="AB63" s="279" t="s">
        <v>172</v>
      </c>
      <c r="AC63" s="279" t="s">
        <v>617</v>
      </c>
      <c r="AD63" s="290" t="s">
        <v>638</v>
      </c>
      <c r="AE63" s="53">
        <v>0</v>
      </c>
      <c r="AF63" s="54"/>
      <c r="AG63" s="53">
        <v>0</v>
      </c>
      <c r="AH63" s="54"/>
      <c r="AI63" s="53">
        <v>0</v>
      </c>
      <c r="AJ63" s="54"/>
      <c r="AK63" s="280" t="s">
        <v>108</v>
      </c>
      <c r="AL63" s="280" t="s">
        <v>132</v>
      </c>
      <c r="AM63" s="71">
        <f t="shared" si="25"/>
        <v>0</v>
      </c>
      <c r="AN63" s="280" t="s">
        <v>619</v>
      </c>
      <c r="AO63" s="33"/>
      <c r="AP63" s="33"/>
      <c r="AQ63" s="32"/>
      <c r="AR63" s="32"/>
      <c r="AS63" s="32"/>
      <c r="AT63" s="32"/>
      <c r="AU63" s="55"/>
      <c r="AV63" s="55"/>
      <c r="BM63" s="1"/>
      <c r="BN63" s="1"/>
      <c r="BO63" s="1"/>
    </row>
    <row r="64" spans="1:67" ht="15" customHeight="1" x14ac:dyDescent="0.2">
      <c r="C64" s="452" t="s">
        <v>1102</v>
      </c>
      <c r="D64" s="452"/>
      <c r="E64" s="452"/>
      <c r="F64" s="452"/>
      <c r="G64" s="452"/>
      <c r="H64" s="452"/>
      <c r="I64" s="452"/>
      <c r="J64" s="452"/>
      <c r="K64" s="452"/>
      <c r="L64" s="435" t="s">
        <v>1102</v>
      </c>
      <c r="M64" s="436"/>
      <c r="N64" s="436"/>
      <c r="O64" s="436"/>
      <c r="P64" s="436"/>
      <c r="Q64" s="436"/>
      <c r="R64" s="436"/>
      <c r="S64" s="436"/>
      <c r="T64" s="436"/>
      <c r="U64" s="436"/>
      <c r="V64" s="436"/>
      <c r="W64" s="436"/>
      <c r="X64" s="436"/>
      <c r="Y64" s="436"/>
      <c r="Z64" s="436"/>
      <c r="AA64" s="436"/>
      <c r="AB64" s="436"/>
      <c r="AC64" s="436"/>
      <c r="AD64" s="436"/>
      <c r="AE64" s="437"/>
      <c r="AF64" s="435" t="s">
        <v>1104</v>
      </c>
      <c r="AG64" s="436"/>
      <c r="AH64" s="436"/>
      <c r="AI64" s="436"/>
      <c r="AJ64" s="436"/>
      <c r="AK64" s="436"/>
      <c r="AL64" s="436"/>
      <c r="AM64" s="436"/>
      <c r="AN64" s="436"/>
      <c r="AO64" s="436"/>
      <c r="AP64" s="436"/>
      <c r="AQ64" s="436"/>
      <c r="AR64" s="436"/>
      <c r="AS64" s="436"/>
      <c r="AT64" s="436"/>
      <c r="AU64" s="436"/>
      <c r="AV64" s="437"/>
      <c r="BM64" s="1"/>
      <c r="BN64" s="1"/>
      <c r="BO64" s="1"/>
    </row>
    <row r="65" spans="3:67" ht="15" customHeight="1" x14ac:dyDescent="0.2">
      <c r="C65" s="452"/>
      <c r="D65" s="452"/>
      <c r="E65" s="452"/>
      <c r="F65" s="452"/>
      <c r="G65" s="452"/>
      <c r="H65" s="452"/>
      <c r="I65" s="452"/>
      <c r="J65" s="452"/>
      <c r="K65" s="452"/>
      <c r="L65" s="438"/>
      <c r="M65" s="439"/>
      <c r="N65" s="439"/>
      <c r="O65" s="439"/>
      <c r="P65" s="439"/>
      <c r="Q65" s="439"/>
      <c r="R65" s="439"/>
      <c r="S65" s="439"/>
      <c r="T65" s="439"/>
      <c r="U65" s="439"/>
      <c r="V65" s="439"/>
      <c r="W65" s="439"/>
      <c r="X65" s="439"/>
      <c r="Y65" s="439"/>
      <c r="Z65" s="439"/>
      <c r="AA65" s="439"/>
      <c r="AB65" s="439"/>
      <c r="AC65" s="439"/>
      <c r="AD65" s="439"/>
      <c r="AE65" s="440"/>
      <c r="AF65" s="438"/>
      <c r="AG65" s="439"/>
      <c r="AH65" s="439"/>
      <c r="AI65" s="439"/>
      <c r="AJ65" s="439"/>
      <c r="AK65" s="439"/>
      <c r="AL65" s="439"/>
      <c r="AM65" s="439"/>
      <c r="AN65" s="439"/>
      <c r="AO65" s="439"/>
      <c r="AP65" s="439"/>
      <c r="AQ65" s="439"/>
      <c r="AR65" s="439"/>
      <c r="AS65" s="439"/>
      <c r="AT65" s="439"/>
      <c r="AU65" s="439"/>
      <c r="AV65" s="440"/>
      <c r="BM65" s="1"/>
      <c r="BN65" s="1"/>
      <c r="BO65" s="1"/>
    </row>
    <row r="66" spans="3:67" ht="15" customHeight="1" x14ac:dyDescent="0.2">
      <c r="C66" s="452"/>
      <c r="D66" s="452"/>
      <c r="E66" s="452"/>
      <c r="F66" s="452"/>
      <c r="G66" s="452"/>
      <c r="H66" s="452"/>
      <c r="I66" s="452"/>
      <c r="J66" s="452"/>
      <c r="K66" s="452"/>
      <c r="L66" s="441"/>
      <c r="M66" s="442"/>
      <c r="N66" s="442"/>
      <c r="O66" s="442"/>
      <c r="P66" s="442"/>
      <c r="Q66" s="442"/>
      <c r="R66" s="442"/>
      <c r="S66" s="442"/>
      <c r="T66" s="442"/>
      <c r="U66" s="442"/>
      <c r="V66" s="442"/>
      <c r="W66" s="442"/>
      <c r="X66" s="442"/>
      <c r="Y66" s="442"/>
      <c r="Z66" s="442"/>
      <c r="AA66" s="442"/>
      <c r="AB66" s="442"/>
      <c r="AC66" s="442"/>
      <c r="AD66" s="442"/>
      <c r="AE66" s="443"/>
      <c r="AF66" s="441"/>
      <c r="AG66" s="442"/>
      <c r="AH66" s="442"/>
      <c r="AI66" s="442"/>
      <c r="AJ66" s="442"/>
      <c r="AK66" s="442"/>
      <c r="AL66" s="442"/>
      <c r="AM66" s="442"/>
      <c r="AN66" s="442"/>
      <c r="AO66" s="442"/>
      <c r="AP66" s="442"/>
      <c r="AQ66" s="442"/>
      <c r="AR66" s="442"/>
      <c r="AS66" s="442"/>
      <c r="AT66" s="442"/>
      <c r="AU66" s="442"/>
      <c r="AV66" s="443"/>
      <c r="BM66" s="1"/>
      <c r="BN66" s="1"/>
      <c r="BO66" s="1"/>
    </row>
    <row r="67" spans="3:67" ht="15" customHeight="1" x14ac:dyDescent="0.2">
      <c r="C67" s="452" t="s">
        <v>1103</v>
      </c>
      <c r="D67" s="452"/>
      <c r="E67" s="452"/>
      <c r="F67" s="452"/>
      <c r="G67" s="452"/>
      <c r="H67" s="452"/>
      <c r="I67" s="452"/>
      <c r="J67" s="452"/>
      <c r="K67" s="452"/>
      <c r="L67" s="471" t="s">
        <v>1105</v>
      </c>
      <c r="M67" s="472"/>
      <c r="N67" s="472"/>
      <c r="O67" s="472"/>
      <c r="P67" s="472"/>
      <c r="Q67" s="472"/>
      <c r="R67" s="472"/>
      <c r="S67" s="472"/>
      <c r="T67" s="472"/>
      <c r="U67" s="472"/>
      <c r="V67" s="472"/>
      <c r="W67" s="472"/>
      <c r="X67" s="472"/>
      <c r="Y67" s="472"/>
      <c r="Z67" s="472"/>
      <c r="AA67" s="472"/>
      <c r="AB67" s="472"/>
      <c r="AC67" s="472"/>
      <c r="AD67" s="472"/>
      <c r="AE67" s="473"/>
      <c r="AF67" s="435" t="s">
        <v>1105</v>
      </c>
      <c r="AG67" s="436"/>
      <c r="AH67" s="436"/>
      <c r="AI67" s="436"/>
      <c r="AJ67" s="436"/>
      <c r="AK67" s="436"/>
      <c r="AL67" s="436"/>
      <c r="AM67" s="436"/>
      <c r="AN67" s="436"/>
      <c r="AO67" s="436"/>
      <c r="AP67" s="436"/>
      <c r="AQ67" s="436"/>
      <c r="AR67" s="436"/>
      <c r="AS67" s="436"/>
      <c r="AT67" s="436"/>
      <c r="AU67" s="436"/>
      <c r="AV67" s="437"/>
      <c r="BM67" s="1"/>
      <c r="BN67" s="1"/>
      <c r="BO67" s="1"/>
    </row>
    <row r="68" spans="3:67" ht="15" customHeight="1" x14ac:dyDescent="0.2">
      <c r="C68" s="452"/>
      <c r="D68" s="452"/>
      <c r="E68" s="452"/>
      <c r="F68" s="452"/>
      <c r="G68" s="452"/>
      <c r="H68" s="452"/>
      <c r="I68" s="452"/>
      <c r="J68" s="452"/>
      <c r="K68" s="452"/>
      <c r="L68" s="474"/>
      <c r="M68" s="475"/>
      <c r="N68" s="475"/>
      <c r="O68" s="475"/>
      <c r="P68" s="475"/>
      <c r="Q68" s="475"/>
      <c r="R68" s="475"/>
      <c r="S68" s="475"/>
      <c r="T68" s="475"/>
      <c r="U68" s="475"/>
      <c r="V68" s="475"/>
      <c r="W68" s="475"/>
      <c r="X68" s="475"/>
      <c r="Y68" s="475"/>
      <c r="Z68" s="475"/>
      <c r="AA68" s="475"/>
      <c r="AB68" s="475"/>
      <c r="AC68" s="475"/>
      <c r="AD68" s="475"/>
      <c r="AE68" s="476"/>
      <c r="AF68" s="438"/>
      <c r="AG68" s="439"/>
      <c r="AH68" s="439"/>
      <c r="AI68" s="439"/>
      <c r="AJ68" s="439"/>
      <c r="AK68" s="439"/>
      <c r="AL68" s="439"/>
      <c r="AM68" s="439"/>
      <c r="AN68" s="439"/>
      <c r="AO68" s="439"/>
      <c r="AP68" s="439"/>
      <c r="AQ68" s="439"/>
      <c r="AR68" s="439"/>
      <c r="AS68" s="439"/>
      <c r="AT68" s="439"/>
      <c r="AU68" s="439"/>
      <c r="AV68" s="440"/>
      <c r="BM68" s="1"/>
      <c r="BN68" s="1"/>
      <c r="BO68" s="1"/>
    </row>
    <row r="69" spans="3:67" ht="15" customHeight="1" x14ac:dyDescent="0.2">
      <c r="C69" s="452"/>
      <c r="D69" s="452"/>
      <c r="E69" s="452"/>
      <c r="F69" s="452"/>
      <c r="G69" s="452"/>
      <c r="H69" s="452"/>
      <c r="I69" s="452"/>
      <c r="J69" s="452"/>
      <c r="K69" s="452"/>
      <c r="L69" s="477"/>
      <c r="M69" s="478"/>
      <c r="N69" s="478"/>
      <c r="O69" s="478"/>
      <c r="P69" s="478"/>
      <c r="Q69" s="478"/>
      <c r="R69" s="478"/>
      <c r="S69" s="478"/>
      <c r="T69" s="478"/>
      <c r="U69" s="478"/>
      <c r="V69" s="478"/>
      <c r="W69" s="478"/>
      <c r="X69" s="478"/>
      <c r="Y69" s="478"/>
      <c r="Z69" s="478"/>
      <c r="AA69" s="478"/>
      <c r="AB69" s="478"/>
      <c r="AC69" s="478"/>
      <c r="AD69" s="478"/>
      <c r="AE69" s="479"/>
      <c r="AF69" s="441"/>
      <c r="AG69" s="442"/>
      <c r="AH69" s="442"/>
      <c r="AI69" s="442"/>
      <c r="AJ69" s="442"/>
      <c r="AK69" s="442"/>
      <c r="AL69" s="442"/>
      <c r="AM69" s="442"/>
      <c r="AN69" s="442"/>
      <c r="AO69" s="442"/>
      <c r="AP69" s="442"/>
      <c r="AQ69" s="442"/>
      <c r="AR69" s="442"/>
      <c r="AS69" s="442"/>
      <c r="AT69" s="442"/>
      <c r="AU69" s="442"/>
      <c r="AV69" s="443"/>
      <c r="BM69" s="1"/>
      <c r="BN69" s="1"/>
      <c r="BO69" s="1"/>
    </row>
    <row r="70" spans="3:67" ht="388.5" customHeight="1" x14ac:dyDescent="0.2">
      <c r="AT70" s="5"/>
      <c r="BM70" s="1"/>
      <c r="BN70" s="1"/>
      <c r="BO70" s="1"/>
    </row>
    <row r="71" spans="3:67" ht="161.25" customHeight="1" x14ac:dyDescent="0.2">
      <c r="L71" s="1" t="s">
        <v>203</v>
      </c>
      <c r="BM71" s="1"/>
      <c r="BN71" s="1"/>
      <c r="BO71" s="1"/>
    </row>
    <row r="72" spans="3:67" ht="409.6" customHeight="1" x14ac:dyDescent="0.2">
      <c r="C72" s="1"/>
      <c r="D72" s="1"/>
      <c r="E72" s="1"/>
      <c r="F72" s="1"/>
      <c r="G72" s="1"/>
      <c r="H72" s="447" t="s">
        <v>146</v>
      </c>
      <c r="I72" s="447"/>
      <c r="J72" s="447"/>
      <c r="K72" s="447"/>
      <c r="L72" s="447"/>
      <c r="M72" s="447"/>
      <c r="N72" s="447"/>
      <c r="O72" s="447"/>
      <c r="P72" s="447"/>
      <c r="Q72" s="447"/>
      <c r="R72" s="447"/>
      <c r="S72" s="447"/>
      <c r="T72" s="447"/>
      <c r="U72" s="447"/>
      <c r="V72" s="447"/>
      <c r="W72" s="447"/>
      <c r="X72" s="447"/>
      <c r="Y72" s="447"/>
      <c r="Z72" s="447"/>
      <c r="AA72" s="447"/>
      <c r="AB72" s="447"/>
      <c r="AC72" s="447"/>
      <c r="AD72" s="447"/>
      <c r="AE72" s="68"/>
      <c r="AF72" s="68"/>
      <c r="AG72" s="68"/>
      <c r="AH72" s="68"/>
      <c r="AI72" s="68"/>
      <c r="AJ72" s="68"/>
      <c r="BM72" s="1"/>
      <c r="BN72" s="1"/>
      <c r="BO72" s="1"/>
    </row>
    <row r="73" spans="3:67" ht="60" customHeight="1" x14ac:dyDescent="0.25">
      <c r="C73" s="170" t="s">
        <v>297</v>
      </c>
      <c r="D73" s="170">
        <v>2016</v>
      </c>
      <c r="E73" s="169">
        <v>1</v>
      </c>
      <c r="F73" s="1"/>
      <c r="G73" s="1"/>
      <c r="H73" s="460" t="s">
        <v>16</v>
      </c>
      <c r="I73" s="461"/>
      <c r="J73" s="461"/>
      <c r="K73" s="462"/>
      <c r="M73" s="460" t="s">
        <v>30</v>
      </c>
      <c r="N73" s="461"/>
      <c r="O73" s="462"/>
      <c r="P73" s="1"/>
      <c r="Q73" s="460" t="s">
        <v>39</v>
      </c>
      <c r="R73" s="461"/>
      <c r="S73" s="461"/>
      <c r="T73" s="461"/>
      <c r="U73" s="461"/>
      <c r="V73" s="461"/>
      <c r="W73" s="461"/>
      <c r="X73" s="461"/>
      <c r="Y73" s="461"/>
      <c r="Z73" s="461"/>
      <c r="AA73" s="461"/>
      <c r="AB73" s="461"/>
      <c r="AC73" s="462"/>
      <c r="AE73" s="1" t="s">
        <v>299</v>
      </c>
      <c r="AH73" s="1" t="s">
        <v>557</v>
      </c>
      <c r="AK73" s="450" t="s">
        <v>35</v>
      </c>
      <c r="AL73" s="451"/>
      <c r="AM73" s="69"/>
      <c r="BM73" s="1"/>
      <c r="BN73" s="1"/>
      <c r="BO73" s="1"/>
    </row>
    <row r="74" spans="3:67" ht="60" customHeight="1" x14ac:dyDescent="0.25">
      <c r="C74" s="170" t="s">
        <v>52</v>
      </c>
      <c r="D74" s="170">
        <v>2017</v>
      </c>
      <c r="E74" s="169">
        <v>2</v>
      </c>
      <c r="F74" s="1"/>
      <c r="G74" s="1"/>
      <c r="H74" s="377" t="s">
        <v>27</v>
      </c>
      <c r="I74" s="460" t="s">
        <v>29</v>
      </c>
      <c r="J74" s="461"/>
      <c r="K74" s="462"/>
      <c r="M74" s="26" t="s">
        <v>27</v>
      </c>
      <c r="N74" s="26" t="s">
        <v>28</v>
      </c>
      <c r="O74" s="26" t="s">
        <v>29</v>
      </c>
      <c r="P74" s="1"/>
      <c r="Q74" s="26" t="s">
        <v>27</v>
      </c>
      <c r="R74" s="26" t="s">
        <v>28</v>
      </c>
      <c r="S74" s="151"/>
      <c r="T74" s="58"/>
      <c r="U74" s="460" t="s">
        <v>29</v>
      </c>
      <c r="V74" s="461"/>
      <c r="W74" s="461"/>
      <c r="X74" s="461"/>
      <c r="Y74" s="461"/>
      <c r="Z74" s="461"/>
      <c r="AA74" s="461"/>
      <c r="AB74" s="461"/>
      <c r="AC74" s="462"/>
      <c r="AE74" s="1" t="s">
        <v>300</v>
      </c>
      <c r="AH74" s="1" t="s">
        <v>559</v>
      </c>
      <c r="AK74" s="26" t="s">
        <v>34</v>
      </c>
      <c r="AL74" s="26" t="s">
        <v>28</v>
      </c>
      <c r="AM74" s="70"/>
      <c r="BM74" s="1"/>
      <c r="BN74" s="1"/>
      <c r="BO74" s="1"/>
    </row>
    <row r="75" spans="3:67" ht="96" customHeight="1" x14ac:dyDescent="0.25">
      <c r="C75" s="170" t="s">
        <v>53</v>
      </c>
      <c r="D75" s="170">
        <v>2018</v>
      </c>
      <c r="E75" s="169">
        <v>3</v>
      </c>
      <c r="F75" s="1"/>
      <c r="G75" s="1"/>
      <c r="H75" s="41" t="s">
        <v>91</v>
      </c>
      <c r="I75" s="463" t="s">
        <v>72</v>
      </c>
      <c r="J75" s="464"/>
      <c r="K75" s="465"/>
      <c r="M75" s="57" t="s">
        <v>145</v>
      </c>
      <c r="N75" s="56">
        <v>5</v>
      </c>
      <c r="O75" s="57" t="s">
        <v>22</v>
      </c>
      <c r="P75" s="1"/>
      <c r="Q75" s="56" t="s">
        <v>79</v>
      </c>
      <c r="R75" s="56">
        <v>1</v>
      </c>
      <c r="S75" s="152"/>
      <c r="T75" s="59"/>
      <c r="U75" s="466" t="s">
        <v>40</v>
      </c>
      <c r="V75" s="467"/>
      <c r="W75" s="467"/>
      <c r="X75" s="467"/>
      <c r="Y75" s="467"/>
      <c r="Z75" s="467"/>
      <c r="AA75" s="467"/>
      <c r="AB75" s="467"/>
      <c r="AC75" s="468"/>
      <c r="AE75" s="1" t="s">
        <v>301</v>
      </c>
      <c r="AK75" s="30" t="s">
        <v>33</v>
      </c>
      <c r="AL75" s="42">
        <v>0.5</v>
      </c>
      <c r="AM75" s="52"/>
      <c r="BM75" s="1"/>
      <c r="BN75" s="1"/>
      <c r="BO75" s="1"/>
    </row>
    <row r="76" spans="3:67" ht="102" customHeight="1" x14ac:dyDescent="0.25">
      <c r="C76" s="170" t="s">
        <v>54</v>
      </c>
      <c r="D76" s="170">
        <v>2019</v>
      </c>
      <c r="E76" s="169">
        <v>4</v>
      </c>
      <c r="F76" s="1"/>
      <c r="G76" s="1"/>
      <c r="H76" s="254" t="s">
        <v>92</v>
      </c>
      <c r="I76" s="463" t="s">
        <v>73</v>
      </c>
      <c r="J76" s="464"/>
      <c r="K76" s="465"/>
      <c r="M76" s="57" t="s">
        <v>87</v>
      </c>
      <c r="N76" s="56">
        <v>4</v>
      </c>
      <c r="O76" s="57" t="s">
        <v>23</v>
      </c>
      <c r="P76" s="1"/>
      <c r="Q76" s="56" t="s">
        <v>80</v>
      </c>
      <c r="R76" s="56">
        <v>2</v>
      </c>
      <c r="S76" s="152"/>
      <c r="T76" s="59"/>
      <c r="U76" s="466" t="s">
        <v>86</v>
      </c>
      <c r="V76" s="467"/>
      <c r="W76" s="467"/>
      <c r="X76" s="467"/>
      <c r="Y76" s="467"/>
      <c r="Z76" s="467"/>
      <c r="AA76" s="467"/>
      <c r="AB76" s="467"/>
      <c r="AC76" s="468"/>
      <c r="AE76" s="1" t="s">
        <v>302</v>
      </c>
      <c r="AK76" s="30" t="s">
        <v>187</v>
      </c>
      <c r="AL76" s="42">
        <v>1</v>
      </c>
      <c r="AM76" s="52"/>
      <c r="BM76" s="1"/>
      <c r="BN76" s="1"/>
      <c r="BO76" s="1"/>
    </row>
    <row r="77" spans="3:67" ht="95.25" customHeight="1" x14ac:dyDescent="0.25">
      <c r="C77" s="170" t="s">
        <v>55</v>
      </c>
      <c r="D77" s="170">
        <v>2020</v>
      </c>
      <c r="E77" s="169">
        <v>5</v>
      </c>
      <c r="F77" s="1"/>
      <c r="G77" s="1"/>
      <c r="H77" s="41" t="s">
        <v>93</v>
      </c>
      <c r="I77" s="463" t="s">
        <v>74</v>
      </c>
      <c r="J77" s="464"/>
      <c r="K77" s="465"/>
      <c r="M77" s="57" t="s">
        <v>88</v>
      </c>
      <c r="N77" s="56">
        <v>3</v>
      </c>
      <c r="O77" s="57" t="s">
        <v>24</v>
      </c>
      <c r="P77" s="1"/>
      <c r="Q77" s="56" t="s">
        <v>81</v>
      </c>
      <c r="R77" s="56">
        <v>3</v>
      </c>
      <c r="S77" s="152"/>
      <c r="T77" s="59"/>
      <c r="U77" s="466" t="s">
        <v>85</v>
      </c>
      <c r="V77" s="467"/>
      <c r="W77" s="467"/>
      <c r="X77" s="467"/>
      <c r="Y77" s="467"/>
      <c r="Z77" s="467"/>
      <c r="AA77" s="467"/>
      <c r="AB77" s="467"/>
      <c r="AC77" s="468"/>
      <c r="AE77" s="1" t="s">
        <v>303</v>
      </c>
      <c r="BM77" s="1"/>
      <c r="BN77" s="1"/>
      <c r="BO77" s="1"/>
    </row>
    <row r="78" spans="3:67" ht="90.75" customHeight="1" x14ac:dyDescent="0.25">
      <c r="C78" s="170" t="s">
        <v>56</v>
      </c>
      <c r="D78" s="1"/>
      <c r="E78" s="169">
        <v>6</v>
      </c>
      <c r="F78" s="1"/>
      <c r="G78" s="1"/>
      <c r="H78" s="41" t="s">
        <v>94</v>
      </c>
      <c r="I78" s="463" t="s">
        <v>75</v>
      </c>
      <c r="J78" s="464"/>
      <c r="K78" s="465"/>
      <c r="M78" s="57" t="s">
        <v>89</v>
      </c>
      <c r="N78" s="56">
        <v>2</v>
      </c>
      <c r="O78" s="57" t="s">
        <v>25</v>
      </c>
      <c r="P78" s="1"/>
      <c r="Q78" s="56" t="s">
        <v>82</v>
      </c>
      <c r="R78" s="56">
        <v>4</v>
      </c>
      <c r="S78" s="152"/>
      <c r="T78" s="59"/>
      <c r="U78" s="466" t="s">
        <v>84</v>
      </c>
      <c r="V78" s="467"/>
      <c r="W78" s="467"/>
      <c r="X78" s="467"/>
      <c r="Y78" s="467"/>
      <c r="Z78" s="467"/>
      <c r="AA78" s="467"/>
      <c r="AB78" s="467"/>
      <c r="AC78" s="468"/>
      <c r="AE78" s="1" t="s">
        <v>304</v>
      </c>
      <c r="BM78" s="1"/>
      <c r="BN78" s="1"/>
      <c r="BO78" s="1"/>
    </row>
    <row r="79" spans="3:67" ht="67.5" customHeight="1" x14ac:dyDescent="0.25">
      <c r="C79" s="170" t="s">
        <v>57</v>
      </c>
      <c r="D79" s="1"/>
      <c r="E79" s="169">
        <v>7</v>
      </c>
      <c r="F79" s="1"/>
      <c r="G79" s="1"/>
      <c r="H79" s="41" t="s">
        <v>95</v>
      </c>
      <c r="I79" s="463" t="s">
        <v>76</v>
      </c>
      <c r="J79" s="464"/>
      <c r="K79" s="465"/>
      <c r="M79" s="57" t="s">
        <v>90</v>
      </c>
      <c r="N79" s="56">
        <v>1</v>
      </c>
      <c r="O79" s="57" t="s">
        <v>26</v>
      </c>
      <c r="P79" s="1"/>
      <c r="R79" s="1"/>
      <c r="S79" s="1"/>
      <c r="U79" s="7"/>
      <c r="V79" s="7"/>
      <c r="W79" s="7"/>
      <c r="X79" s="7"/>
      <c r="Y79" s="7"/>
      <c r="Z79" s="7"/>
      <c r="AA79" s="7"/>
      <c r="AB79" s="7"/>
      <c r="AC79" s="4"/>
      <c r="AD79" s="4"/>
      <c r="AE79" s="1" t="s">
        <v>305</v>
      </c>
      <c r="AF79" s="4"/>
      <c r="AG79" s="4"/>
      <c r="AH79" s="4"/>
      <c r="AI79" s="4"/>
      <c r="AJ79" s="4"/>
      <c r="BM79" s="1"/>
      <c r="BN79" s="1"/>
      <c r="BO79" s="1"/>
    </row>
    <row r="80" spans="3:67" ht="60" customHeight="1" x14ac:dyDescent="0.25">
      <c r="C80" s="170" t="s">
        <v>58</v>
      </c>
      <c r="D80" s="1"/>
      <c r="E80" s="169">
        <v>8</v>
      </c>
      <c r="F80" s="1"/>
      <c r="G80" s="1"/>
      <c r="H80" s="252" t="s">
        <v>96</v>
      </c>
      <c r="I80" s="457" t="s">
        <v>38</v>
      </c>
      <c r="J80" s="458"/>
      <c r="K80" s="459"/>
      <c r="M80" s="1"/>
      <c r="N80" s="4"/>
      <c r="P80" s="1"/>
      <c r="R80" s="1"/>
      <c r="S80" s="1"/>
      <c r="U80" s="7"/>
      <c r="V80" s="7"/>
      <c r="W80" s="7"/>
      <c r="X80" s="7"/>
      <c r="Y80" s="7"/>
      <c r="Z80" s="7"/>
      <c r="AA80" s="7"/>
      <c r="AB80" s="7"/>
      <c r="AC80" s="4"/>
      <c r="AD80" s="4"/>
      <c r="AE80" s="1" t="s">
        <v>306</v>
      </c>
      <c r="AF80" s="4"/>
      <c r="AG80" s="4"/>
      <c r="AH80" s="4"/>
      <c r="AI80" s="4"/>
      <c r="AJ80" s="4"/>
      <c r="BM80" s="1"/>
      <c r="BN80" s="1"/>
      <c r="BO80" s="1"/>
    </row>
    <row r="81" spans="3:67" ht="74.25" customHeight="1" x14ac:dyDescent="0.25">
      <c r="C81" s="170" t="s">
        <v>59</v>
      </c>
      <c r="D81" s="1"/>
      <c r="E81" s="169">
        <v>9</v>
      </c>
      <c r="F81" s="1"/>
      <c r="G81" s="1"/>
      <c r="H81" s="252" t="s">
        <v>97</v>
      </c>
      <c r="I81" s="457" t="s">
        <v>77</v>
      </c>
      <c r="J81" s="458"/>
      <c r="K81" s="459"/>
      <c r="M81" s="1"/>
      <c r="N81" s="4"/>
      <c r="P81" s="1"/>
      <c r="R81" s="1"/>
      <c r="S81" s="1"/>
      <c r="U81" s="7"/>
      <c r="V81" s="7"/>
      <c r="W81" s="7"/>
      <c r="X81" s="7"/>
      <c r="Y81" s="7"/>
      <c r="Z81" s="7"/>
      <c r="AA81" s="7"/>
      <c r="AB81" s="7"/>
      <c r="AC81" s="4"/>
      <c r="AD81" s="4"/>
      <c r="AE81" s="1" t="s">
        <v>310</v>
      </c>
      <c r="AF81" s="4"/>
      <c r="AG81" s="4"/>
      <c r="AH81" s="4"/>
      <c r="AI81" s="4"/>
      <c r="AJ81" s="4"/>
      <c r="BM81" s="1"/>
      <c r="BN81" s="1"/>
      <c r="BO81" s="1"/>
    </row>
    <row r="82" spans="3:67" ht="69.75" customHeight="1" x14ac:dyDescent="0.25">
      <c r="C82" s="170" t="s">
        <v>60</v>
      </c>
      <c r="D82" s="1"/>
      <c r="E82" s="169">
        <v>10</v>
      </c>
      <c r="F82" s="1"/>
      <c r="G82" s="1"/>
      <c r="H82" s="252" t="s">
        <v>98</v>
      </c>
      <c r="I82" s="457" t="s">
        <v>78</v>
      </c>
      <c r="J82" s="458"/>
      <c r="K82" s="459"/>
      <c r="M82" s="1"/>
      <c r="N82" s="4"/>
      <c r="O82" s="9"/>
      <c r="P82" s="1"/>
      <c r="R82" s="1"/>
      <c r="S82" s="1"/>
      <c r="U82" s="7"/>
      <c r="V82" s="7"/>
      <c r="W82" s="7"/>
      <c r="X82" s="7"/>
      <c r="Y82" s="7"/>
      <c r="Z82" s="7"/>
      <c r="AA82" s="7"/>
      <c r="AB82" s="7"/>
      <c r="AC82" s="4"/>
      <c r="AD82" s="4"/>
      <c r="AE82" s="1" t="s">
        <v>311</v>
      </c>
      <c r="AF82" s="4"/>
      <c r="AG82" s="4"/>
      <c r="AH82" s="4"/>
      <c r="AI82" s="4"/>
      <c r="AJ82" s="4"/>
      <c r="BM82" s="1"/>
      <c r="BN82" s="1"/>
      <c r="BO82" s="1"/>
    </row>
    <row r="83" spans="3:67" ht="60" customHeight="1" x14ac:dyDescent="0.25">
      <c r="C83" s="171" t="s">
        <v>61</v>
      </c>
      <c r="E83" s="169">
        <v>11</v>
      </c>
      <c r="AE83" s="1" t="s">
        <v>307</v>
      </c>
      <c r="BM83" s="1"/>
      <c r="BN83" s="1"/>
      <c r="BO83" s="1"/>
    </row>
    <row r="84" spans="3:67" ht="60" customHeight="1" x14ac:dyDescent="0.25">
      <c r="C84" s="171" t="s">
        <v>298</v>
      </c>
      <c r="E84" s="169">
        <v>12</v>
      </c>
      <c r="AE84" s="1" t="s">
        <v>312</v>
      </c>
      <c r="BM84" s="1"/>
      <c r="BN84" s="1"/>
      <c r="BO84" s="1"/>
    </row>
    <row r="85" spans="3:67" ht="60" customHeight="1" x14ac:dyDescent="0.25">
      <c r="E85" s="169">
        <v>13</v>
      </c>
      <c r="AE85" s="1" t="s">
        <v>313</v>
      </c>
      <c r="BM85" s="1"/>
      <c r="BN85" s="1"/>
      <c r="BO85" s="1"/>
    </row>
    <row r="86" spans="3:67" ht="60" customHeight="1" x14ac:dyDescent="0.25">
      <c r="E86" s="169">
        <v>14</v>
      </c>
      <c r="AE86" s="1" t="s">
        <v>308</v>
      </c>
      <c r="BM86" s="1"/>
      <c r="BN86" s="1"/>
      <c r="BO86" s="1"/>
    </row>
    <row r="87" spans="3:67" ht="60" customHeight="1" x14ac:dyDescent="0.25">
      <c r="E87" s="169">
        <v>15</v>
      </c>
      <c r="AE87" s="1" t="s">
        <v>309</v>
      </c>
      <c r="BM87" s="1"/>
      <c r="BN87" s="1"/>
      <c r="BO87" s="1"/>
    </row>
    <row r="88" spans="3:67" ht="60" customHeight="1" x14ac:dyDescent="0.25">
      <c r="E88" s="169">
        <v>16</v>
      </c>
      <c r="AE88" s="1" t="s">
        <v>314</v>
      </c>
      <c r="BM88" s="1"/>
      <c r="BN88" s="1"/>
      <c r="BO88" s="1"/>
    </row>
    <row r="89" spans="3:67" ht="60" customHeight="1" x14ac:dyDescent="0.25">
      <c r="E89" s="169">
        <v>17</v>
      </c>
      <c r="BM89" s="1"/>
      <c r="BN89" s="1"/>
      <c r="BO89" s="1"/>
    </row>
    <row r="90" spans="3:67" ht="60" customHeight="1" x14ac:dyDescent="0.25">
      <c r="E90" s="169">
        <v>18</v>
      </c>
      <c r="BM90" s="1"/>
      <c r="BN90" s="1"/>
      <c r="BO90" s="1"/>
    </row>
    <row r="91" spans="3:67" ht="60" customHeight="1" x14ac:dyDescent="0.25">
      <c r="E91" s="169">
        <v>19</v>
      </c>
      <c r="BM91" s="1"/>
      <c r="BN91" s="1"/>
      <c r="BO91" s="1"/>
    </row>
    <row r="92" spans="3:67" ht="60" customHeight="1" x14ac:dyDescent="0.25">
      <c r="E92" s="169">
        <v>20</v>
      </c>
      <c r="BM92" s="1"/>
      <c r="BN92" s="1"/>
      <c r="BO92" s="1"/>
    </row>
    <row r="93" spans="3:67" ht="60" customHeight="1" x14ac:dyDescent="0.25">
      <c r="E93" s="169">
        <v>21</v>
      </c>
      <c r="BM93" s="1"/>
      <c r="BN93" s="1"/>
      <c r="BO93" s="1"/>
    </row>
    <row r="94" spans="3:67" ht="60" customHeight="1" x14ac:dyDescent="0.25">
      <c r="E94" s="169">
        <v>22</v>
      </c>
      <c r="BM94" s="1"/>
      <c r="BN94" s="1"/>
      <c r="BO94" s="1"/>
    </row>
    <row r="95" spans="3:67" ht="60" customHeight="1" x14ac:dyDescent="0.25">
      <c r="E95" s="169">
        <v>23</v>
      </c>
    </row>
    <row r="96" spans="3:67" ht="60" customHeight="1" x14ac:dyDescent="0.25">
      <c r="E96" s="169">
        <v>24</v>
      </c>
    </row>
    <row r="97" spans="5:5" ht="60" customHeight="1" x14ac:dyDescent="0.25">
      <c r="E97" s="169">
        <v>25</v>
      </c>
    </row>
    <row r="98" spans="5:5" ht="60" customHeight="1" x14ac:dyDescent="0.25">
      <c r="E98" s="169">
        <v>26</v>
      </c>
    </row>
    <row r="99" spans="5:5" ht="60" customHeight="1" x14ac:dyDescent="0.25">
      <c r="E99" s="169">
        <v>27</v>
      </c>
    </row>
    <row r="100" spans="5:5" ht="60" customHeight="1" x14ac:dyDescent="0.25">
      <c r="E100" s="169">
        <v>28</v>
      </c>
    </row>
    <row r="101" spans="5:5" ht="60" customHeight="1" x14ac:dyDescent="0.25">
      <c r="E101" s="169">
        <v>29</v>
      </c>
    </row>
    <row r="102" spans="5:5" ht="60" customHeight="1" x14ac:dyDescent="0.25">
      <c r="E102" s="169">
        <v>30</v>
      </c>
    </row>
    <row r="103" spans="5:5" ht="60" customHeight="1" x14ac:dyDescent="0.25">
      <c r="E103" s="169">
        <v>31</v>
      </c>
    </row>
    <row r="104" spans="5:5" ht="60" customHeight="1" x14ac:dyDescent="0.2"/>
    <row r="105" spans="5:5" ht="60" customHeight="1" x14ac:dyDescent="0.2"/>
    <row r="106" spans="5:5" ht="60" customHeight="1" x14ac:dyDescent="0.2"/>
    <row r="107" spans="5:5" ht="60" customHeight="1" x14ac:dyDescent="0.2"/>
    <row r="108" spans="5:5" ht="60" customHeight="1" x14ac:dyDescent="0.2"/>
    <row r="109" spans="5:5" ht="60" customHeight="1" x14ac:dyDescent="0.2"/>
    <row r="110" spans="5:5" ht="60" customHeight="1" x14ac:dyDescent="0.2"/>
    <row r="111" spans="5:5" ht="60" customHeight="1" x14ac:dyDescent="0.2"/>
    <row r="112" spans="5:5" ht="60" customHeight="1" x14ac:dyDescent="0.2"/>
    <row r="113" ht="60" customHeight="1" x14ac:dyDescent="0.2"/>
    <row r="114" ht="60" customHeight="1" x14ac:dyDescent="0.2"/>
    <row r="115" ht="60" customHeight="1" x14ac:dyDescent="0.2"/>
    <row r="116" ht="60" customHeight="1" x14ac:dyDescent="0.2"/>
    <row r="117" ht="60" customHeight="1" x14ac:dyDescent="0.2"/>
    <row r="118" ht="60" customHeight="1" x14ac:dyDescent="0.2"/>
    <row r="119" ht="60" customHeight="1" x14ac:dyDescent="0.2"/>
    <row r="120" ht="60" customHeight="1" x14ac:dyDescent="0.2"/>
    <row r="121" ht="60" customHeight="1" x14ac:dyDescent="0.2"/>
    <row r="122" ht="60" customHeight="1" x14ac:dyDescent="0.2"/>
    <row r="123" ht="60" customHeight="1" x14ac:dyDescent="0.2"/>
    <row r="124" ht="60" customHeight="1" x14ac:dyDescent="0.2"/>
    <row r="125" ht="60" customHeight="1" x14ac:dyDescent="0.2"/>
    <row r="126" ht="60" customHeight="1" x14ac:dyDescent="0.2"/>
    <row r="127" ht="60" customHeight="1" x14ac:dyDescent="0.2"/>
    <row r="128" ht="60" customHeight="1" x14ac:dyDescent="0.2"/>
    <row r="129" ht="60" customHeight="1" x14ac:dyDescent="0.2"/>
    <row r="130" ht="60" customHeight="1" x14ac:dyDescent="0.2"/>
    <row r="131" ht="60" customHeight="1" x14ac:dyDescent="0.2"/>
    <row r="132" ht="60" customHeight="1" x14ac:dyDescent="0.2"/>
    <row r="133" ht="60" customHeight="1" x14ac:dyDescent="0.2"/>
  </sheetData>
  <sheetProtection selectLockedCells="1"/>
  <dataConsolidate/>
  <mergeCells count="90">
    <mergeCell ref="AA8:AA9"/>
    <mergeCell ref="AB8:AB9"/>
    <mergeCell ref="W8:W9"/>
    <mergeCell ref="S17:S18"/>
    <mergeCell ref="T17:T18"/>
    <mergeCell ref="U17:U18"/>
    <mergeCell ref="K8:K9"/>
    <mergeCell ref="L8:L9"/>
    <mergeCell ref="M8:M9"/>
    <mergeCell ref="I74:K74"/>
    <mergeCell ref="I75:K75"/>
    <mergeCell ref="I8:I9"/>
    <mergeCell ref="J8:J9"/>
    <mergeCell ref="M17:M18"/>
    <mergeCell ref="L67:AE69"/>
    <mergeCell ref="S8:S9"/>
    <mergeCell ref="U74:AC74"/>
    <mergeCell ref="U75:AC75"/>
    <mergeCell ref="V8:V9"/>
    <mergeCell ref="X8:X9"/>
    <mergeCell ref="Y8:Y9"/>
    <mergeCell ref="Z8:Z9"/>
    <mergeCell ref="AN8:AN9"/>
    <mergeCell ref="I82:K82"/>
    <mergeCell ref="H72:AD72"/>
    <mergeCell ref="H73:K73"/>
    <mergeCell ref="M73:O73"/>
    <mergeCell ref="Q73:AC73"/>
    <mergeCell ref="I80:K80"/>
    <mergeCell ref="I81:K81"/>
    <mergeCell ref="I76:K76"/>
    <mergeCell ref="I77:K77"/>
    <mergeCell ref="I78:K78"/>
    <mergeCell ref="I79:K79"/>
    <mergeCell ref="U76:AC76"/>
    <mergeCell ref="C67:K69"/>
    <mergeCell ref="U77:AC77"/>
    <mergeCell ref="U78:AC78"/>
    <mergeCell ref="J5:J6"/>
    <mergeCell ref="G8:G9"/>
    <mergeCell ref="D8:D9"/>
    <mergeCell ref="E8:E9"/>
    <mergeCell ref="F8:F9"/>
    <mergeCell ref="AK73:AL73"/>
    <mergeCell ref="C64:K66"/>
    <mergeCell ref="AF67:AV69"/>
    <mergeCell ref="AO8:AQ8"/>
    <mergeCell ref="AR8:AT8"/>
    <mergeCell ref="P8:P9"/>
    <mergeCell ref="N8:N9"/>
    <mergeCell ref="O8:O9"/>
    <mergeCell ref="Q8:Q9"/>
    <mergeCell ref="R8:R9"/>
    <mergeCell ref="T8:T9"/>
    <mergeCell ref="U8:U9"/>
    <mergeCell ref="AC8:AC9"/>
    <mergeCell ref="AD8:AD9"/>
    <mergeCell ref="AK8:AL8"/>
    <mergeCell ref="C8:C9"/>
    <mergeCell ref="AU8:AV8"/>
    <mergeCell ref="AU1:AV1"/>
    <mergeCell ref="AU3:AV3"/>
    <mergeCell ref="E1:AT3"/>
    <mergeCell ref="AF64:AV66"/>
    <mergeCell ref="L64:AE66"/>
    <mergeCell ref="AE8:AJ8"/>
    <mergeCell ref="AM8:AM9"/>
    <mergeCell ref="N5:N6"/>
    <mergeCell ref="O5:O6"/>
    <mergeCell ref="C5:I6"/>
    <mergeCell ref="Q5:Q6"/>
    <mergeCell ref="R5:R6"/>
    <mergeCell ref="K5:K6"/>
    <mergeCell ref="C1:D3"/>
    <mergeCell ref="H8:H9"/>
    <mergeCell ref="C17:C18"/>
    <mergeCell ref="D17:D18"/>
    <mergeCell ref="E17:E18"/>
    <mergeCell ref="F17:F18"/>
    <mergeCell ref="G17:G18"/>
    <mergeCell ref="H17:H18"/>
    <mergeCell ref="I17:I18"/>
    <mergeCell ref="J17:J18"/>
    <mergeCell ref="K17:K18"/>
    <mergeCell ref="L17:L18"/>
    <mergeCell ref="N17:N18"/>
    <mergeCell ref="O17:O18"/>
    <mergeCell ref="P17:P18"/>
    <mergeCell ref="Q17:Q18"/>
    <mergeCell ref="R17:R18"/>
  </mergeCells>
  <conditionalFormatting sqref="T10 T12:T15 T38:T40 T45:T52">
    <cfRule type="cellIs" dxfId="66" priority="418" stopIfTrue="1" operator="between">
      <formula>4.5</formula>
      <formula>11</formula>
    </cfRule>
    <cfRule type="cellIs" dxfId="65" priority="419" stopIfTrue="1" operator="lessThan">
      <formula>4</formula>
    </cfRule>
    <cfRule type="cellIs" dxfId="64" priority="420" stopIfTrue="1" operator="greaterThan">
      <formula>11</formula>
    </cfRule>
    <cfRule type="cellIs" dxfId="63" priority="421" stopIfTrue="1" operator="equal">
      <formula>4</formula>
    </cfRule>
  </conditionalFormatting>
  <conditionalFormatting sqref="AE12">
    <cfRule type="iconSet" priority="405">
      <iconSet>
        <cfvo type="percent" val="0"/>
        <cfvo type="formula" val="$O$13-($O$13*0.3)"/>
        <cfvo type="formula" val="$O$13-($O$13*0.2)"/>
      </iconSet>
    </cfRule>
  </conditionalFormatting>
  <conditionalFormatting sqref="AG12">
    <cfRule type="iconSet" priority="404">
      <iconSet>
        <cfvo type="percent" val="0"/>
        <cfvo type="formula" val="$P$13-($P$13*0.3)"/>
        <cfvo type="formula" val="$P$13-($P$13*0.2)"/>
      </iconSet>
    </cfRule>
  </conditionalFormatting>
  <conditionalFormatting sqref="AI12">
    <cfRule type="iconSet" priority="403">
      <iconSet>
        <cfvo type="percent" val="0"/>
        <cfvo type="formula" val="$Q$13-($Q$13*0.3)"/>
        <cfvo type="formula" val="$Q$13-($Q$13*0.2)"/>
      </iconSet>
    </cfRule>
  </conditionalFormatting>
  <conditionalFormatting sqref="AE13">
    <cfRule type="iconSet" priority="401">
      <iconSet>
        <cfvo type="percent" val="0"/>
        <cfvo type="formula" val="$O$14-($O$14*0.3)"/>
        <cfvo type="formula" val="$O$14-($O$14*0.2)"/>
      </iconSet>
    </cfRule>
  </conditionalFormatting>
  <conditionalFormatting sqref="AG13">
    <cfRule type="iconSet" priority="400">
      <iconSet>
        <cfvo type="percent" val="0"/>
        <cfvo type="formula" val="$P$14-($P$14*0.3)"/>
        <cfvo type="formula" val="$P$14-($P$14*0.2)"/>
      </iconSet>
    </cfRule>
  </conditionalFormatting>
  <conditionalFormatting sqref="AI13">
    <cfRule type="iconSet" priority="399">
      <iconSet>
        <cfvo type="percent" val="0"/>
        <cfvo type="formula" val="$Q$14-($Q$14*0.3)"/>
        <cfvo type="formula" val="$Q$14-($Q$14*0.2)"/>
      </iconSet>
    </cfRule>
  </conditionalFormatting>
  <conditionalFormatting sqref="AE14">
    <cfRule type="iconSet" priority="397">
      <iconSet>
        <cfvo type="percent" val="0"/>
        <cfvo type="formula" val="$O$15-($O$15*0.3)"/>
        <cfvo type="formula" val="$O$15-($O$15*0.2)"/>
      </iconSet>
    </cfRule>
  </conditionalFormatting>
  <conditionalFormatting sqref="AG14">
    <cfRule type="iconSet" priority="396">
      <iconSet>
        <cfvo type="percent" val="0"/>
        <cfvo type="formula" val="$P$15-($P$15*0.3)"/>
        <cfvo type="formula" val="$P$15-($P$15*0.2)"/>
      </iconSet>
    </cfRule>
  </conditionalFormatting>
  <conditionalFormatting sqref="AI14">
    <cfRule type="iconSet" priority="395">
      <iconSet>
        <cfvo type="percent" val="0"/>
        <cfvo type="formula" val="$Q$15-($Q$15*0.3)"/>
        <cfvo type="formula" val="$Q$15-($Q$15*0.2)"/>
      </iconSet>
    </cfRule>
  </conditionalFormatting>
  <conditionalFormatting sqref="AE15">
    <cfRule type="iconSet" priority="393">
      <iconSet>
        <cfvo type="percent" val="0"/>
        <cfvo type="formula" val="$O$16-($O$16*0.3)"/>
        <cfvo type="formula" val="$O$16-($O$16*0.2)"/>
      </iconSet>
    </cfRule>
  </conditionalFormatting>
  <conditionalFormatting sqref="AG15">
    <cfRule type="iconSet" priority="392">
      <iconSet>
        <cfvo type="percent" val="0"/>
        <cfvo type="formula" val="$P$16-($P$16*0.3)"/>
        <cfvo type="formula" val="$P$16-($P$16*0.2)"/>
      </iconSet>
    </cfRule>
  </conditionalFormatting>
  <conditionalFormatting sqref="AI15">
    <cfRule type="iconSet" priority="391">
      <iconSet>
        <cfvo type="percent" val="0"/>
        <cfvo type="formula" val="$Q$16-($Q$16*0.3)"/>
        <cfvo type="formula" val="$Q$16-($Q$16*0.2)"/>
      </iconSet>
    </cfRule>
  </conditionalFormatting>
  <conditionalFormatting sqref="AE10">
    <cfRule type="iconSet" priority="385">
      <iconSet>
        <cfvo type="percent" val="0"/>
        <cfvo type="formula" val="#REF!-(#REF!*0.3)"/>
        <cfvo type="formula" val="#REF!-(#REF!*0.2)"/>
      </iconSet>
    </cfRule>
  </conditionalFormatting>
  <conditionalFormatting sqref="AE10">
    <cfRule type="iconSet" priority="384">
      <iconSet>
        <cfvo type="percent" val="0"/>
        <cfvo type="num" val="0.12"/>
        <cfvo type="num" val="0.25"/>
      </iconSet>
    </cfRule>
  </conditionalFormatting>
  <conditionalFormatting sqref="AE12">
    <cfRule type="iconSet" priority="381">
      <iconSet>
        <cfvo type="percent" val="0"/>
        <cfvo type="formula" val="#REF!-(#REF!*0.3)"/>
        <cfvo type="formula" val="#REF!-(#REF!*0.2)"/>
      </iconSet>
    </cfRule>
  </conditionalFormatting>
  <conditionalFormatting sqref="AE12">
    <cfRule type="iconSet" priority="380">
      <iconSet>
        <cfvo type="percent" val="0"/>
        <cfvo type="num" val="0.12"/>
        <cfvo type="num" val="0.25"/>
      </iconSet>
    </cfRule>
  </conditionalFormatting>
  <conditionalFormatting sqref="AE13">
    <cfRule type="iconSet" priority="379">
      <iconSet>
        <cfvo type="percent" val="0"/>
        <cfvo type="formula" val="#REF!-(#REF!*0.3)"/>
        <cfvo type="formula" val="#REF!-(#REF!*0.2)"/>
      </iconSet>
    </cfRule>
  </conditionalFormatting>
  <conditionalFormatting sqref="AE13">
    <cfRule type="iconSet" priority="378">
      <iconSet>
        <cfvo type="percent" val="0"/>
        <cfvo type="num" val="0.12"/>
        <cfvo type="num" val="0.25"/>
      </iconSet>
    </cfRule>
  </conditionalFormatting>
  <conditionalFormatting sqref="AE14">
    <cfRule type="iconSet" priority="377">
      <iconSet>
        <cfvo type="percent" val="0"/>
        <cfvo type="formula" val="#REF!-(#REF!*0.3)"/>
        <cfvo type="formula" val="#REF!-(#REF!*0.2)"/>
      </iconSet>
    </cfRule>
  </conditionalFormatting>
  <conditionalFormatting sqref="AE14">
    <cfRule type="iconSet" priority="376">
      <iconSet>
        <cfvo type="percent" val="0"/>
        <cfvo type="num" val="0.12"/>
        <cfvo type="num" val="0.25"/>
      </iconSet>
    </cfRule>
  </conditionalFormatting>
  <conditionalFormatting sqref="AE15">
    <cfRule type="iconSet" priority="375">
      <iconSet>
        <cfvo type="percent" val="0"/>
        <cfvo type="formula" val="#REF!-(#REF!*0.3)"/>
        <cfvo type="formula" val="#REF!-(#REF!*0.2)"/>
      </iconSet>
    </cfRule>
  </conditionalFormatting>
  <conditionalFormatting sqref="AE15">
    <cfRule type="iconSet" priority="374">
      <iconSet>
        <cfvo type="percent" val="0"/>
        <cfvo type="num" val="0.12"/>
        <cfvo type="num" val="0.25"/>
      </iconSet>
    </cfRule>
  </conditionalFormatting>
  <conditionalFormatting sqref="AI10">
    <cfRule type="iconSet" priority="371">
      <iconSet>
        <cfvo type="percent" val="0"/>
        <cfvo type="num" val="0.62"/>
        <cfvo type="num" val="0.75"/>
      </iconSet>
    </cfRule>
  </conditionalFormatting>
  <conditionalFormatting sqref="AI12">
    <cfRule type="iconSet" priority="369">
      <iconSet>
        <cfvo type="percent" val="0"/>
        <cfvo type="num" val="0.62"/>
        <cfvo type="num" val="0.75"/>
      </iconSet>
    </cfRule>
  </conditionalFormatting>
  <conditionalFormatting sqref="AI13">
    <cfRule type="iconSet" priority="368">
      <iconSet>
        <cfvo type="percent" val="0"/>
        <cfvo type="num" val="0.62"/>
        <cfvo type="num" val="0.75"/>
      </iconSet>
    </cfRule>
  </conditionalFormatting>
  <conditionalFormatting sqref="AI14">
    <cfRule type="iconSet" priority="367">
      <iconSet>
        <cfvo type="percent" val="0"/>
        <cfvo type="num" val="0.62"/>
        <cfvo type="num" val="0.75"/>
      </iconSet>
    </cfRule>
  </conditionalFormatting>
  <conditionalFormatting sqref="AI15">
    <cfRule type="iconSet" priority="366">
      <iconSet>
        <cfvo type="percent" val="0"/>
        <cfvo type="num" val="0.62"/>
        <cfvo type="num" val="0.75"/>
      </iconSet>
    </cfRule>
  </conditionalFormatting>
  <conditionalFormatting sqref="AE10">
    <cfRule type="iconSet" priority="430">
      <iconSet>
        <cfvo type="percent" val="0"/>
        <cfvo type="formula" val="#REF!-(#REF!*0.3)"/>
        <cfvo type="formula" val="#REF!-(#REF!*0.2)"/>
      </iconSet>
    </cfRule>
  </conditionalFormatting>
  <conditionalFormatting sqref="AG10">
    <cfRule type="iconSet" priority="431">
      <iconSet>
        <cfvo type="percent" val="0"/>
        <cfvo type="formula" val="#REF!-(#REF!*0.3)"/>
        <cfvo type="formula" val="#REF!-(#REF!*0.2)"/>
      </iconSet>
    </cfRule>
  </conditionalFormatting>
  <conditionalFormatting sqref="AI10">
    <cfRule type="iconSet" priority="432">
      <iconSet>
        <cfvo type="percent" val="0"/>
        <cfvo type="formula" val="#REF!-(#REF!*0.3)"/>
        <cfvo type="formula" val="#REF!-(#REF!*0.2)"/>
      </iconSet>
    </cfRule>
  </conditionalFormatting>
  <conditionalFormatting sqref="T11">
    <cfRule type="cellIs" dxfId="62" priority="355" stopIfTrue="1" operator="between">
      <formula>4.5</formula>
      <formula>11</formula>
    </cfRule>
    <cfRule type="cellIs" dxfId="61" priority="356" stopIfTrue="1" operator="lessThan">
      <formula>4</formula>
    </cfRule>
    <cfRule type="cellIs" dxfId="60" priority="357" stopIfTrue="1" operator="greaterThan">
      <formula>11</formula>
    </cfRule>
    <cfRule type="cellIs" dxfId="59" priority="358" stopIfTrue="1" operator="equal">
      <formula>4</formula>
    </cfRule>
  </conditionalFormatting>
  <conditionalFormatting sqref="AE11">
    <cfRule type="iconSet" priority="354">
      <iconSet>
        <cfvo type="percent" val="0"/>
        <cfvo type="formula" val="#REF!-(#REF!*0.3)"/>
        <cfvo type="formula" val="#REF!-(#REF!*0.2)"/>
      </iconSet>
    </cfRule>
  </conditionalFormatting>
  <conditionalFormatting sqref="AE11">
    <cfRule type="iconSet" priority="353">
      <iconSet>
        <cfvo type="percent" val="0"/>
        <cfvo type="num" val="0.12"/>
        <cfvo type="num" val="0.25"/>
      </iconSet>
    </cfRule>
  </conditionalFormatting>
  <conditionalFormatting sqref="AI11">
    <cfRule type="iconSet" priority="352">
      <iconSet>
        <cfvo type="percent" val="0"/>
        <cfvo type="num" val="0.62"/>
        <cfvo type="num" val="0.75"/>
      </iconSet>
    </cfRule>
  </conditionalFormatting>
  <conditionalFormatting sqref="AE11">
    <cfRule type="iconSet" priority="359">
      <iconSet>
        <cfvo type="percent" val="0"/>
        <cfvo type="formula" val="#REF!-(#REF!*0.3)"/>
        <cfvo type="formula" val="#REF!-(#REF!*0.2)"/>
      </iconSet>
    </cfRule>
  </conditionalFormatting>
  <conditionalFormatting sqref="AG11">
    <cfRule type="iconSet" priority="360">
      <iconSet>
        <cfvo type="percent" val="0"/>
        <cfvo type="formula" val="#REF!-(#REF!*0.3)"/>
        <cfvo type="formula" val="#REF!-(#REF!*0.2)"/>
      </iconSet>
    </cfRule>
  </conditionalFormatting>
  <conditionalFormatting sqref="AI11">
    <cfRule type="iconSet" priority="361">
      <iconSet>
        <cfvo type="percent" val="0"/>
        <cfvo type="formula" val="#REF!-(#REF!*0.3)"/>
        <cfvo type="formula" val="#REF!-(#REF!*0.2)"/>
      </iconSet>
    </cfRule>
  </conditionalFormatting>
  <conditionalFormatting sqref="AE11">
    <cfRule type="iconSet" priority="362">
      <iconSet>
        <cfvo type="percent" val="0"/>
        <cfvo type="num" val="0.12"/>
        <cfvo type="num" val="0.25"/>
      </iconSet>
    </cfRule>
  </conditionalFormatting>
  <conditionalFormatting sqref="AG11">
    <cfRule type="iconSet" priority="363">
      <iconSet>
        <cfvo type="percent" val="0"/>
        <cfvo type="num" val="0.37"/>
        <cfvo type="num" val="0.5"/>
      </iconSet>
    </cfRule>
  </conditionalFormatting>
  <conditionalFormatting sqref="AI11">
    <cfRule type="iconSet" priority="364">
      <iconSet>
        <cfvo type="percent" val="0"/>
        <cfvo type="num" val="0.62"/>
        <cfvo type="num" val="0.75"/>
      </iconSet>
    </cfRule>
  </conditionalFormatting>
  <conditionalFormatting sqref="T17">
    <cfRule type="cellIs" dxfId="58" priority="347" stopIfTrue="1" operator="between">
      <formula>4.5</formula>
      <formula>11</formula>
    </cfRule>
    <cfRule type="cellIs" dxfId="57" priority="348" stopIfTrue="1" operator="lessThan">
      <formula>4</formula>
    </cfRule>
    <cfRule type="cellIs" dxfId="56" priority="349" stopIfTrue="1" operator="greaterThan">
      <formula>11</formula>
    </cfRule>
    <cfRule type="cellIs" dxfId="55" priority="350" stopIfTrue="1" operator="equal">
      <formula>4</formula>
    </cfRule>
  </conditionalFormatting>
  <conditionalFormatting sqref="AE17:AE18">
    <cfRule type="iconSet" priority="346">
      <iconSet>
        <cfvo type="percent" val="0"/>
        <cfvo type="formula" val="#REF!-(#REF!*0.3)"/>
        <cfvo type="formula" val="#REF!-(#REF!*0.2)"/>
      </iconSet>
    </cfRule>
  </conditionalFormatting>
  <conditionalFormatting sqref="AE17:AE18">
    <cfRule type="iconSet" priority="345">
      <iconSet>
        <cfvo type="percent" val="0"/>
        <cfvo type="num" val="0.12"/>
        <cfvo type="num" val="0.25"/>
      </iconSet>
    </cfRule>
  </conditionalFormatting>
  <conditionalFormatting sqref="AE17:AE18">
    <cfRule type="iconSet" priority="351">
      <iconSet>
        <cfvo type="percent" val="0"/>
        <cfvo type="formula" val="#REF!-(#REF!*0.3)"/>
        <cfvo type="formula" val="#REF!-(#REF!*0.2)"/>
      </iconSet>
    </cfRule>
  </conditionalFormatting>
  <conditionalFormatting sqref="AG17:AG18">
    <cfRule type="iconSet" priority="343">
      <iconSet>
        <cfvo type="percent" val="0"/>
        <cfvo type="formula" val="#REF!-(#REF!*0.3)"/>
        <cfvo type="formula" val="#REF!-(#REF!*0.2)"/>
      </iconSet>
    </cfRule>
  </conditionalFormatting>
  <conditionalFormatting sqref="AG17:AG18">
    <cfRule type="iconSet" priority="342">
      <iconSet>
        <cfvo type="percent" val="0"/>
        <cfvo type="num" val="0.12"/>
        <cfvo type="num" val="0.25"/>
      </iconSet>
    </cfRule>
  </conditionalFormatting>
  <conditionalFormatting sqref="AG17:AG18">
    <cfRule type="iconSet" priority="344">
      <iconSet>
        <cfvo type="percent" val="0"/>
        <cfvo type="formula" val="#REF!-(#REF!*0.3)"/>
        <cfvo type="formula" val="#REF!-(#REF!*0.2)"/>
      </iconSet>
    </cfRule>
  </conditionalFormatting>
  <conditionalFormatting sqref="AI17:AI18">
    <cfRule type="iconSet" priority="340">
      <iconSet>
        <cfvo type="percent" val="0"/>
        <cfvo type="formula" val="#REF!-(#REF!*0.3)"/>
        <cfvo type="formula" val="#REF!-(#REF!*0.2)"/>
      </iconSet>
    </cfRule>
  </conditionalFormatting>
  <conditionalFormatting sqref="AI17:AI18">
    <cfRule type="iconSet" priority="339">
      <iconSet>
        <cfvo type="percent" val="0"/>
        <cfvo type="num" val="0.12"/>
        <cfvo type="num" val="0.25"/>
      </iconSet>
    </cfRule>
  </conditionalFormatting>
  <conditionalFormatting sqref="AI17:AI18">
    <cfRule type="iconSet" priority="341">
      <iconSet>
        <cfvo type="percent" val="0"/>
        <cfvo type="formula" val="#REF!-(#REF!*0.3)"/>
        <cfvo type="formula" val="#REF!-(#REF!*0.2)"/>
      </iconSet>
    </cfRule>
  </conditionalFormatting>
  <conditionalFormatting sqref="AE19:AE20">
    <cfRule type="iconSet" priority="337">
      <iconSet>
        <cfvo type="percent" val="0"/>
        <cfvo type="formula" val="#REF!-(#REF!*0.3)"/>
        <cfvo type="formula" val="#REF!-(#REF!*0.2)"/>
      </iconSet>
    </cfRule>
  </conditionalFormatting>
  <conditionalFormatting sqref="AE19:AE20">
    <cfRule type="iconSet" priority="336">
      <iconSet>
        <cfvo type="percent" val="0"/>
        <cfvo type="num" val="0.12"/>
        <cfvo type="num" val="0.25"/>
      </iconSet>
    </cfRule>
  </conditionalFormatting>
  <conditionalFormatting sqref="AE19:AE20">
    <cfRule type="iconSet" priority="338">
      <iconSet>
        <cfvo type="percent" val="0"/>
        <cfvo type="formula" val="#REF!-(#REF!*0.3)"/>
        <cfvo type="formula" val="#REF!-(#REF!*0.2)"/>
      </iconSet>
    </cfRule>
  </conditionalFormatting>
  <conditionalFormatting sqref="T19">
    <cfRule type="cellIs" dxfId="54" priority="332" stopIfTrue="1" operator="between">
      <formula>4.5</formula>
      <formula>11</formula>
    </cfRule>
    <cfRule type="cellIs" dxfId="53" priority="333" stopIfTrue="1" operator="lessThan">
      <formula>4</formula>
    </cfRule>
    <cfRule type="cellIs" dxfId="52" priority="334" stopIfTrue="1" operator="greaterThan">
      <formula>11</formula>
    </cfRule>
    <cfRule type="cellIs" dxfId="51" priority="335" stopIfTrue="1" operator="equal">
      <formula>4</formula>
    </cfRule>
  </conditionalFormatting>
  <conditionalFormatting sqref="T20">
    <cfRule type="cellIs" dxfId="50" priority="328" stopIfTrue="1" operator="between">
      <formula>4.5</formula>
      <formula>11</formula>
    </cfRule>
    <cfRule type="cellIs" dxfId="49" priority="329" stopIfTrue="1" operator="lessThan">
      <formula>4</formula>
    </cfRule>
    <cfRule type="cellIs" dxfId="48" priority="330" stopIfTrue="1" operator="greaterThan">
      <formula>11</formula>
    </cfRule>
    <cfRule type="cellIs" dxfId="47" priority="331" stopIfTrue="1" operator="equal">
      <formula>4</formula>
    </cfRule>
  </conditionalFormatting>
  <conditionalFormatting sqref="AG19:AG20">
    <cfRule type="iconSet" priority="326">
      <iconSet>
        <cfvo type="percent" val="0"/>
        <cfvo type="formula" val="#REF!-(#REF!*0.3)"/>
        <cfvo type="formula" val="#REF!-(#REF!*0.2)"/>
      </iconSet>
    </cfRule>
  </conditionalFormatting>
  <conditionalFormatting sqref="AG19:AG20">
    <cfRule type="iconSet" priority="325">
      <iconSet>
        <cfvo type="percent" val="0"/>
        <cfvo type="num" val="0.12"/>
        <cfvo type="num" val="0.25"/>
      </iconSet>
    </cfRule>
  </conditionalFormatting>
  <conditionalFormatting sqref="AG19:AG20">
    <cfRule type="iconSet" priority="327">
      <iconSet>
        <cfvo type="percent" val="0"/>
        <cfvo type="formula" val="#REF!-(#REF!*0.3)"/>
        <cfvo type="formula" val="#REF!-(#REF!*0.2)"/>
      </iconSet>
    </cfRule>
  </conditionalFormatting>
  <conditionalFormatting sqref="AI19:AI20">
    <cfRule type="iconSet" priority="323">
      <iconSet>
        <cfvo type="percent" val="0"/>
        <cfvo type="formula" val="#REF!-(#REF!*0.3)"/>
        <cfvo type="formula" val="#REF!-(#REF!*0.2)"/>
      </iconSet>
    </cfRule>
  </conditionalFormatting>
  <conditionalFormatting sqref="AI19:AI20">
    <cfRule type="iconSet" priority="322">
      <iconSet>
        <cfvo type="percent" val="0"/>
        <cfvo type="num" val="0.12"/>
        <cfvo type="num" val="0.25"/>
      </iconSet>
    </cfRule>
  </conditionalFormatting>
  <conditionalFormatting sqref="AI19:AI20">
    <cfRule type="iconSet" priority="324">
      <iconSet>
        <cfvo type="percent" val="0"/>
        <cfvo type="formula" val="#REF!-(#REF!*0.3)"/>
        <cfvo type="formula" val="#REF!-(#REF!*0.2)"/>
      </iconSet>
    </cfRule>
  </conditionalFormatting>
  <conditionalFormatting sqref="T61:T63">
    <cfRule type="cellIs" dxfId="46" priority="312" stopIfTrue="1" operator="between">
      <formula>4.5</formula>
      <formula>11</formula>
    </cfRule>
    <cfRule type="cellIs" dxfId="45" priority="313" stopIfTrue="1" operator="lessThan">
      <formula>4</formula>
    </cfRule>
    <cfRule type="cellIs" dxfId="44" priority="314" stopIfTrue="1" operator="greaterThan">
      <formula>11</formula>
    </cfRule>
    <cfRule type="cellIs" dxfId="43" priority="315" stopIfTrue="1" operator="equal">
      <formula>4</formula>
    </cfRule>
  </conditionalFormatting>
  <conditionalFormatting sqref="AE61">
    <cfRule type="iconSet" priority="311">
      <iconSet>
        <cfvo type="percent" val="0"/>
        <cfvo type="formula" val="$N$11-($N$11*0.3)"/>
        <cfvo type="formula" val="$N$11-($N$11*0.2)"/>
      </iconSet>
    </cfRule>
  </conditionalFormatting>
  <conditionalFormatting sqref="AG61">
    <cfRule type="iconSet" priority="310">
      <iconSet>
        <cfvo type="percent" val="0"/>
        <cfvo type="formula" val="$O$11-($O$11*0.3)"/>
        <cfvo type="formula" val="$O$11-($O$11*0.2)"/>
      </iconSet>
    </cfRule>
  </conditionalFormatting>
  <conditionalFormatting sqref="AI61">
    <cfRule type="iconSet" priority="309">
      <iconSet>
        <cfvo type="percent" val="0"/>
        <cfvo type="formula" val="$P$11-($P$11*0.3)"/>
        <cfvo type="formula" val="$P$11-($P$11*0.2)"/>
      </iconSet>
    </cfRule>
  </conditionalFormatting>
  <conditionalFormatting sqref="AE62">
    <cfRule type="iconSet" priority="308">
      <iconSet>
        <cfvo type="percent" val="0"/>
        <cfvo type="formula" val="$N$12-($N$12*0.3)"/>
        <cfvo type="formula" val="$N$12-($N$12*0.2)"/>
      </iconSet>
    </cfRule>
  </conditionalFormatting>
  <conditionalFormatting sqref="AG62">
    <cfRule type="iconSet" priority="307">
      <iconSet>
        <cfvo type="percent" val="0"/>
        <cfvo type="formula" val="$O$12-($O$12*0.3)"/>
        <cfvo type="formula" val="$O$12-($O$12*0.2)"/>
      </iconSet>
    </cfRule>
  </conditionalFormatting>
  <conditionalFormatting sqref="AI62">
    <cfRule type="iconSet" priority="306">
      <iconSet>
        <cfvo type="percent" val="0"/>
        <cfvo type="formula" val="$P$12-($P$12*0.3)"/>
        <cfvo type="formula" val="$P$12-($P$12*0.2)"/>
      </iconSet>
    </cfRule>
  </conditionalFormatting>
  <conditionalFormatting sqref="AE61">
    <cfRule type="iconSet" priority="305">
      <iconSet>
        <cfvo type="percent" val="0"/>
        <cfvo type="formula" val="#REF!-(#REF!*0.3)"/>
        <cfvo type="formula" val="#REF!-(#REF!*0.2)"/>
      </iconSet>
    </cfRule>
  </conditionalFormatting>
  <conditionalFormatting sqref="AE61">
    <cfRule type="iconSet" priority="304">
      <iconSet>
        <cfvo type="percent" val="0"/>
        <cfvo type="num" val="0.12"/>
        <cfvo type="num" val="0.25"/>
      </iconSet>
    </cfRule>
  </conditionalFormatting>
  <conditionalFormatting sqref="AE62">
    <cfRule type="iconSet" priority="303">
      <iconSet>
        <cfvo type="percent" val="0"/>
        <cfvo type="formula" val="#REF!-(#REF!*0.3)"/>
        <cfvo type="formula" val="#REF!-(#REF!*0.2)"/>
      </iconSet>
    </cfRule>
  </conditionalFormatting>
  <conditionalFormatting sqref="AE62">
    <cfRule type="iconSet" priority="302">
      <iconSet>
        <cfvo type="percent" val="0"/>
        <cfvo type="num" val="0.12"/>
        <cfvo type="num" val="0.25"/>
      </iconSet>
    </cfRule>
  </conditionalFormatting>
  <conditionalFormatting sqref="AE63">
    <cfRule type="iconSet" priority="301">
      <iconSet>
        <cfvo type="percent" val="0"/>
        <cfvo type="formula" val="#REF!-(#REF!*0.3)"/>
        <cfvo type="formula" val="#REF!-(#REF!*0.2)"/>
      </iconSet>
    </cfRule>
  </conditionalFormatting>
  <conditionalFormatting sqref="AE63">
    <cfRule type="iconSet" priority="300">
      <iconSet>
        <cfvo type="percent" val="0"/>
        <cfvo type="num" val="0.12"/>
        <cfvo type="num" val="0.25"/>
      </iconSet>
    </cfRule>
  </conditionalFormatting>
  <conditionalFormatting sqref="AI61">
    <cfRule type="iconSet" priority="299">
      <iconSet>
        <cfvo type="percent" val="0"/>
        <cfvo type="num" val="0.62"/>
        <cfvo type="num" val="0.75"/>
      </iconSet>
    </cfRule>
  </conditionalFormatting>
  <conditionalFormatting sqref="AI62">
    <cfRule type="iconSet" priority="298">
      <iconSet>
        <cfvo type="percent" val="0"/>
        <cfvo type="num" val="0.62"/>
        <cfvo type="num" val="0.75"/>
      </iconSet>
    </cfRule>
  </conditionalFormatting>
  <conditionalFormatting sqref="AI63">
    <cfRule type="iconSet" priority="297">
      <iconSet>
        <cfvo type="percent" val="0"/>
        <cfvo type="num" val="0.62"/>
        <cfvo type="num" val="0.75"/>
      </iconSet>
    </cfRule>
  </conditionalFormatting>
  <conditionalFormatting sqref="AE63">
    <cfRule type="iconSet" priority="316">
      <iconSet>
        <cfvo type="percent" val="0"/>
        <cfvo type="formula" val="#REF!-(#REF!*0.3)"/>
        <cfvo type="formula" val="#REF!-(#REF!*0.2)"/>
      </iconSet>
    </cfRule>
  </conditionalFormatting>
  <conditionalFormatting sqref="AG63">
    <cfRule type="iconSet" priority="317">
      <iconSet>
        <cfvo type="percent" val="0"/>
        <cfvo type="formula" val="#REF!-(#REF!*0.3)"/>
        <cfvo type="formula" val="#REF!-(#REF!*0.2)"/>
      </iconSet>
    </cfRule>
  </conditionalFormatting>
  <conditionalFormatting sqref="AI63">
    <cfRule type="iconSet" priority="318">
      <iconSet>
        <cfvo type="percent" val="0"/>
        <cfvo type="formula" val="#REF!-(#REF!*0.3)"/>
        <cfvo type="formula" val="#REF!-(#REF!*0.2)"/>
      </iconSet>
    </cfRule>
  </conditionalFormatting>
  <conditionalFormatting sqref="AE61:AE63">
    <cfRule type="iconSet" priority="319">
      <iconSet>
        <cfvo type="percent" val="0"/>
        <cfvo type="num" val="0.12"/>
        <cfvo type="num" val="0.25"/>
      </iconSet>
    </cfRule>
  </conditionalFormatting>
  <conditionalFormatting sqref="AG61:AG63">
    <cfRule type="iconSet" priority="320">
      <iconSet>
        <cfvo type="percent" val="0"/>
        <cfvo type="num" val="0.37"/>
        <cfvo type="num" val="0.5"/>
      </iconSet>
    </cfRule>
  </conditionalFormatting>
  <conditionalFormatting sqref="AI61:AI63">
    <cfRule type="iconSet" priority="321">
      <iconSet>
        <cfvo type="percent" val="0"/>
        <cfvo type="num" val="0.62"/>
        <cfvo type="num" val="0.75"/>
      </iconSet>
    </cfRule>
  </conditionalFormatting>
  <conditionalFormatting sqref="AG45">
    <cfRule type="iconSet" priority="283">
      <iconSet>
        <cfvo type="percent" val="0"/>
        <cfvo type="formula" val="$P$11-($P$11*0.3)"/>
        <cfvo type="formula" val="$P$11-($P$11*0.2)"/>
      </iconSet>
    </cfRule>
  </conditionalFormatting>
  <conditionalFormatting sqref="AI45">
    <cfRule type="iconSet" priority="282">
      <iconSet>
        <cfvo type="percent" val="0"/>
        <cfvo type="formula" val="$Q$11-($Q$11*0.3)"/>
        <cfvo type="formula" val="$Q$11-($Q$11*0.2)"/>
      </iconSet>
    </cfRule>
  </conditionalFormatting>
  <conditionalFormatting sqref="AE45:AE46">
    <cfRule type="iconSet" priority="281">
      <iconSet>
        <cfvo type="percent" val="0"/>
        <cfvo type="formula" val="$O$12-($O$12*0.3)"/>
        <cfvo type="formula" val="$O$12-($O$12*0.2)"/>
      </iconSet>
    </cfRule>
  </conditionalFormatting>
  <conditionalFormatting sqref="AG46">
    <cfRule type="iconSet" priority="280">
      <iconSet>
        <cfvo type="percent" val="0"/>
        <cfvo type="formula" val="$P$12-($P$12*0.3)"/>
        <cfvo type="formula" val="$P$12-($P$12*0.2)"/>
      </iconSet>
    </cfRule>
  </conditionalFormatting>
  <conditionalFormatting sqref="AI46">
    <cfRule type="iconSet" priority="279">
      <iconSet>
        <cfvo type="percent" val="0"/>
        <cfvo type="formula" val="$Q$12-($Q$12*0.3)"/>
        <cfvo type="formula" val="$Q$12-($Q$12*0.2)"/>
      </iconSet>
    </cfRule>
  </conditionalFormatting>
  <conditionalFormatting sqref="AE47">
    <cfRule type="iconSet" priority="278">
      <iconSet>
        <cfvo type="percent" val="0"/>
        <cfvo type="formula" val="$O$13-($O$13*0.3)"/>
        <cfvo type="formula" val="$O$13-($O$13*0.2)"/>
      </iconSet>
    </cfRule>
  </conditionalFormatting>
  <conditionalFormatting sqref="AG47">
    <cfRule type="iconSet" priority="277">
      <iconSet>
        <cfvo type="percent" val="0"/>
        <cfvo type="formula" val="$P$13-($P$13*0.3)"/>
        <cfvo type="formula" val="$P$13-($P$13*0.2)"/>
      </iconSet>
    </cfRule>
  </conditionalFormatting>
  <conditionalFormatting sqref="AI47">
    <cfRule type="iconSet" priority="276">
      <iconSet>
        <cfvo type="percent" val="0"/>
        <cfvo type="formula" val="$Q$13-($Q$13*0.3)"/>
        <cfvo type="formula" val="$Q$13-($Q$13*0.2)"/>
      </iconSet>
    </cfRule>
  </conditionalFormatting>
  <conditionalFormatting sqref="AE48">
    <cfRule type="iconSet" priority="275">
      <iconSet>
        <cfvo type="percent" val="0"/>
        <cfvo type="formula" val="$O$14-($O$14*0.3)"/>
        <cfvo type="formula" val="$O$14-($O$14*0.2)"/>
      </iconSet>
    </cfRule>
  </conditionalFormatting>
  <conditionalFormatting sqref="AG48">
    <cfRule type="iconSet" priority="274">
      <iconSet>
        <cfvo type="percent" val="0"/>
        <cfvo type="formula" val="$P$14-($P$14*0.3)"/>
        <cfvo type="formula" val="$P$14-($P$14*0.2)"/>
      </iconSet>
    </cfRule>
  </conditionalFormatting>
  <conditionalFormatting sqref="AI48">
    <cfRule type="iconSet" priority="273">
      <iconSet>
        <cfvo type="percent" val="0"/>
        <cfvo type="formula" val="$Q$14-($Q$14*0.3)"/>
        <cfvo type="formula" val="$Q$14-($Q$14*0.2)"/>
      </iconSet>
    </cfRule>
  </conditionalFormatting>
  <conditionalFormatting sqref="AE49">
    <cfRule type="iconSet" priority="272">
      <iconSet>
        <cfvo type="percent" val="0"/>
        <cfvo type="formula" val="$O$15-($O$15*0.3)"/>
        <cfvo type="formula" val="$O$15-($O$15*0.2)"/>
      </iconSet>
    </cfRule>
  </conditionalFormatting>
  <conditionalFormatting sqref="AG49">
    <cfRule type="iconSet" priority="271">
      <iconSet>
        <cfvo type="percent" val="0"/>
        <cfvo type="formula" val="$P$15-($P$15*0.3)"/>
        <cfvo type="formula" val="$P$15-($P$15*0.2)"/>
      </iconSet>
    </cfRule>
  </conditionalFormatting>
  <conditionalFormatting sqref="AI49">
    <cfRule type="iconSet" priority="270">
      <iconSet>
        <cfvo type="percent" val="0"/>
        <cfvo type="formula" val="$Q$15-($Q$15*0.3)"/>
        <cfvo type="formula" val="$Q$15-($Q$15*0.2)"/>
      </iconSet>
    </cfRule>
  </conditionalFormatting>
  <conditionalFormatting sqref="AE50">
    <cfRule type="iconSet" priority="269">
      <iconSet>
        <cfvo type="percent" val="0"/>
        <cfvo type="formula" val="$O$16-($O$16*0.3)"/>
        <cfvo type="formula" val="$O$16-($O$16*0.2)"/>
      </iconSet>
    </cfRule>
  </conditionalFormatting>
  <conditionalFormatting sqref="AG50">
    <cfRule type="iconSet" priority="268">
      <iconSet>
        <cfvo type="percent" val="0"/>
        <cfvo type="formula" val="$P$16-($P$16*0.3)"/>
        <cfvo type="formula" val="$P$16-($P$16*0.2)"/>
      </iconSet>
    </cfRule>
  </conditionalFormatting>
  <conditionalFormatting sqref="AI50">
    <cfRule type="iconSet" priority="267">
      <iconSet>
        <cfvo type="percent" val="0"/>
        <cfvo type="formula" val="$Q$16-($Q$16*0.3)"/>
        <cfvo type="formula" val="$Q$16-($Q$16*0.2)"/>
      </iconSet>
    </cfRule>
  </conditionalFormatting>
  <conditionalFormatting sqref="AE45:AE46">
    <cfRule type="iconSet" priority="266">
      <iconSet>
        <cfvo type="percent" val="0"/>
        <cfvo type="formula" val="#REF!-(#REF!*0.3)"/>
        <cfvo type="formula" val="#REF!-(#REF!*0.2)"/>
      </iconSet>
    </cfRule>
  </conditionalFormatting>
  <conditionalFormatting sqref="AE45:AE46">
    <cfRule type="iconSet" priority="265">
      <iconSet>
        <cfvo type="percent" val="0"/>
        <cfvo type="num" val="0.12"/>
        <cfvo type="num" val="0.25"/>
      </iconSet>
    </cfRule>
  </conditionalFormatting>
  <conditionalFormatting sqref="AE47">
    <cfRule type="iconSet" priority="264">
      <iconSet>
        <cfvo type="percent" val="0"/>
        <cfvo type="formula" val="#REF!-(#REF!*0.3)"/>
        <cfvo type="formula" val="#REF!-(#REF!*0.2)"/>
      </iconSet>
    </cfRule>
  </conditionalFormatting>
  <conditionalFormatting sqref="AE47">
    <cfRule type="iconSet" priority="263">
      <iconSet>
        <cfvo type="percent" val="0"/>
        <cfvo type="num" val="0.12"/>
        <cfvo type="num" val="0.25"/>
      </iconSet>
    </cfRule>
  </conditionalFormatting>
  <conditionalFormatting sqref="AE48">
    <cfRule type="iconSet" priority="262">
      <iconSet>
        <cfvo type="percent" val="0"/>
        <cfvo type="formula" val="#REF!-(#REF!*0.3)"/>
        <cfvo type="formula" val="#REF!-(#REF!*0.2)"/>
      </iconSet>
    </cfRule>
  </conditionalFormatting>
  <conditionalFormatting sqref="AE48">
    <cfRule type="iconSet" priority="261">
      <iconSet>
        <cfvo type="percent" val="0"/>
        <cfvo type="num" val="0.12"/>
        <cfvo type="num" val="0.25"/>
      </iconSet>
    </cfRule>
  </conditionalFormatting>
  <conditionalFormatting sqref="AE49">
    <cfRule type="iconSet" priority="260">
      <iconSet>
        <cfvo type="percent" val="0"/>
        <cfvo type="formula" val="#REF!-(#REF!*0.3)"/>
        <cfvo type="formula" val="#REF!-(#REF!*0.2)"/>
      </iconSet>
    </cfRule>
  </conditionalFormatting>
  <conditionalFormatting sqref="AE49">
    <cfRule type="iconSet" priority="259">
      <iconSet>
        <cfvo type="percent" val="0"/>
        <cfvo type="num" val="0.12"/>
        <cfvo type="num" val="0.25"/>
      </iconSet>
    </cfRule>
  </conditionalFormatting>
  <conditionalFormatting sqref="AE50">
    <cfRule type="iconSet" priority="258">
      <iconSet>
        <cfvo type="percent" val="0"/>
        <cfvo type="formula" val="#REF!-(#REF!*0.3)"/>
        <cfvo type="formula" val="#REF!-(#REF!*0.2)"/>
      </iconSet>
    </cfRule>
  </conditionalFormatting>
  <conditionalFormatting sqref="AE50">
    <cfRule type="iconSet" priority="257">
      <iconSet>
        <cfvo type="percent" val="0"/>
        <cfvo type="num" val="0.12"/>
        <cfvo type="num" val="0.25"/>
      </iconSet>
    </cfRule>
  </conditionalFormatting>
  <conditionalFormatting sqref="AI45">
    <cfRule type="iconSet" priority="256">
      <iconSet>
        <cfvo type="percent" val="0"/>
        <cfvo type="num" val="0.62"/>
        <cfvo type="num" val="0.75"/>
      </iconSet>
    </cfRule>
  </conditionalFormatting>
  <conditionalFormatting sqref="AI46">
    <cfRule type="iconSet" priority="255">
      <iconSet>
        <cfvo type="percent" val="0"/>
        <cfvo type="num" val="0.62"/>
        <cfvo type="num" val="0.75"/>
      </iconSet>
    </cfRule>
  </conditionalFormatting>
  <conditionalFormatting sqref="AI47">
    <cfRule type="iconSet" priority="254">
      <iconSet>
        <cfvo type="percent" val="0"/>
        <cfvo type="num" val="0.62"/>
        <cfvo type="num" val="0.75"/>
      </iconSet>
    </cfRule>
  </conditionalFormatting>
  <conditionalFormatting sqref="AI48">
    <cfRule type="iconSet" priority="253">
      <iconSet>
        <cfvo type="percent" val="0"/>
        <cfvo type="num" val="0.62"/>
        <cfvo type="num" val="0.75"/>
      </iconSet>
    </cfRule>
  </conditionalFormatting>
  <conditionalFormatting sqref="AI49">
    <cfRule type="iconSet" priority="252">
      <iconSet>
        <cfvo type="percent" val="0"/>
        <cfvo type="num" val="0.62"/>
        <cfvo type="num" val="0.75"/>
      </iconSet>
    </cfRule>
  </conditionalFormatting>
  <conditionalFormatting sqref="AI50">
    <cfRule type="iconSet" priority="251">
      <iconSet>
        <cfvo type="percent" val="0"/>
        <cfvo type="num" val="0.62"/>
        <cfvo type="num" val="0.75"/>
      </iconSet>
    </cfRule>
  </conditionalFormatting>
  <conditionalFormatting sqref="AE51:AE52 AE38:AE40">
    <cfRule type="iconSet" priority="288">
      <iconSet>
        <cfvo type="percent" val="0"/>
        <cfvo type="formula" val="#REF!-(#REF!*0.3)"/>
        <cfvo type="formula" val="#REF!-(#REF!*0.2)"/>
      </iconSet>
    </cfRule>
  </conditionalFormatting>
  <conditionalFormatting sqref="AG51:AG52 AG38:AG40">
    <cfRule type="iconSet" priority="289">
      <iconSet>
        <cfvo type="percent" val="0"/>
        <cfvo type="formula" val="#REF!-(#REF!*0.3)"/>
        <cfvo type="formula" val="#REF!-(#REF!*0.2)"/>
      </iconSet>
    </cfRule>
  </conditionalFormatting>
  <conditionalFormatting sqref="AI51:AI52 AI38:AI40">
    <cfRule type="iconSet" priority="290">
      <iconSet>
        <cfvo type="percent" val="0"/>
        <cfvo type="formula" val="#REF!-(#REF!*0.3)"/>
        <cfvo type="formula" val="#REF!-(#REF!*0.2)"/>
      </iconSet>
    </cfRule>
  </conditionalFormatting>
  <conditionalFormatting sqref="AE51:AE52 AE38:AE40">
    <cfRule type="iconSet" priority="291">
      <iconSet>
        <cfvo type="percent" val="0"/>
        <cfvo type="formula" val="#REF!-(#REF!*0.3)"/>
        <cfvo type="formula" val="#REF!-(#REF!*0.2)"/>
      </iconSet>
    </cfRule>
  </conditionalFormatting>
  <conditionalFormatting sqref="AE51:AE52 AE38:AE40">
    <cfRule type="iconSet" priority="292">
      <iconSet>
        <cfvo type="percent" val="0"/>
        <cfvo type="num" val="0.12"/>
        <cfvo type="num" val="0.25"/>
      </iconSet>
    </cfRule>
  </conditionalFormatting>
  <conditionalFormatting sqref="AI51:AI52 AI38:AI40">
    <cfRule type="iconSet" priority="293">
      <iconSet>
        <cfvo type="percent" val="0"/>
        <cfvo type="num" val="0.62"/>
        <cfvo type="num" val="0.75"/>
      </iconSet>
    </cfRule>
  </conditionalFormatting>
  <conditionalFormatting sqref="AE45:AE52 AE38:AE40">
    <cfRule type="iconSet" priority="294">
      <iconSet>
        <cfvo type="percent" val="0"/>
        <cfvo type="num" val="0.12"/>
        <cfvo type="num" val="0.25"/>
      </iconSet>
    </cfRule>
  </conditionalFormatting>
  <conditionalFormatting sqref="AG45:AG52 AG38:AG40">
    <cfRule type="iconSet" priority="295">
      <iconSet>
        <cfvo type="percent" val="0"/>
        <cfvo type="num" val="0.37"/>
        <cfvo type="num" val="0.5"/>
      </iconSet>
    </cfRule>
  </conditionalFormatting>
  <conditionalFormatting sqref="AI45:AI52 AI38:AI40">
    <cfRule type="iconSet" priority="296">
      <iconSet>
        <cfvo type="percent" val="0"/>
        <cfvo type="num" val="0.62"/>
        <cfvo type="num" val="0.75"/>
      </iconSet>
    </cfRule>
  </conditionalFormatting>
  <conditionalFormatting sqref="T21:T24">
    <cfRule type="cellIs" dxfId="42" priority="241" stopIfTrue="1" operator="between">
      <formula>4.5</formula>
      <formula>11</formula>
    </cfRule>
    <cfRule type="cellIs" dxfId="41" priority="242" stopIfTrue="1" operator="lessThan">
      <formula>4</formula>
    </cfRule>
    <cfRule type="cellIs" dxfId="40" priority="243" stopIfTrue="1" operator="greaterThan">
      <formula>11</formula>
    </cfRule>
    <cfRule type="cellIs" dxfId="39" priority="244" stopIfTrue="1" operator="equal">
      <formula>4</formula>
    </cfRule>
  </conditionalFormatting>
  <conditionalFormatting sqref="AE21">
    <cfRule type="iconSet" priority="240">
      <iconSet>
        <cfvo type="percent" val="0"/>
        <cfvo type="formula" val="$O$11-($O$11*0.3)"/>
        <cfvo type="formula" val="$O$11-($O$11*0.2)"/>
      </iconSet>
    </cfRule>
  </conditionalFormatting>
  <conditionalFormatting sqref="AG21">
    <cfRule type="iconSet" priority="239">
      <iconSet>
        <cfvo type="percent" val="0"/>
        <cfvo type="formula" val="$P$11-($P$11*0.3)"/>
        <cfvo type="formula" val="$P$11-($P$11*0.2)"/>
      </iconSet>
    </cfRule>
  </conditionalFormatting>
  <conditionalFormatting sqref="AI21">
    <cfRule type="iconSet" priority="238">
      <iconSet>
        <cfvo type="percent" val="0"/>
        <cfvo type="formula" val="$Q$11-($Q$11*0.3)"/>
        <cfvo type="formula" val="$Q$11-($Q$11*0.2)"/>
      </iconSet>
    </cfRule>
  </conditionalFormatting>
  <conditionalFormatting sqref="AE22">
    <cfRule type="iconSet" priority="237">
      <iconSet>
        <cfvo type="percent" val="0"/>
        <cfvo type="formula" val="$O$12-($O$12*0.3)"/>
        <cfvo type="formula" val="$O$12-($O$12*0.2)"/>
      </iconSet>
    </cfRule>
  </conditionalFormatting>
  <conditionalFormatting sqref="AG22">
    <cfRule type="iconSet" priority="236">
      <iconSet>
        <cfvo type="percent" val="0"/>
        <cfvo type="formula" val="$P$12-($P$12*0.3)"/>
        <cfvo type="formula" val="$P$12-($P$12*0.2)"/>
      </iconSet>
    </cfRule>
  </conditionalFormatting>
  <conditionalFormatting sqref="AI22">
    <cfRule type="iconSet" priority="235">
      <iconSet>
        <cfvo type="percent" val="0"/>
        <cfvo type="formula" val="$Q$12-($Q$12*0.3)"/>
        <cfvo type="formula" val="$Q$12-($Q$12*0.2)"/>
      </iconSet>
    </cfRule>
  </conditionalFormatting>
  <conditionalFormatting sqref="AE23">
    <cfRule type="iconSet" priority="234">
      <iconSet>
        <cfvo type="percent" val="0"/>
        <cfvo type="formula" val="$O$13-($O$13*0.3)"/>
        <cfvo type="formula" val="$O$13-($O$13*0.2)"/>
      </iconSet>
    </cfRule>
  </conditionalFormatting>
  <conditionalFormatting sqref="AG23">
    <cfRule type="iconSet" priority="233">
      <iconSet>
        <cfvo type="percent" val="0"/>
        <cfvo type="formula" val="$P$13-($P$13*0.3)"/>
        <cfvo type="formula" val="$P$13-($P$13*0.2)"/>
      </iconSet>
    </cfRule>
  </conditionalFormatting>
  <conditionalFormatting sqref="AI23">
    <cfRule type="iconSet" priority="232">
      <iconSet>
        <cfvo type="percent" val="0"/>
        <cfvo type="formula" val="$Q$13-($Q$13*0.3)"/>
        <cfvo type="formula" val="$Q$13-($Q$13*0.2)"/>
      </iconSet>
    </cfRule>
  </conditionalFormatting>
  <conditionalFormatting sqref="AE21">
    <cfRule type="iconSet" priority="231">
      <iconSet>
        <cfvo type="percent" val="0"/>
        <cfvo type="formula" val="#REF!-(#REF!*0.3)"/>
        <cfvo type="formula" val="#REF!-(#REF!*0.2)"/>
      </iconSet>
    </cfRule>
  </conditionalFormatting>
  <conditionalFormatting sqref="AE21">
    <cfRule type="iconSet" priority="230">
      <iconSet>
        <cfvo type="percent" val="0"/>
        <cfvo type="num" val="0.12"/>
        <cfvo type="num" val="0.25"/>
      </iconSet>
    </cfRule>
  </conditionalFormatting>
  <conditionalFormatting sqref="AE22">
    <cfRule type="iconSet" priority="229">
      <iconSet>
        <cfvo type="percent" val="0"/>
        <cfvo type="formula" val="#REF!-(#REF!*0.3)"/>
        <cfvo type="formula" val="#REF!-(#REF!*0.2)"/>
      </iconSet>
    </cfRule>
  </conditionalFormatting>
  <conditionalFormatting sqref="AE22">
    <cfRule type="iconSet" priority="228">
      <iconSet>
        <cfvo type="percent" val="0"/>
        <cfvo type="num" val="0.12"/>
        <cfvo type="num" val="0.25"/>
      </iconSet>
    </cfRule>
  </conditionalFormatting>
  <conditionalFormatting sqref="AE23">
    <cfRule type="iconSet" priority="227">
      <iconSet>
        <cfvo type="percent" val="0"/>
        <cfvo type="formula" val="#REF!-(#REF!*0.3)"/>
        <cfvo type="formula" val="#REF!-(#REF!*0.2)"/>
      </iconSet>
    </cfRule>
  </conditionalFormatting>
  <conditionalFormatting sqref="AE23">
    <cfRule type="iconSet" priority="226">
      <iconSet>
        <cfvo type="percent" val="0"/>
        <cfvo type="num" val="0.12"/>
        <cfvo type="num" val="0.25"/>
      </iconSet>
    </cfRule>
  </conditionalFormatting>
  <conditionalFormatting sqref="AE24">
    <cfRule type="iconSet" priority="225">
      <iconSet>
        <cfvo type="percent" val="0"/>
        <cfvo type="formula" val="#REF!-(#REF!*0.3)"/>
        <cfvo type="formula" val="#REF!-(#REF!*0.2)"/>
      </iconSet>
    </cfRule>
  </conditionalFormatting>
  <conditionalFormatting sqref="AE24">
    <cfRule type="iconSet" priority="224">
      <iconSet>
        <cfvo type="percent" val="0"/>
        <cfvo type="num" val="0.12"/>
        <cfvo type="num" val="0.25"/>
      </iconSet>
    </cfRule>
  </conditionalFormatting>
  <conditionalFormatting sqref="AI21">
    <cfRule type="iconSet" priority="223">
      <iconSet>
        <cfvo type="percent" val="0"/>
        <cfvo type="num" val="0.62"/>
        <cfvo type="num" val="0.75"/>
      </iconSet>
    </cfRule>
  </conditionalFormatting>
  <conditionalFormatting sqref="AI22">
    <cfRule type="iconSet" priority="222">
      <iconSet>
        <cfvo type="percent" val="0"/>
        <cfvo type="num" val="0.62"/>
        <cfvo type="num" val="0.75"/>
      </iconSet>
    </cfRule>
  </conditionalFormatting>
  <conditionalFormatting sqref="AI23">
    <cfRule type="iconSet" priority="221">
      <iconSet>
        <cfvo type="percent" val="0"/>
        <cfvo type="num" val="0.62"/>
        <cfvo type="num" val="0.75"/>
      </iconSet>
    </cfRule>
  </conditionalFormatting>
  <conditionalFormatting sqref="AI24">
    <cfRule type="iconSet" priority="220">
      <iconSet>
        <cfvo type="percent" val="0"/>
        <cfvo type="num" val="0.62"/>
        <cfvo type="num" val="0.75"/>
      </iconSet>
    </cfRule>
  </conditionalFormatting>
  <conditionalFormatting sqref="AE24">
    <cfRule type="iconSet" priority="245">
      <iconSet>
        <cfvo type="percent" val="0"/>
        <cfvo type="formula" val="#REF!-(#REF!*0.3)"/>
        <cfvo type="formula" val="#REF!-(#REF!*0.2)"/>
      </iconSet>
    </cfRule>
  </conditionalFormatting>
  <conditionalFormatting sqref="AG24">
    <cfRule type="iconSet" priority="246">
      <iconSet>
        <cfvo type="percent" val="0"/>
        <cfvo type="formula" val="#REF!-(#REF!*0.3)"/>
        <cfvo type="formula" val="#REF!-(#REF!*0.2)"/>
      </iconSet>
    </cfRule>
  </conditionalFormatting>
  <conditionalFormatting sqref="AI24">
    <cfRule type="iconSet" priority="247">
      <iconSet>
        <cfvo type="percent" val="0"/>
        <cfvo type="formula" val="#REF!-(#REF!*0.3)"/>
        <cfvo type="formula" val="#REF!-(#REF!*0.2)"/>
      </iconSet>
    </cfRule>
  </conditionalFormatting>
  <conditionalFormatting sqref="AE21:AE24">
    <cfRule type="iconSet" priority="248">
      <iconSet>
        <cfvo type="percent" val="0"/>
        <cfvo type="num" val="0.12"/>
        <cfvo type="num" val="0.25"/>
      </iconSet>
    </cfRule>
  </conditionalFormatting>
  <conditionalFormatting sqref="AG21:AG24">
    <cfRule type="iconSet" priority="249">
      <iconSet>
        <cfvo type="percent" val="0"/>
        <cfvo type="num" val="0.37"/>
        <cfvo type="num" val="0.5"/>
      </iconSet>
    </cfRule>
  </conditionalFormatting>
  <conditionalFormatting sqref="AI21:AI24">
    <cfRule type="iconSet" priority="250">
      <iconSet>
        <cfvo type="percent" val="0"/>
        <cfvo type="num" val="0.62"/>
        <cfvo type="num" val="0.75"/>
      </iconSet>
    </cfRule>
  </conditionalFormatting>
  <conditionalFormatting sqref="T56:T58">
    <cfRule type="cellIs" dxfId="38" priority="216" stopIfTrue="1" operator="between">
      <formula>4.5</formula>
      <formula>11</formula>
    </cfRule>
    <cfRule type="cellIs" dxfId="37" priority="217" stopIfTrue="1" operator="lessThan">
      <formula>4</formula>
    </cfRule>
    <cfRule type="cellIs" dxfId="36" priority="218" stopIfTrue="1" operator="greaterThan">
      <formula>11</formula>
    </cfRule>
    <cfRule type="cellIs" dxfId="35" priority="219" stopIfTrue="1" operator="equal">
      <formula>4</formula>
    </cfRule>
  </conditionalFormatting>
  <conditionalFormatting sqref="AE56">
    <cfRule type="iconSet" priority="212">
      <iconSet>
        <cfvo type="percent" val="0"/>
        <cfvo type="formula" val="$O$11-($O$11*0.3)"/>
        <cfvo type="formula" val="$O$11-($O$11*0.2)"/>
      </iconSet>
    </cfRule>
  </conditionalFormatting>
  <conditionalFormatting sqref="AG56">
    <cfRule type="iconSet" priority="211">
      <iconSet>
        <cfvo type="percent" val="0"/>
        <cfvo type="formula" val="$P$11-($P$11*0.3)"/>
        <cfvo type="formula" val="$P$11-($P$11*0.2)"/>
      </iconSet>
    </cfRule>
  </conditionalFormatting>
  <conditionalFormatting sqref="AI56">
    <cfRule type="iconSet" priority="210">
      <iconSet>
        <cfvo type="percent" val="0"/>
        <cfvo type="formula" val="$Q$11-($Q$11*0.3)"/>
        <cfvo type="formula" val="$Q$11-($Q$11*0.2)"/>
      </iconSet>
    </cfRule>
  </conditionalFormatting>
  <conditionalFormatting sqref="AE57">
    <cfRule type="iconSet" priority="209">
      <iconSet>
        <cfvo type="percent" val="0"/>
        <cfvo type="formula" val="$O$12-($O$12*0.3)"/>
        <cfvo type="formula" val="$O$12-($O$12*0.2)"/>
      </iconSet>
    </cfRule>
  </conditionalFormatting>
  <conditionalFormatting sqref="AG57">
    <cfRule type="iconSet" priority="208">
      <iconSet>
        <cfvo type="percent" val="0"/>
        <cfvo type="formula" val="$P$12-($P$12*0.3)"/>
        <cfvo type="formula" val="$P$12-($P$12*0.2)"/>
      </iconSet>
    </cfRule>
  </conditionalFormatting>
  <conditionalFormatting sqref="AI57">
    <cfRule type="iconSet" priority="207">
      <iconSet>
        <cfvo type="percent" val="0"/>
        <cfvo type="formula" val="$Q$12-($Q$12*0.3)"/>
        <cfvo type="formula" val="$Q$12-($Q$12*0.2)"/>
      </iconSet>
    </cfRule>
  </conditionalFormatting>
  <conditionalFormatting sqref="AE58">
    <cfRule type="iconSet" priority="206">
      <iconSet>
        <cfvo type="percent" val="0"/>
        <cfvo type="formula" val="$O$13-($O$13*0.3)"/>
        <cfvo type="formula" val="$O$13-($O$13*0.2)"/>
      </iconSet>
    </cfRule>
  </conditionalFormatting>
  <conditionalFormatting sqref="AG58">
    <cfRule type="iconSet" priority="205">
      <iconSet>
        <cfvo type="percent" val="0"/>
        <cfvo type="formula" val="$P$13-($P$13*0.3)"/>
        <cfvo type="formula" val="$P$13-($P$13*0.2)"/>
      </iconSet>
    </cfRule>
  </conditionalFormatting>
  <conditionalFormatting sqref="AI58">
    <cfRule type="iconSet" priority="204">
      <iconSet>
        <cfvo type="percent" val="0"/>
        <cfvo type="formula" val="$Q$13-($Q$13*0.3)"/>
        <cfvo type="formula" val="$Q$13-($Q$13*0.2)"/>
      </iconSet>
    </cfRule>
  </conditionalFormatting>
  <conditionalFormatting sqref="AE56">
    <cfRule type="iconSet" priority="203">
      <iconSet>
        <cfvo type="percent" val="0"/>
        <cfvo type="formula" val="#REF!-(#REF!*0.3)"/>
        <cfvo type="formula" val="#REF!-(#REF!*0.2)"/>
      </iconSet>
    </cfRule>
  </conditionalFormatting>
  <conditionalFormatting sqref="AE56">
    <cfRule type="iconSet" priority="202">
      <iconSet>
        <cfvo type="percent" val="0"/>
        <cfvo type="num" val="0.12"/>
        <cfvo type="num" val="0.25"/>
      </iconSet>
    </cfRule>
  </conditionalFormatting>
  <conditionalFormatting sqref="AE57">
    <cfRule type="iconSet" priority="201">
      <iconSet>
        <cfvo type="percent" val="0"/>
        <cfvo type="formula" val="#REF!-(#REF!*0.3)"/>
        <cfvo type="formula" val="#REF!-(#REF!*0.2)"/>
      </iconSet>
    </cfRule>
  </conditionalFormatting>
  <conditionalFormatting sqref="AE57">
    <cfRule type="iconSet" priority="200">
      <iconSet>
        <cfvo type="percent" val="0"/>
        <cfvo type="num" val="0.12"/>
        <cfvo type="num" val="0.25"/>
      </iconSet>
    </cfRule>
  </conditionalFormatting>
  <conditionalFormatting sqref="AE58">
    <cfRule type="iconSet" priority="199">
      <iconSet>
        <cfvo type="percent" val="0"/>
        <cfvo type="formula" val="#REF!-(#REF!*0.3)"/>
        <cfvo type="formula" val="#REF!-(#REF!*0.2)"/>
      </iconSet>
    </cfRule>
  </conditionalFormatting>
  <conditionalFormatting sqref="AE58">
    <cfRule type="iconSet" priority="198">
      <iconSet>
        <cfvo type="percent" val="0"/>
        <cfvo type="num" val="0.12"/>
        <cfvo type="num" val="0.25"/>
      </iconSet>
    </cfRule>
  </conditionalFormatting>
  <conditionalFormatting sqref="AI56">
    <cfRule type="iconSet" priority="197">
      <iconSet>
        <cfvo type="percent" val="0"/>
        <cfvo type="num" val="0.62"/>
        <cfvo type="num" val="0.75"/>
      </iconSet>
    </cfRule>
  </conditionalFormatting>
  <conditionalFormatting sqref="AI57">
    <cfRule type="iconSet" priority="196">
      <iconSet>
        <cfvo type="percent" val="0"/>
        <cfvo type="num" val="0.62"/>
        <cfvo type="num" val="0.75"/>
      </iconSet>
    </cfRule>
  </conditionalFormatting>
  <conditionalFormatting sqref="AI58">
    <cfRule type="iconSet" priority="195">
      <iconSet>
        <cfvo type="percent" val="0"/>
        <cfvo type="num" val="0.62"/>
        <cfvo type="num" val="0.75"/>
      </iconSet>
    </cfRule>
  </conditionalFormatting>
  <conditionalFormatting sqref="AE56:AE58">
    <cfRule type="iconSet" priority="213">
      <iconSet>
        <cfvo type="percent" val="0"/>
        <cfvo type="num" val="0.12"/>
        <cfvo type="num" val="0.25"/>
      </iconSet>
    </cfRule>
  </conditionalFormatting>
  <conditionalFormatting sqref="AG56:AG58">
    <cfRule type="iconSet" priority="214">
      <iconSet>
        <cfvo type="percent" val="0"/>
        <cfvo type="num" val="0.37"/>
        <cfvo type="num" val="0.5"/>
      </iconSet>
    </cfRule>
  </conditionalFormatting>
  <conditionalFormatting sqref="AI56:AI58">
    <cfRule type="iconSet" priority="215">
      <iconSet>
        <cfvo type="percent" val="0"/>
        <cfvo type="num" val="0.62"/>
        <cfvo type="num" val="0.75"/>
      </iconSet>
    </cfRule>
  </conditionalFormatting>
  <conditionalFormatting sqref="T16">
    <cfRule type="cellIs" dxfId="34" priority="191" stopIfTrue="1" operator="between">
      <formula>4.5</formula>
      <formula>11</formula>
    </cfRule>
    <cfRule type="cellIs" dxfId="33" priority="192" stopIfTrue="1" operator="lessThan">
      <formula>4</formula>
    </cfRule>
    <cfRule type="cellIs" dxfId="32" priority="193" stopIfTrue="1" operator="greaterThan">
      <formula>11</formula>
    </cfRule>
    <cfRule type="cellIs" dxfId="31" priority="194" stopIfTrue="1" operator="equal">
      <formula>4</formula>
    </cfRule>
  </conditionalFormatting>
  <conditionalFormatting sqref="AE16">
    <cfRule type="iconSet" priority="187">
      <iconSet>
        <cfvo type="percent" val="0"/>
        <cfvo type="formula" val="#REF!-(#REF!*0.3)"/>
        <cfvo type="formula" val="#REF!-(#REF!*0.2)"/>
      </iconSet>
    </cfRule>
  </conditionalFormatting>
  <conditionalFormatting sqref="AE16">
    <cfRule type="iconSet" priority="186">
      <iconSet>
        <cfvo type="percent" val="0"/>
        <cfvo type="formula" val="#REF!-(#REF!*0.3)"/>
        <cfvo type="formula" val="#REF!-(#REF!*0.2)"/>
      </iconSet>
    </cfRule>
  </conditionalFormatting>
  <conditionalFormatting sqref="AE16">
    <cfRule type="iconSet" priority="185">
      <iconSet>
        <cfvo type="percent" val="0"/>
        <cfvo type="num" val="0.12"/>
        <cfvo type="num" val="0.25"/>
      </iconSet>
    </cfRule>
  </conditionalFormatting>
  <conditionalFormatting sqref="AE16">
    <cfRule type="iconSet" priority="188">
      <iconSet>
        <cfvo type="percent" val="0"/>
        <cfvo type="num" val="0.12"/>
        <cfvo type="num" val="0.25"/>
      </iconSet>
    </cfRule>
  </conditionalFormatting>
  <conditionalFormatting sqref="AG16">
    <cfRule type="iconSet" priority="183">
      <iconSet>
        <cfvo type="percent" val="0"/>
        <cfvo type="formula" val="#REF!-(#REF!*0.3)"/>
        <cfvo type="formula" val="#REF!-(#REF!*0.2)"/>
      </iconSet>
    </cfRule>
  </conditionalFormatting>
  <conditionalFormatting sqref="AG16">
    <cfRule type="iconSet" priority="182">
      <iconSet>
        <cfvo type="percent" val="0"/>
        <cfvo type="formula" val="#REF!-(#REF!*0.3)"/>
        <cfvo type="formula" val="#REF!-(#REF!*0.2)"/>
      </iconSet>
    </cfRule>
  </conditionalFormatting>
  <conditionalFormatting sqref="AG16">
    <cfRule type="iconSet" priority="181">
      <iconSet>
        <cfvo type="percent" val="0"/>
        <cfvo type="num" val="0.12"/>
        <cfvo type="num" val="0.25"/>
      </iconSet>
    </cfRule>
  </conditionalFormatting>
  <conditionalFormatting sqref="AG16">
    <cfRule type="iconSet" priority="184">
      <iconSet>
        <cfvo type="percent" val="0"/>
        <cfvo type="num" val="0.12"/>
        <cfvo type="num" val="0.25"/>
      </iconSet>
    </cfRule>
  </conditionalFormatting>
  <conditionalFormatting sqref="AI16">
    <cfRule type="iconSet" priority="189">
      <iconSet>
        <cfvo type="percent" val="0"/>
        <cfvo type="formula" val="#REF!-(#REF!*0.3)"/>
        <cfvo type="formula" val="#REF!-(#REF!*0.2)"/>
      </iconSet>
    </cfRule>
  </conditionalFormatting>
  <conditionalFormatting sqref="AI16">
    <cfRule type="iconSet" priority="190">
      <iconSet>
        <cfvo type="percent" val="0"/>
        <cfvo type="num" val="0.62"/>
        <cfvo type="num" val="0.75"/>
      </iconSet>
    </cfRule>
  </conditionalFormatting>
  <conditionalFormatting sqref="T25:T28">
    <cfRule type="cellIs" dxfId="30" priority="171" stopIfTrue="1" operator="between">
      <formula>4.5</formula>
      <formula>11</formula>
    </cfRule>
    <cfRule type="cellIs" dxfId="29" priority="172" stopIfTrue="1" operator="lessThan">
      <formula>4</formula>
    </cfRule>
    <cfRule type="cellIs" dxfId="28" priority="173" stopIfTrue="1" operator="greaterThan">
      <formula>11</formula>
    </cfRule>
    <cfRule type="cellIs" dxfId="27" priority="174" stopIfTrue="1" operator="equal">
      <formula>4</formula>
    </cfRule>
  </conditionalFormatting>
  <conditionalFormatting sqref="AE25">
    <cfRule type="iconSet" priority="170">
      <iconSet>
        <cfvo type="percent" val="0"/>
        <cfvo type="formula" val="$O$12-($O$12*0.3)"/>
        <cfvo type="formula" val="$O$12-($O$12*0.2)"/>
      </iconSet>
    </cfRule>
  </conditionalFormatting>
  <conditionalFormatting sqref="AG25">
    <cfRule type="iconSet" priority="169">
      <iconSet>
        <cfvo type="percent" val="0"/>
        <cfvo type="formula" val="$P$12-($P$12*0.3)"/>
        <cfvo type="formula" val="$P$12-($P$12*0.2)"/>
      </iconSet>
    </cfRule>
  </conditionalFormatting>
  <conditionalFormatting sqref="AI25">
    <cfRule type="iconSet" priority="168">
      <iconSet>
        <cfvo type="percent" val="0"/>
        <cfvo type="formula" val="$Q$12-($Q$12*0.3)"/>
        <cfvo type="formula" val="$Q$12-($Q$12*0.2)"/>
      </iconSet>
    </cfRule>
  </conditionalFormatting>
  <conditionalFormatting sqref="AE26">
    <cfRule type="iconSet" priority="167">
      <iconSet>
        <cfvo type="percent" val="0"/>
        <cfvo type="formula" val="$O$13-($O$13*0.3)"/>
        <cfvo type="formula" val="$O$13-($O$13*0.2)"/>
      </iconSet>
    </cfRule>
  </conditionalFormatting>
  <conditionalFormatting sqref="AG26">
    <cfRule type="iconSet" priority="166">
      <iconSet>
        <cfvo type="percent" val="0"/>
        <cfvo type="formula" val="$P$13-($P$13*0.3)"/>
        <cfvo type="formula" val="$P$13-($P$13*0.2)"/>
      </iconSet>
    </cfRule>
  </conditionalFormatting>
  <conditionalFormatting sqref="AI26">
    <cfRule type="iconSet" priority="165">
      <iconSet>
        <cfvo type="percent" val="0"/>
        <cfvo type="formula" val="$Q$13-($Q$13*0.3)"/>
        <cfvo type="formula" val="$Q$13-($Q$13*0.2)"/>
      </iconSet>
    </cfRule>
  </conditionalFormatting>
  <conditionalFormatting sqref="AE27">
    <cfRule type="iconSet" priority="164">
      <iconSet>
        <cfvo type="percent" val="0"/>
        <cfvo type="formula" val="$O$14-($O$14*0.3)"/>
        <cfvo type="formula" val="$O$14-($O$14*0.2)"/>
      </iconSet>
    </cfRule>
  </conditionalFormatting>
  <conditionalFormatting sqref="AG27">
    <cfRule type="iconSet" priority="163">
      <iconSet>
        <cfvo type="percent" val="0"/>
        <cfvo type="formula" val="$P$14-($P$14*0.3)"/>
        <cfvo type="formula" val="$P$14-($P$14*0.2)"/>
      </iconSet>
    </cfRule>
  </conditionalFormatting>
  <conditionalFormatting sqref="AI27">
    <cfRule type="iconSet" priority="162">
      <iconSet>
        <cfvo type="percent" val="0"/>
        <cfvo type="formula" val="$Q$14-($Q$14*0.3)"/>
        <cfvo type="formula" val="$Q$14-($Q$14*0.2)"/>
      </iconSet>
    </cfRule>
  </conditionalFormatting>
  <conditionalFormatting sqref="AE25">
    <cfRule type="iconSet" priority="161">
      <iconSet>
        <cfvo type="percent" val="0"/>
        <cfvo type="formula" val="#REF!-(#REF!*0.3)"/>
        <cfvo type="formula" val="#REF!-(#REF!*0.2)"/>
      </iconSet>
    </cfRule>
  </conditionalFormatting>
  <conditionalFormatting sqref="AE25">
    <cfRule type="iconSet" priority="160">
      <iconSet>
        <cfvo type="percent" val="0"/>
        <cfvo type="num" val="0.12"/>
        <cfvo type="num" val="0.25"/>
      </iconSet>
    </cfRule>
  </conditionalFormatting>
  <conditionalFormatting sqref="AE26">
    <cfRule type="iconSet" priority="159">
      <iconSet>
        <cfvo type="percent" val="0"/>
        <cfvo type="formula" val="#REF!-(#REF!*0.3)"/>
        <cfvo type="formula" val="#REF!-(#REF!*0.2)"/>
      </iconSet>
    </cfRule>
  </conditionalFormatting>
  <conditionalFormatting sqref="AE26">
    <cfRule type="iconSet" priority="158">
      <iconSet>
        <cfvo type="percent" val="0"/>
        <cfvo type="num" val="0.12"/>
        <cfvo type="num" val="0.25"/>
      </iconSet>
    </cfRule>
  </conditionalFormatting>
  <conditionalFormatting sqref="AE27">
    <cfRule type="iconSet" priority="157">
      <iconSet>
        <cfvo type="percent" val="0"/>
        <cfvo type="formula" val="#REF!-(#REF!*0.3)"/>
        <cfvo type="formula" val="#REF!-(#REF!*0.2)"/>
      </iconSet>
    </cfRule>
  </conditionalFormatting>
  <conditionalFormatting sqref="AE27">
    <cfRule type="iconSet" priority="156">
      <iconSet>
        <cfvo type="percent" val="0"/>
        <cfvo type="num" val="0.12"/>
        <cfvo type="num" val="0.25"/>
      </iconSet>
    </cfRule>
  </conditionalFormatting>
  <conditionalFormatting sqref="AE28">
    <cfRule type="iconSet" priority="155">
      <iconSet>
        <cfvo type="percent" val="0"/>
        <cfvo type="formula" val="#REF!-(#REF!*0.3)"/>
        <cfvo type="formula" val="#REF!-(#REF!*0.2)"/>
      </iconSet>
    </cfRule>
  </conditionalFormatting>
  <conditionalFormatting sqref="AE28">
    <cfRule type="iconSet" priority="154">
      <iconSet>
        <cfvo type="percent" val="0"/>
        <cfvo type="num" val="0.12"/>
        <cfvo type="num" val="0.25"/>
      </iconSet>
    </cfRule>
  </conditionalFormatting>
  <conditionalFormatting sqref="AI25">
    <cfRule type="iconSet" priority="153">
      <iconSet>
        <cfvo type="percent" val="0"/>
        <cfvo type="num" val="0.62"/>
        <cfvo type="num" val="0.75"/>
      </iconSet>
    </cfRule>
  </conditionalFormatting>
  <conditionalFormatting sqref="AI26">
    <cfRule type="iconSet" priority="152">
      <iconSet>
        <cfvo type="percent" val="0"/>
        <cfvo type="num" val="0.62"/>
        <cfvo type="num" val="0.75"/>
      </iconSet>
    </cfRule>
  </conditionalFormatting>
  <conditionalFormatting sqref="AI27">
    <cfRule type="iconSet" priority="151">
      <iconSet>
        <cfvo type="percent" val="0"/>
        <cfvo type="num" val="0.62"/>
        <cfvo type="num" val="0.75"/>
      </iconSet>
    </cfRule>
  </conditionalFormatting>
  <conditionalFormatting sqref="AI28">
    <cfRule type="iconSet" priority="150">
      <iconSet>
        <cfvo type="percent" val="0"/>
        <cfvo type="num" val="0.62"/>
        <cfvo type="num" val="0.75"/>
      </iconSet>
    </cfRule>
  </conditionalFormatting>
  <conditionalFormatting sqref="AE28">
    <cfRule type="iconSet" priority="175">
      <iconSet>
        <cfvo type="percent" val="0"/>
        <cfvo type="formula" val="#REF!-(#REF!*0.3)"/>
        <cfvo type="formula" val="#REF!-(#REF!*0.2)"/>
      </iconSet>
    </cfRule>
  </conditionalFormatting>
  <conditionalFormatting sqref="AG28">
    <cfRule type="iconSet" priority="176">
      <iconSet>
        <cfvo type="percent" val="0"/>
        <cfvo type="formula" val="#REF!-(#REF!*0.3)"/>
        <cfvo type="formula" val="#REF!-(#REF!*0.2)"/>
      </iconSet>
    </cfRule>
  </conditionalFormatting>
  <conditionalFormatting sqref="AI28">
    <cfRule type="iconSet" priority="177">
      <iconSet>
        <cfvo type="percent" val="0"/>
        <cfvo type="formula" val="#REF!-(#REF!*0.3)"/>
        <cfvo type="formula" val="#REF!-(#REF!*0.2)"/>
      </iconSet>
    </cfRule>
  </conditionalFormatting>
  <conditionalFormatting sqref="AE25:AE28">
    <cfRule type="iconSet" priority="178">
      <iconSet>
        <cfvo type="percent" val="0"/>
        <cfvo type="num" val="0.12"/>
        <cfvo type="num" val="0.25"/>
      </iconSet>
    </cfRule>
  </conditionalFormatting>
  <conditionalFormatting sqref="AG25:AG28">
    <cfRule type="iconSet" priority="179">
      <iconSet>
        <cfvo type="percent" val="0"/>
        <cfvo type="num" val="0.37"/>
        <cfvo type="num" val="0.5"/>
      </iconSet>
    </cfRule>
  </conditionalFormatting>
  <conditionalFormatting sqref="AI25:AI28">
    <cfRule type="iconSet" priority="180">
      <iconSet>
        <cfvo type="percent" val="0"/>
        <cfvo type="num" val="0.62"/>
        <cfvo type="num" val="0.75"/>
      </iconSet>
    </cfRule>
  </conditionalFormatting>
  <conditionalFormatting sqref="T29:T34">
    <cfRule type="cellIs" dxfId="26" priority="146" stopIfTrue="1" operator="between">
      <formula>4.5</formula>
      <formula>11</formula>
    </cfRule>
    <cfRule type="cellIs" dxfId="25" priority="147" stopIfTrue="1" operator="lessThan">
      <formula>4</formula>
    </cfRule>
    <cfRule type="cellIs" dxfId="24" priority="148" stopIfTrue="1" operator="greaterThan">
      <formula>11</formula>
    </cfRule>
    <cfRule type="cellIs" dxfId="23" priority="149" stopIfTrue="1" operator="equal">
      <formula>4</formula>
    </cfRule>
  </conditionalFormatting>
  <conditionalFormatting sqref="AE29">
    <cfRule type="iconSet" priority="144">
      <iconSet>
        <cfvo type="percent" val="0"/>
        <cfvo type="formula" val="$O$11-($O$11*0.3)"/>
        <cfvo type="formula" val="$O$11-($O$11*0.2)"/>
      </iconSet>
    </cfRule>
  </conditionalFormatting>
  <conditionalFormatting sqref="AE30">
    <cfRule type="iconSet" priority="143">
      <iconSet>
        <cfvo type="percent" val="0"/>
        <cfvo type="formula" val="$O$12-($O$12*0.3)"/>
        <cfvo type="formula" val="$O$12-($O$12*0.2)"/>
      </iconSet>
    </cfRule>
  </conditionalFormatting>
  <conditionalFormatting sqref="AE31">
    <cfRule type="iconSet" priority="142">
      <iconSet>
        <cfvo type="percent" val="0"/>
        <cfvo type="formula" val="$O$13-($O$13*0.3)"/>
        <cfvo type="formula" val="$O$13-($O$13*0.2)"/>
      </iconSet>
    </cfRule>
  </conditionalFormatting>
  <conditionalFormatting sqref="AE29">
    <cfRule type="iconSet" priority="141">
      <iconSet>
        <cfvo type="percent" val="0"/>
        <cfvo type="formula" val="#REF!-(#REF!*0.3)"/>
        <cfvo type="formula" val="#REF!-(#REF!*0.2)"/>
      </iconSet>
    </cfRule>
  </conditionalFormatting>
  <conditionalFormatting sqref="AE29">
    <cfRule type="iconSet" priority="140">
      <iconSet>
        <cfvo type="percent" val="0"/>
        <cfvo type="num" val="0.12"/>
        <cfvo type="num" val="0.25"/>
      </iconSet>
    </cfRule>
  </conditionalFormatting>
  <conditionalFormatting sqref="AE30">
    <cfRule type="iconSet" priority="139">
      <iconSet>
        <cfvo type="percent" val="0"/>
        <cfvo type="formula" val="#REF!-(#REF!*0.3)"/>
        <cfvo type="formula" val="#REF!-(#REF!*0.2)"/>
      </iconSet>
    </cfRule>
  </conditionalFormatting>
  <conditionalFormatting sqref="AE30">
    <cfRule type="iconSet" priority="138">
      <iconSet>
        <cfvo type="percent" val="0"/>
        <cfvo type="num" val="0.12"/>
        <cfvo type="num" val="0.25"/>
      </iconSet>
    </cfRule>
  </conditionalFormatting>
  <conditionalFormatting sqref="AE31">
    <cfRule type="iconSet" priority="137">
      <iconSet>
        <cfvo type="percent" val="0"/>
        <cfvo type="formula" val="#REF!-(#REF!*0.3)"/>
        <cfvo type="formula" val="#REF!-(#REF!*0.2)"/>
      </iconSet>
    </cfRule>
  </conditionalFormatting>
  <conditionalFormatting sqref="AE31">
    <cfRule type="iconSet" priority="136">
      <iconSet>
        <cfvo type="percent" val="0"/>
        <cfvo type="num" val="0.12"/>
        <cfvo type="num" val="0.25"/>
      </iconSet>
    </cfRule>
  </conditionalFormatting>
  <conditionalFormatting sqref="AE29:AE31">
    <cfRule type="iconSet" priority="145">
      <iconSet>
        <cfvo type="percent" val="0"/>
        <cfvo type="num" val="0.12"/>
        <cfvo type="num" val="0.25"/>
      </iconSet>
    </cfRule>
  </conditionalFormatting>
  <conditionalFormatting sqref="AE32:AE34">
    <cfRule type="iconSet" priority="134">
      <iconSet>
        <cfvo type="percent" val="0"/>
        <cfvo type="formula" val="$O$13-($O$13*0.3)"/>
        <cfvo type="formula" val="$O$13-($O$13*0.2)"/>
      </iconSet>
    </cfRule>
  </conditionalFormatting>
  <conditionalFormatting sqref="AE32:AE34">
    <cfRule type="iconSet" priority="133">
      <iconSet>
        <cfvo type="percent" val="0"/>
        <cfvo type="formula" val="#REF!-(#REF!*0.3)"/>
        <cfvo type="formula" val="#REF!-(#REF!*0.2)"/>
      </iconSet>
    </cfRule>
  </conditionalFormatting>
  <conditionalFormatting sqref="AE32:AE34">
    <cfRule type="iconSet" priority="132">
      <iconSet>
        <cfvo type="percent" val="0"/>
        <cfvo type="num" val="0.12"/>
        <cfvo type="num" val="0.25"/>
      </iconSet>
    </cfRule>
  </conditionalFormatting>
  <conditionalFormatting sqref="AE32:AE34">
    <cfRule type="iconSet" priority="135">
      <iconSet>
        <cfvo type="percent" val="0"/>
        <cfvo type="num" val="0.12"/>
        <cfvo type="num" val="0.25"/>
      </iconSet>
    </cfRule>
  </conditionalFormatting>
  <conditionalFormatting sqref="AG32:AG34">
    <cfRule type="iconSet" priority="130">
      <iconSet>
        <cfvo type="percent" val="0"/>
        <cfvo type="formula" val="$P$13-($P$13*0.3)"/>
        <cfvo type="formula" val="$P$13-($P$13*0.2)"/>
      </iconSet>
    </cfRule>
  </conditionalFormatting>
  <conditionalFormatting sqref="AG32:AG34">
    <cfRule type="iconSet" priority="131">
      <iconSet>
        <cfvo type="percent" val="0"/>
        <cfvo type="num" val="0.37"/>
        <cfvo type="num" val="0.5"/>
      </iconSet>
    </cfRule>
  </conditionalFormatting>
  <conditionalFormatting sqref="AG29">
    <cfRule type="iconSet" priority="128">
      <iconSet>
        <cfvo type="percent" val="0"/>
        <cfvo type="formula" val="$O$11-($O$11*0.3)"/>
        <cfvo type="formula" val="$O$11-($O$11*0.2)"/>
      </iconSet>
    </cfRule>
  </conditionalFormatting>
  <conditionalFormatting sqref="AG29">
    <cfRule type="iconSet" priority="127">
      <iconSet>
        <cfvo type="percent" val="0"/>
        <cfvo type="formula" val="#REF!-(#REF!*0.3)"/>
        <cfvo type="formula" val="#REF!-(#REF!*0.2)"/>
      </iconSet>
    </cfRule>
  </conditionalFormatting>
  <conditionalFormatting sqref="AG29">
    <cfRule type="iconSet" priority="126">
      <iconSet>
        <cfvo type="percent" val="0"/>
        <cfvo type="num" val="0.12"/>
        <cfvo type="num" val="0.25"/>
      </iconSet>
    </cfRule>
  </conditionalFormatting>
  <conditionalFormatting sqref="AG29">
    <cfRule type="iconSet" priority="129">
      <iconSet>
        <cfvo type="percent" val="0"/>
        <cfvo type="num" val="0.12"/>
        <cfvo type="num" val="0.25"/>
      </iconSet>
    </cfRule>
  </conditionalFormatting>
  <conditionalFormatting sqref="AG30">
    <cfRule type="iconSet" priority="124">
      <iconSet>
        <cfvo type="percent" val="0"/>
        <cfvo type="formula" val="$P$12-($P$12*0.3)"/>
        <cfvo type="formula" val="$P$12-($P$12*0.2)"/>
      </iconSet>
    </cfRule>
  </conditionalFormatting>
  <conditionalFormatting sqref="AG30">
    <cfRule type="iconSet" priority="125">
      <iconSet>
        <cfvo type="percent" val="0"/>
        <cfvo type="num" val="0.37"/>
        <cfvo type="num" val="0.5"/>
      </iconSet>
    </cfRule>
  </conditionalFormatting>
  <conditionalFormatting sqref="AE30">
    <cfRule type="iconSet" priority="123">
      <iconSet>
        <cfvo type="percent" val="0"/>
        <cfvo type="formula" val="$O$11-($O$11*0.3)"/>
        <cfvo type="formula" val="$O$11-($O$11*0.2)"/>
      </iconSet>
    </cfRule>
  </conditionalFormatting>
  <conditionalFormatting sqref="AE30">
    <cfRule type="iconSet" priority="122">
      <iconSet>
        <cfvo type="percent" val="0"/>
        <cfvo type="formula" val="#REF!-(#REF!*0.3)"/>
        <cfvo type="formula" val="#REF!-(#REF!*0.2)"/>
      </iconSet>
    </cfRule>
  </conditionalFormatting>
  <conditionalFormatting sqref="AE30">
    <cfRule type="iconSet" priority="121">
      <iconSet>
        <cfvo type="percent" val="0"/>
        <cfvo type="num" val="0.12"/>
        <cfvo type="num" val="0.25"/>
      </iconSet>
    </cfRule>
  </conditionalFormatting>
  <conditionalFormatting sqref="AG31">
    <cfRule type="iconSet" priority="119">
      <iconSet>
        <cfvo type="percent" val="0"/>
        <cfvo type="formula" val="$O$11-($O$11*0.3)"/>
        <cfvo type="formula" val="$O$11-($O$11*0.2)"/>
      </iconSet>
    </cfRule>
  </conditionalFormatting>
  <conditionalFormatting sqref="AG31">
    <cfRule type="iconSet" priority="118">
      <iconSet>
        <cfvo type="percent" val="0"/>
        <cfvo type="formula" val="#REF!-(#REF!*0.3)"/>
        <cfvo type="formula" val="#REF!-(#REF!*0.2)"/>
      </iconSet>
    </cfRule>
  </conditionalFormatting>
  <conditionalFormatting sqref="AG31">
    <cfRule type="iconSet" priority="117">
      <iconSet>
        <cfvo type="percent" val="0"/>
        <cfvo type="num" val="0.12"/>
        <cfvo type="num" val="0.25"/>
      </iconSet>
    </cfRule>
  </conditionalFormatting>
  <conditionalFormatting sqref="AG31">
    <cfRule type="iconSet" priority="120">
      <iconSet>
        <cfvo type="percent" val="0"/>
        <cfvo type="num" val="0.12"/>
        <cfvo type="num" val="0.25"/>
      </iconSet>
    </cfRule>
  </conditionalFormatting>
  <conditionalFormatting sqref="AI29 AI31:AI34">
    <cfRule type="iconSet" priority="115">
      <iconSet>
        <cfvo type="percent" val="0"/>
        <cfvo type="formula" val="$O$13-($O$13*0.3)"/>
        <cfvo type="formula" val="$O$13-($O$13*0.2)"/>
      </iconSet>
    </cfRule>
  </conditionalFormatting>
  <conditionalFormatting sqref="AI29 AI31:AI34">
    <cfRule type="iconSet" priority="114">
      <iconSet>
        <cfvo type="percent" val="0"/>
        <cfvo type="formula" val="#REF!-(#REF!*0.3)"/>
        <cfvo type="formula" val="#REF!-(#REF!*0.2)"/>
      </iconSet>
    </cfRule>
  </conditionalFormatting>
  <conditionalFormatting sqref="AI29 AI31:AI34">
    <cfRule type="iconSet" priority="113">
      <iconSet>
        <cfvo type="percent" val="0"/>
        <cfvo type="num" val="0.12"/>
        <cfvo type="num" val="0.25"/>
      </iconSet>
    </cfRule>
  </conditionalFormatting>
  <conditionalFormatting sqref="AI29">
    <cfRule type="iconSet" priority="116">
      <iconSet>
        <cfvo type="percent" val="0"/>
        <cfvo type="num" val="0.12"/>
        <cfvo type="num" val="0.25"/>
      </iconSet>
    </cfRule>
  </conditionalFormatting>
  <conditionalFormatting sqref="AI30">
    <cfRule type="iconSet" priority="111">
      <iconSet>
        <cfvo type="percent" val="0"/>
        <cfvo type="formula" val="$P$12-($P$12*0.3)"/>
        <cfvo type="formula" val="$P$12-($P$12*0.2)"/>
      </iconSet>
    </cfRule>
  </conditionalFormatting>
  <conditionalFormatting sqref="AI30">
    <cfRule type="iconSet" priority="112">
      <iconSet>
        <cfvo type="percent" val="0"/>
        <cfvo type="num" val="0.37"/>
        <cfvo type="num" val="0.5"/>
      </iconSet>
    </cfRule>
  </conditionalFormatting>
  <conditionalFormatting sqref="T35:T37">
    <cfRule type="cellIs" dxfId="22" priority="107" stopIfTrue="1" operator="between">
      <formula>4.5</formula>
      <formula>11</formula>
    </cfRule>
    <cfRule type="cellIs" dxfId="21" priority="108" stopIfTrue="1" operator="lessThan">
      <formula>4</formula>
    </cfRule>
    <cfRule type="cellIs" dxfId="20" priority="109" stopIfTrue="1" operator="greaterThan">
      <formula>11</formula>
    </cfRule>
    <cfRule type="cellIs" dxfId="19" priority="110" stopIfTrue="1" operator="equal">
      <formula>4</formula>
    </cfRule>
  </conditionalFormatting>
  <conditionalFormatting sqref="AE35:AE36">
    <cfRule type="iconSet" priority="101">
      <iconSet>
        <cfvo type="percent" val="0"/>
        <cfvo type="formula" val="$O$18-($O$18*0.3)"/>
        <cfvo type="formula" val="$O$18-($O$18*0.2)"/>
      </iconSet>
    </cfRule>
  </conditionalFormatting>
  <conditionalFormatting sqref="AE35:AE36">
    <cfRule type="iconSet" priority="100">
      <iconSet>
        <cfvo type="percent" val="0"/>
        <cfvo type="formula" val="#REF!-(#REF!*0.3)"/>
        <cfvo type="formula" val="#REF!-(#REF!*0.2)"/>
      </iconSet>
    </cfRule>
  </conditionalFormatting>
  <conditionalFormatting sqref="AE35:AE36">
    <cfRule type="iconSet" priority="99">
      <iconSet>
        <cfvo type="percent" val="0"/>
        <cfvo type="num" val="0.12"/>
        <cfvo type="num" val="0.25"/>
      </iconSet>
    </cfRule>
  </conditionalFormatting>
  <conditionalFormatting sqref="AE37">
    <cfRule type="iconSet" priority="98">
      <iconSet>
        <cfvo type="percent" val="0"/>
        <cfvo type="formula" val="#REF!-(#REF!*0.3)"/>
        <cfvo type="formula" val="#REF!-(#REF!*0.2)"/>
      </iconSet>
    </cfRule>
  </conditionalFormatting>
  <conditionalFormatting sqref="AE37">
    <cfRule type="iconSet" priority="97">
      <iconSet>
        <cfvo type="percent" val="0"/>
        <cfvo type="num" val="0.12"/>
        <cfvo type="num" val="0.25"/>
      </iconSet>
    </cfRule>
  </conditionalFormatting>
  <conditionalFormatting sqref="AE37">
    <cfRule type="iconSet" priority="102">
      <iconSet>
        <cfvo type="percent" val="0"/>
        <cfvo type="formula" val="$O$19-($O$19*0.3)"/>
        <cfvo type="formula" val="$O$19-($O$19*0.2)"/>
      </iconSet>
    </cfRule>
  </conditionalFormatting>
  <conditionalFormatting sqref="AE35:AE37">
    <cfRule type="iconSet" priority="103">
      <iconSet>
        <cfvo type="percent" val="0"/>
        <cfvo type="num" val="0.12"/>
        <cfvo type="num" val="0.25"/>
      </iconSet>
    </cfRule>
  </conditionalFormatting>
  <conditionalFormatting sqref="AG35:AG37">
    <cfRule type="iconSet" priority="95">
      <iconSet>
        <cfvo type="percent" val="0"/>
        <cfvo type="formula" val="$O$11-($O$11*0.3)"/>
        <cfvo type="formula" val="$O$11-($O$11*0.2)"/>
      </iconSet>
    </cfRule>
  </conditionalFormatting>
  <conditionalFormatting sqref="AG35:AG37">
    <cfRule type="iconSet" priority="94">
      <iconSet>
        <cfvo type="percent" val="0"/>
        <cfvo type="formula" val="#REF!-(#REF!*0.3)"/>
        <cfvo type="formula" val="#REF!-(#REF!*0.2)"/>
      </iconSet>
    </cfRule>
  </conditionalFormatting>
  <conditionalFormatting sqref="AG35:AG37">
    <cfRule type="iconSet" priority="93">
      <iconSet>
        <cfvo type="percent" val="0"/>
        <cfvo type="num" val="0.12"/>
        <cfvo type="num" val="0.25"/>
      </iconSet>
    </cfRule>
  </conditionalFormatting>
  <conditionalFormatting sqref="AG35:AG37">
    <cfRule type="iconSet" priority="96">
      <iconSet>
        <cfvo type="percent" val="0"/>
        <cfvo type="num" val="0.12"/>
        <cfvo type="num" val="0.25"/>
      </iconSet>
    </cfRule>
  </conditionalFormatting>
  <conditionalFormatting sqref="AI35:AI37">
    <cfRule type="iconSet" priority="104">
      <iconSet>
        <cfvo type="percent" val="0"/>
        <cfvo type="formula" val="$O$13-($O$13*0.3)"/>
        <cfvo type="formula" val="$O$13-($O$13*0.2)"/>
      </iconSet>
    </cfRule>
  </conditionalFormatting>
  <conditionalFormatting sqref="AI35:AI37">
    <cfRule type="iconSet" priority="105">
      <iconSet>
        <cfvo type="percent" val="0"/>
        <cfvo type="formula" val="#REF!-(#REF!*0.3)"/>
        <cfvo type="formula" val="#REF!-(#REF!*0.2)"/>
      </iconSet>
    </cfRule>
  </conditionalFormatting>
  <conditionalFormatting sqref="AI35:AI37">
    <cfRule type="iconSet" priority="106">
      <iconSet>
        <cfvo type="percent" val="0"/>
        <cfvo type="num" val="0.12"/>
        <cfvo type="num" val="0.25"/>
      </iconSet>
    </cfRule>
  </conditionalFormatting>
  <conditionalFormatting sqref="T41:T44">
    <cfRule type="cellIs" dxfId="18" priority="89" stopIfTrue="1" operator="between">
      <formula>4.5</formula>
      <formula>11</formula>
    </cfRule>
    <cfRule type="cellIs" dxfId="17" priority="90" stopIfTrue="1" operator="lessThan">
      <formula>4</formula>
    </cfRule>
    <cfRule type="cellIs" dxfId="16" priority="91" stopIfTrue="1" operator="greaterThan">
      <formula>11</formula>
    </cfRule>
    <cfRule type="cellIs" dxfId="15" priority="92" stopIfTrue="1" operator="equal">
      <formula>4</formula>
    </cfRule>
  </conditionalFormatting>
  <conditionalFormatting sqref="AE41">
    <cfRule type="iconSet" priority="85">
      <iconSet>
        <cfvo type="percent" val="0"/>
        <cfvo type="formula" val="$O$11-($O$11*0.3)"/>
        <cfvo type="formula" val="$O$11-($O$11*0.2)"/>
      </iconSet>
    </cfRule>
  </conditionalFormatting>
  <conditionalFormatting sqref="AG41">
    <cfRule type="iconSet" priority="84">
      <iconSet>
        <cfvo type="percent" val="0"/>
        <cfvo type="formula" val="$P$11-($P$11*0.3)"/>
        <cfvo type="formula" val="$P$11-($P$11*0.2)"/>
      </iconSet>
    </cfRule>
  </conditionalFormatting>
  <conditionalFormatting sqref="AI41">
    <cfRule type="iconSet" priority="83">
      <iconSet>
        <cfvo type="percent" val="0"/>
        <cfvo type="formula" val="$Q$11-($Q$11*0.3)"/>
        <cfvo type="formula" val="$Q$11-($Q$11*0.2)"/>
      </iconSet>
    </cfRule>
  </conditionalFormatting>
  <conditionalFormatting sqref="AE42">
    <cfRule type="iconSet" priority="82">
      <iconSet>
        <cfvo type="percent" val="0"/>
        <cfvo type="formula" val="$O$12-($O$12*0.3)"/>
        <cfvo type="formula" val="$O$12-($O$12*0.2)"/>
      </iconSet>
    </cfRule>
  </conditionalFormatting>
  <conditionalFormatting sqref="AG42">
    <cfRule type="iconSet" priority="81">
      <iconSet>
        <cfvo type="percent" val="0"/>
        <cfvo type="formula" val="$P$12-($P$12*0.3)"/>
        <cfvo type="formula" val="$P$12-($P$12*0.2)"/>
      </iconSet>
    </cfRule>
  </conditionalFormatting>
  <conditionalFormatting sqref="AI42">
    <cfRule type="iconSet" priority="80">
      <iconSet>
        <cfvo type="percent" val="0"/>
        <cfvo type="formula" val="$Q$12-($Q$12*0.3)"/>
        <cfvo type="formula" val="$Q$12-($Q$12*0.2)"/>
      </iconSet>
    </cfRule>
  </conditionalFormatting>
  <conditionalFormatting sqref="AE43">
    <cfRule type="iconSet" priority="79">
      <iconSet>
        <cfvo type="percent" val="0"/>
        <cfvo type="formula" val="$O$13-($O$13*0.3)"/>
        <cfvo type="formula" val="$O$13-($O$13*0.2)"/>
      </iconSet>
    </cfRule>
  </conditionalFormatting>
  <conditionalFormatting sqref="AG43">
    <cfRule type="iconSet" priority="78">
      <iconSet>
        <cfvo type="percent" val="0"/>
        <cfvo type="formula" val="$P$13-($P$13*0.3)"/>
        <cfvo type="formula" val="$P$13-($P$13*0.2)"/>
      </iconSet>
    </cfRule>
  </conditionalFormatting>
  <conditionalFormatting sqref="AI43">
    <cfRule type="iconSet" priority="77">
      <iconSet>
        <cfvo type="percent" val="0"/>
        <cfvo type="formula" val="$Q$13-($Q$13*0.3)"/>
        <cfvo type="formula" val="$Q$13-($Q$13*0.2)"/>
      </iconSet>
    </cfRule>
  </conditionalFormatting>
  <conditionalFormatting sqref="AE44">
    <cfRule type="iconSet" priority="76">
      <iconSet>
        <cfvo type="percent" val="0"/>
        <cfvo type="formula" val="$O$14-($O$14*0.3)"/>
        <cfvo type="formula" val="$O$14-($O$14*0.2)"/>
      </iconSet>
    </cfRule>
  </conditionalFormatting>
  <conditionalFormatting sqref="AG44">
    <cfRule type="iconSet" priority="75">
      <iconSet>
        <cfvo type="percent" val="0"/>
        <cfvo type="formula" val="$P$14-($P$14*0.3)"/>
        <cfvo type="formula" val="$P$14-($P$14*0.2)"/>
      </iconSet>
    </cfRule>
  </conditionalFormatting>
  <conditionalFormatting sqref="AI44">
    <cfRule type="iconSet" priority="74">
      <iconSet>
        <cfvo type="percent" val="0"/>
        <cfvo type="formula" val="$Q$14-($Q$14*0.3)"/>
        <cfvo type="formula" val="$Q$14-($Q$14*0.2)"/>
      </iconSet>
    </cfRule>
  </conditionalFormatting>
  <conditionalFormatting sqref="AE41">
    <cfRule type="iconSet" priority="73">
      <iconSet>
        <cfvo type="percent" val="0"/>
        <cfvo type="formula" val="#REF!-(#REF!*0.3)"/>
        <cfvo type="formula" val="#REF!-(#REF!*0.2)"/>
      </iconSet>
    </cfRule>
  </conditionalFormatting>
  <conditionalFormatting sqref="AE41">
    <cfRule type="iconSet" priority="72">
      <iconSet>
        <cfvo type="percent" val="0"/>
        <cfvo type="num" val="0.12"/>
        <cfvo type="num" val="0.25"/>
      </iconSet>
    </cfRule>
  </conditionalFormatting>
  <conditionalFormatting sqref="AE42">
    <cfRule type="iconSet" priority="71">
      <iconSet>
        <cfvo type="percent" val="0"/>
        <cfvo type="formula" val="#REF!-(#REF!*0.3)"/>
        <cfvo type="formula" val="#REF!-(#REF!*0.2)"/>
      </iconSet>
    </cfRule>
  </conditionalFormatting>
  <conditionalFormatting sqref="AE42">
    <cfRule type="iconSet" priority="70">
      <iconSet>
        <cfvo type="percent" val="0"/>
        <cfvo type="num" val="0.12"/>
        <cfvo type="num" val="0.25"/>
      </iconSet>
    </cfRule>
  </conditionalFormatting>
  <conditionalFormatting sqref="AE43">
    <cfRule type="iconSet" priority="69">
      <iconSet>
        <cfvo type="percent" val="0"/>
        <cfvo type="formula" val="#REF!-(#REF!*0.3)"/>
        <cfvo type="formula" val="#REF!-(#REF!*0.2)"/>
      </iconSet>
    </cfRule>
  </conditionalFormatting>
  <conditionalFormatting sqref="AE43">
    <cfRule type="iconSet" priority="68">
      <iconSet>
        <cfvo type="percent" val="0"/>
        <cfvo type="num" val="0.12"/>
        <cfvo type="num" val="0.25"/>
      </iconSet>
    </cfRule>
  </conditionalFormatting>
  <conditionalFormatting sqref="AE44">
    <cfRule type="iconSet" priority="67">
      <iconSet>
        <cfvo type="percent" val="0"/>
        <cfvo type="formula" val="#REF!-(#REF!*0.3)"/>
        <cfvo type="formula" val="#REF!-(#REF!*0.2)"/>
      </iconSet>
    </cfRule>
  </conditionalFormatting>
  <conditionalFormatting sqref="AE44">
    <cfRule type="iconSet" priority="66">
      <iconSet>
        <cfvo type="percent" val="0"/>
        <cfvo type="num" val="0.12"/>
        <cfvo type="num" val="0.25"/>
      </iconSet>
    </cfRule>
  </conditionalFormatting>
  <conditionalFormatting sqref="AI41">
    <cfRule type="iconSet" priority="65">
      <iconSet>
        <cfvo type="percent" val="0"/>
        <cfvo type="num" val="0.62"/>
        <cfvo type="num" val="0.75"/>
      </iconSet>
    </cfRule>
  </conditionalFormatting>
  <conditionalFormatting sqref="AI42">
    <cfRule type="iconSet" priority="64">
      <iconSet>
        <cfvo type="percent" val="0"/>
        <cfvo type="num" val="0.62"/>
        <cfvo type="num" val="0.75"/>
      </iconSet>
    </cfRule>
  </conditionalFormatting>
  <conditionalFormatting sqref="AI43">
    <cfRule type="iconSet" priority="63">
      <iconSet>
        <cfvo type="percent" val="0"/>
        <cfvo type="num" val="0.62"/>
        <cfvo type="num" val="0.75"/>
      </iconSet>
    </cfRule>
  </conditionalFormatting>
  <conditionalFormatting sqref="AI44">
    <cfRule type="iconSet" priority="62">
      <iconSet>
        <cfvo type="percent" val="0"/>
        <cfvo type="num" val="0.62"/>
        <cfvo type="num" val="0.75"/>
      </iconSet>
    </cfRule>
  </conditionalFormatting>
  <conditionalFormatting sqref="AE41:AE44">
    <cfRule type="iconSet" priority="86">
      <iconSet>
        <cfvo type="percent" val="0"/>
        <cfvo type="num" val="0.12"/>
        <cfvo type="num" val="0.25"/>
      </iconSet>
    </cfRule>
  </conditionalFormatting>
  <conditionalFormatting sqref="AG41:AG44">
    <cfRule type="iconSet" priority="87">
      <iconSet>
        <cfvo type="percent" val="0"/>
        <cfvo type="num" val="0.37"/>
        <cfvo type="num" val="0.5"/>
      </iconSet>
    </cfRule>
  </conditionalFormatting>
  <conditionalFormatting sqref="AI41:AI44">
    <cfRule type="iconSet" priority="88">
      <iconSet>
        <cfvo type="percent" val="0"/>
        <cfvo type="num" val="0.62"/>
        <cfvo type="num" val="0.75"/>
      </iconSet>
    </cfRule>
  </conditionalFormatting>
  <conditionalFormatting sqref="T53:T55">
    <cfRule type="cellIs" dxfId="14" priority="58" stopIfTrue="1" operator="between">
      <formula>4.5</formula>
      <formula>11</formula>
    </cfRule>
    <cfRule type="cellIs" dxfId="13" priority="59" stopIfTrue="1" operator="lessThan">
      <formula>4</formula>
    </cfRule>
    <cfRule type="cellIs" dxfId="12" priority="60" stopIfTrue="1" operator="greaterThan">
      <formula>11</formula>
    </cfRule>
    <cfRule type="cellIs" dxfId="11" priority="61" stopIfTrue="1" operator="equal">
      <formula>4</formula>
    </cfRule>
  </conditionalFormatting>
  <conditionalFormatting sqref="AI53">
    <cfRule type="iconSet" priority="55">
      <iconSet>
        <cfvo type="percent" val="0"/>
        <cfvo type="formula" val="$O$13-($O$13*0.3)"/>
        <cfvo type="formula" val="$O$13-($O$13*0.2)"/>
      </iconSet>
    </cfRule>
  </conditionalFormatting>
  <conditionalFormatting sqref="AI53">
    <cfRule type="iconSet" priority="56">
      <iconSet>
        <cfvo type="percent" val="0"/>
        <cfvo type="formula" val="#REF!-(#REF!*0.3)"/>
        <cfvo type="formula" val="#REF!-(#REF!*0.2)"/>
      </iconSet>
    </cfRule>
  </conditionalFormatting>
  <conditionalFormatting sqref="AI53">
    <cfRule type="iconSet" priority="57">
      <iconSet>
        <cfvo type="percent" val="0"/>
        <cfvo type="num" val="0.12"/>
        <cfvo type="num" val="0.25"/>
      </iconSet>
    </cfRule>
  </conditionalFormatting>
  <conditionalFormatting sqref="AE53">
    <cfRule type="iconSet" priority="50">
      <iconSet>
        <cfvo type="percent" val="0"/>
        <cfvo type="formula" val="$O$11-($O$11*0.3)"/>
        <cfvo type="formula" val="$O$11-($O$11*0.2)"/>
      </iconSet>
    </cfRule>
  </conditionalFormatting>
  <conditionalFormatting sqref="AE54">
    <cfRule type="iconSet" priority="49">
      <iconSet>
        <cfvo type="percent" val="0"/>
        <cfvo type="formula" val="$O$13-($O$13*0.3)"/>
        <cfvo type="formula" val="$O$13-($O$13*0.2)"/>
      </iconSet>
    </cfRule>
  </conditionalFormatting>
  <conditionalFormatting sqref="AI54">
    <cfRule type="iconSet" priority="48">
      <iconSet>
        <cfvo type="percent" val="0"/>
        <cfvo type="formula" val="$Q$13-($Q$13*0.3)"/>
        <cfvo type="formula" val="$Q$13-($Q$13*0.2)"/>
      </iconSet>
    </cfRule>
  </conditionalFormatting>
  <conditionalFormatting sqref="AE53">
    <cfRule type="iconSet" priority="47">
      <iconSet>
        <cfvo type="percent" val="0"/>
        <cfvo type="formula" val="#REF!-(#REF!*0.3)"/>
        <cfvo type="formula" val="#REF!-(#REF!*0.2)"/>
      </iconSet>
    </cfRule>
  </conditionalFormatting>
  <conditionalFormatting sqref="AE53">
    <cfRule type="iconSet" priority="46">
      <iconSet>
        <cfvo type="percent" val="0"/>
        <cfvo type="num" val="0.12"/>
        <cfvo type="num" val="0.25"/>
      </iconSet>
    </cfRule>
  </conditionalFormatting>
  <conditionalFormatting sqref="AE54">
    <cfRule type="iconSet" priority="45">
      <iconSet>
        <cfvo type="percent" val="0"/>
        <cfvo type="formula" val="#REF!-(#REF!*0.3)"/>
        <cfvo type="formula" val="#REF!-(#REF!*0.2)"/>
      </iconSet>
    </cfRule>
  </conditionalFormatting>
  <conditionalFormatting sqref="AE54">
    <cfRule type="iconSet" priority="44">
      <iconSet>
        <cfvo type="percent" val="0"/>
        <cfvo type="num" val="0.12"/>
        <cfvo type="num" val="0.25"/>
      </iconSet>
    </cfRule>
  </conditionalFormatting>
  <conditionalFormatting sqref="AI54">
    <cfRule type="iconSet" priority="43">
      <iconSet>
        <cfvo type="percent" val="0"/>
        <cfvo type="num" val="0.62"/>
        <cfvo type="num" val="0.75"/>
      </iconSet>
    </cfRule>
  </conditionalFormatting>
  <conditionalFormatting sqref="AE53:AE54">
    <cfRule type="iconSet" priority="51">
      <iconSet>
        <cfvo type="percent" val="0"/>
        <cfvo type="num" val="0.12"/>
        <cfvo type="num" val="0.25"/>
      </iconSet>
    </cfRule>
  </conditionalFormatting>
  <conditionalFormatting sqref="AI54">
    <cfRule type="iconSet" priority="52">
      <iconSet>
        <cfvo type="percent" val="0"/>
        <cfvo type="num" val="0.62"/>
        <cfvo type="num" val="0.75"/>
      </iconSet>
    </cfRule>
  </conditionalFormatting>
  <conditionalFormatting sqref="AE55">
    <cfRule type="iconSet" priority="41">
      <iconSet>
        <cfvo type="percent" val="0"/>
        <cfvo type="formula" val="$O$15-($O$15*0.3)"/>
        <cfvo type="formula" val="$O$15-($O$15*0.2)"/>
      </iconSet>
    </cfRule>
  </conditionalFormatting>
  <conditionalFormatting sqref="AE55">
    <cfRule type="iconSet" priority="40">
      <iconSet>
        <cfvo type="percent" val="0"/>
        <cfvo type="formula" val="#REF!-(#REF!*0.3)"/>
        <cfvo type="formula" val="#REF!-(#REF!*0.2)"/>
      </iconSet>
    </cfRule>
  </conditionalFormatting>
  <conditionalFormatting sqref="AE55">
    <cfRule type="iconSet" priority="39">
      <iconSet>
        <cfvo type="percent" val="0"/>
        <cfvo type="num" val="0.12"/>
        <cfvo type="num" val="0.25"/>
      </iconSet>
    </cfRule>
  </conditionalFormatting>
  <conditionalFormatting sqref="AE55">
    <cfRule type="iconSet" priority="42">
      <iconSet>
        <cfvo type="percent" val="0"/>
        <cfvo type="num" val="0.12"/>
        <cfvo type="num" val="0.25"/>
      </iconSet>
    </cfRule>
  </conditionalFormatting>
  <conditionalFormatting sqref="AG54">
    <cfRule type="iconSet" priority="37">
      <iconSet>
        <cfvo type="percent" val="0"/>
        <cfvo type="formula" val="$O$13-($O$13*0.3)"/>
        <cfvo type="formula" val="$O$13-($O$13*0.2)"/>
      </iconSet>
    </cfRule>
  </conditionalFormatting>
  <conditionalFormatting sqref="AG54">
    <cfRule type="iconSet" priority="36">
      <iconSet>
        <cfvo type="percent" val="0"/>
        <cfvo type="formula" val="#REF!-(#REF!*0.3)"/>
        <cfvo type="formula" val="#REF!-(#REF!*0.2)"/>
      </iconSet>
    </cfRule>
  </conditionalFormatting>
  <conditionalFormatting sqref="AG54">
    <cfRule type="iconSet" priority="35">
      <iconSet>
        <cfvo type="percent" val="0"/>
        <cfvo type="num" val="0.12"/>
        <cfvo type="num" val="0.25"/>
      </iconSet>
    </cfRule>
  </conditionalFormatting>
  <conditionalFormatting sqref="AG54">
    <cfRule type="iconSet" priority="38">
      <iconSet>
        <cfvo type="percent" val="0"/>
        <cfvo type="num" val="0.12"/>
        <cfvo type="num" val="0.25"/>
      </iconSet>
    </cfRule>
  </conditionalFormatting>
  <conditionalFormatting sqref="AG55">
    <cfRule type="iconSet" priority="33">
      <iconSet>
        <cfvo type="percent" val="0"/>
        <cfvo type="formula" val="$O$13-($O$13*0.3)"/>
        <cfvo type="formula" val="$O$13-($O$13*0.2)"/>
      </iconSet>
    </cfRule>
  </conditionalFormatting>
  <conditionalFormatting sqref="AG55">
    <cfRule type="iconSet" priority="32">
      <iconSet>
        <cfvo type="percent" val="0"/>
        <cfvo type="formula" val="#REF!-(#REF!*0.3)"/>
        <cfvo type="formula" val="#REF!-(#REF!*0.2)"/>
      </iconSet>
    </cfRule>
  </conditionalFormatting>
  <conditionalFormatting sqref="AG55">
    <cfRule type="iconSet" priority="31">
      <iconSet>
        <cfvo type="percent" val="0"/>
        <cfvo type="num" val="0.12"/>
        <cfvo type="num" val="0.25"/>
      </iconSet>
    </cfRule>
  </conditionalFormatting>
  <conditionalFormatting sqref="AG55">
    <cfRule type="iconSet" priority="34">
      <iconSet>
        <cfvo type="percent" val="0"/>
        <cfvo type="num" val="0.12"/>
        <cfvo type="num" val="0.25"/>
      </iconSet>
    </cfRule>
  </conditionalFormatting>
  <conditionalFormatting sqref="AG53">
    <cfRule type="iconSet" priority="29">
      <iconSet>
        <cfvo type="percent" val="0"/>
        <cfvo type="formula" val="$O$13-($O$13*0.3)"/>
        <cfvo type="formula" val="$O$13-($O$13*0.2)"/>
      </iconSet>
    </cfRule>
  </conditionalFormatting>
  <conditionalFormatting sqref="AG53">
    <cfRule type="iconSet" priority="28">
      <iconSet>
        <cfvo type="percent" val="0"/>
        <cfvo type="formula" val="#REF!-(#REF!*0.3)"/>
        <cfvo type="formula" val="#REF!-(#REF!*0.2)"/>
      </iconSet>
    </cfRule>
  </conditionalFormatting>
  <conditionalFormatting sqref="AG53">
    <cfRule type="iconSet" priority="27">
      <iconSet>
        <cfvo type="percent" val="0"/>
        <cfvo type="num" val="0.12"/>
        <cfvo type="num" val="0.25"/>
      </iconSet>
    </cfRule>
  </conditionalFormatting>
  <conditionalFormatting sqref="AG53">
    <cfRule type="iconSet" priority="30">
      <iconSet>
        <cfvo type="percent" val="0"/>
        <cfvo type="num" val="0.12"/>
        <cfvo type="num" val="0.25"/>
      </iconSet>
    </cfRule>
  </conditionalFormatting>
  <conditionalFormatting sqref="AI55">
    <cfRule type="iconSet" priority="53">
      <iconSet>
        <cfvo type="percent" val="0"/>
        <cfvo type="formula" val="$Q$15-($Q$15*0.3)"/>
        <cfvo type="formula" val="$Q$15-($Q$15*0.2)"/>
      </iconSet>
    </cfRule>
  </conditionalFormatting>
  <conditionalFormatting sqref="AI55">
    <cfRule type="iconSet" priority="54">
      <iconSet>
        <cfvo type="percent" val="0"/>
        <cfvo type="num" val="0.62"/>
        <cfvo type="num" val="0.75"/>
      </iconSet>
    </cfRule>
  </conditionalFormatting>
  <conditionalFormatting sqref="AE59">
    <cfRule type="iconSet" priority="17">
      <iconSet>
        <cfvo type="percent" val="0"/>
        <cfvo type="num" val="0.12"/>
        <cfvo type="num" val="0.25"/>
      </iconSet>
    </cfRule>
  </conditionalFormatting>
  <conditionalFormatting sqref="T59">
    <cfRule type="cellIs" dxfId="10" priority="23" stopIfTrue="1" operator="between">
      <formula>4.5</formula>
      <formula>11</formula>
    </cfRule>
    <cfRule type="cellIs" dxfId="9" priority="24" stopIfTrue="1" operator="lessThan">
      <formula>4</formula>
    </cfRule>
    <cfRule type="cellIs" dxfId="8" priority="25" stopIfTrue="1" operator="greaterThan">
      <formula>11</formula>
    </cfRule>
    <cfRule type="cellIs" dxfId="7" priority="26" stopIfTrue="1" operator="equal">
      <formula>4</formula>
    </cfRule>
  </conditionalFormatting>
  <conditionalFormatting sqref="AI59">
    <cfRule type="iconSet" priority="20">
      <iconSet>
        <cfvo type="percent" val="0"/>
        <cfvo type="formula" val="$O$13-($O$13*0.3)"/>
        <cfvo type="formula" val="$O$13-($O$13*0.2)"/>
      </iconSet>
    </cfRule>
  </conditionalFormatting>
  <conditionalFormatting sqref="AI59">
    <cfRule type="iconSet" priority="21">
      <iconSet>
        <cfvo type="percent" val="0"/>
        <cfvo type="formula" val="#REF!-(#REF!*0.3)"/>
        <cfvo type="formula" val="#REF!-(#REF!*0.2)"/>
      </iconSet>
    </cfRule>
  </conditionalFormatting>
  <conditionalFormatting sqref="AI59">
    <cfRule type="iconSet" priority="22">
      <iconSet>
        <cfvo type="percent" val="0"/>
        <cfvo type="num" val="0.12"/>
        <cfvo type="num" val="0.25"/>
      </iconSet>
    </cfRule>
  </conditionalFormatting>
  <conditionalFormatting sqref="AG59">
    <cfRule type="iconSet" priority="18">
      <iconSet>
        <cfvo type="percent" val="0"/>
        <cfvo type="formula" val="$P$12-($P$12*0.3)"/>
        <cfvo type="formula" val="$P$12-($P$12*0.2)"/>
      </iconSet>
    </cfRule>
  </conditionalFormatting>
  <conditionalFormatting sqref="AG59">
    <cfRule type="iconSet" priority="19">
      <iconSet>
        <cfvo type="percent" val="0"/>
        <cfvo type="num" val="0.37"/>
        <cfvo type="num" val="0.5"/>
      </iconSet>
    </cfRule>
  </conditionalFormatting>
  <conditionalFormatting sqref="AE59">
    <cfRule type="iconSet" priority="16">
      <iconSet>
        <cfvo type="percent" val="0"/>
        <cfvo type="formula" val="$O$11-($O$11*0.3)"/>
        <cfvo type="formula" val="$O$11-($O$11*0.2)"/>
      </iconSet>
    </cfRule>
  </conditionalFormatting>
  <conditionalFormatting sqref="AE59">
    <cfRule type="iconSet" priority="15">
      <iconSet>
        <cfvo type="percent" val="0"/>
        <cfvo type="formula" val="#REF!-(#REF!*0.3)"/>
        <cfvo type="formula" val="#REF!-(#REF!*0.2)"/>
      </iconSet>
    </cfRule>
  </conditionalFormatting>
  <conditionalFormatting sqref="AE59">
    <cfRule type="iconSet" priority="14">
      <iconSet>
        <cfvo type="percent" val="0"/>
        <cfvo type="num" val="0.12"/>
        <cfvo type="num" val="0.25"/>
      </iconSet>
    </cfRule>
  </conditionalFormatting>
  <conditionalFormatting sqref="AE60">
    <cfRule type="iconSet" priority="13">
      <iconSet>
        <cfvo type="percent" val="0"/>
        <cfvo type="num" val="0.12"/>
        <cfvo type="num" val="0.25"/>
      </iconSet>
    </cfRule>
  </conditionalFormatting>
  <conditionalFormatting sqref="AE60">
    <cfRule type="iconSet" priority="12">
      <iconSet>
        <cfvo type="percent" val="0"/>
        <cfvo type="formula" val="$O$11-($O$11*0.3)"/>
        <cfvo type="formula" val="$O$11-($O$11*0.2)"/>
      </iconSet>
    </cfRule>
  </conditionalFormatting>
  <conditionalFormatting sqref="AE60">
    <cfRule type="iconSet" priority="11">
      <iconSet>
        <cfvo type="percent" val="0"/>
        <cfvo type="formula" val="#REF!-(#REF!*0.3)"/>
        <cfvo type="formula" val="#REF!-(#REF!*0.2)"/>
      </iconSet>
    </cfRule>
  </conditionalFormatting>
  <conditionalFormatting sqref="AE60">
    <cfRule type="iconSet" priority="10">
      <iconSet>
        <cfvo type="percent" val="0"/>
        <cfvo type="num" val="0.12"/>
        <cfvo type="num" val="0.25"/>
      </iconSet>
    </cfRule>
  </conditionalFormatting>
  <conditionalFormatting sqref="AG60">
    <cfRule type="iconSet" priority="8">
      <iconSet>
        <cfvo type="percent" val="0"/>
        <cfvo type="formula" val="$P$12-($P$12*0.3)"/>
        <cfvo type="formula" val="$P$12-($P$12*0.2)"/>
      </iconSet>
    </cfRule>
  </conditionalFormatting>
  <conditionalFormatting sqref="AG60">
    <cfRule type="iconSet" priority="9">
      <iconSet>
        <cfvo type="percent" val="0"/>
        <cfvo type="num" val="0.37"/>
        <cfvo type="num" val="0.5"/>
      </iconSet>
    </cfRule>
  </conditionalFormatting>
  <conditionalFormatting sqref="AI60">
    <cfRule type="iconSet" priority="5">
      <iconSet>
        <cfvo type="percent" val="0"/>
        <cfvo type="formula" val="$O$13-($O$13*0.3)"/>
        <cfvo type="formula" val="$O$13-($O$13*0.2)"/>
      </iconSet>
    </cfRule>
  </conditionalFormatting>
  <conditionalFormatting sqref="AI60">
    <cfRule type="iconSet" priority="6">
      <iconSet>
        <cfvo type="percent" val="0"/>
        <cfvo type="formula" val="#REF!-(#REF!*0.3)"/>
        <cfvo type="formula" val="#REF!-(#REF!*0.2)"/>
      </iconSet>
    </cfRule>
  </conditionalFormatting>
  <conditionalFormatting sqref="AI60">
    <cfRule type="iconSet" priority="7">
      <iconSet>
        <cfvo type="percent" val="0"/>
        <cfvo type="num" val="0.12"/>
        <cfvo type="num" val="0.25"/>
      </iconSet>
    </cfRule>
  </conditionalFormatting>
  <conditionalFormatting sqref="T60">
    <cfRule type="cellIs" dxfId="6" priority="1" stopIfTrue="1" operator="between">
      <formula>4.5</formula>
      <formula>11</formula>
    </cfRule>
    <cfRule type="cellIs" dxfId="5" priority="2" stopIfTrue="1" operator="lessThan">
      <formula>4</formula>
    </cfRule>
    <cfRule type="cellIs" dxfId="4" priority="3" stopIfTrue="1" operator="greaterThan">
      <formula>11</formula>
    </cfRule>
    <cfRule type="cellIs" dxfId="3" priority="4" stopIfTrue="1" operator="equal">
      <formula>4</formula>
    </cfRule>
  </conditionalFormatting>
  <conditionalFormatting sqref="AE10 AE12:AE15">
    <cfRule type="iconSet" priority="438">
      <iconSet>
        <cfvo type="percent" val="0"/>
        <cfvo type="num" val="0.12"/>
        <cfvo type="num" val="0.25"/>
      </iconSet>
    </cfRule>
  </conditionalFormatting>
  <conditionalFormatting sqref="AG10 AG12:AG15">
    <cfRule type="iconSet" priority="440">
      <iconSet>
        <cfvo type="percent" val="0"/>
        <cfvo type="num" val="0.37"/>
        <cfvo type="num" val="0.5"/>
      </iconSet>
    </cfRule>
  </conditionalFormatting>
  <conditionalFormatting sqref="AI10 AI12:AI15">
    <cfRule type="iconSet" priority="442">
      <iconSet>
        <cfvo type="percent" val="0"/>
        <cfvo type="num" val="0.62"/>
        <cfvo type="num" val="0.75"/>
      </iconSet>
    </cfRule>
  </conditionalFormatting>
  <dataValidations count="31">
    <dataValidation type="list" allowBlank="1" showInputMessage="1" showErrorMessage="1" sqref="J10:J20 J59:J63 J53:J55">
      <formula1>$H$75:$H$82</formula1>
    </dataValidation>
    <dataValidation type="list" allowBlank="1" showInputMessage="1" showErrorMessage="1" sqref="AO10:AO16 AR53:AR55 AO53:AO55 AO59:AO60 AR59:AR60 AR10:AR16">
      <formula1>$E$73:$E$103</formula1>
    </dataValidation>
    <dataValidation type="list" allowBlank="1" showInputMessage="1" showErrorMessage="1" sqref="AP10:AP16 AP59:AP60 AP53:AP55">
      <formula1>$C$73:$C$84</formula1>
    </dataValidation>
    <dataValidation type="list" allowBlank="1" showInputMessage="1" showErrorMessage="1" sqref="AQ10:AQ16 AQ59:AQ60 AQ53:AQ55">
      <formula1>$D$73:$D$77</formula1>
    </dataValidation>
    <dataValidation type="list" allowBlank="1" showInputMessage="1" showErrorMessage="1" sqref="H10:H17 H19:H63">
      <formula1>$AE$73:$AE$88</formula1>
    </dataValidation>
    <dataValidation type="list" allowBlank="1" showInputMessage="1" showErrorMessage="1" sqref="S10:S16 S59:S60 S53:S55">
      <formula1>$AH$73:$AH$74</formula1>
    </dataValidation>
    <dataValidation type="list" allowBlank="1" showInputMessage="1" showErrorMessage="1" sqref="AO61:AO63">
      <formula1>$AJ$3:$AJ$14</formula1>
    </dataValidation>
    <dataValidation type="list" allowBlank="1" showInputMessage="1" showErrorMessage="1" sqref="C45:C52 C38:C40">
      <formula1>$C$76:$C$78</formula1>
    </dataValidation>
    <dataValidation type="list" allowBlank="1" showInputMessage="1" showErrorMessage="1" sqref="J21:J24">
      <formula1>$H$66:$H$73</formula1>
    </dataValidation>
    <dataValidation type="list" allowBlank="1" showInputMessage="1" showErrorMessage="1" sqref="C21:C24">
      <formula1>$C$72:$C$74</formula1>
    </dataValidation>
    <dataValidation type="list" allowBlank="1" showInputMessage="1" showErrorMessage="1" sqref="AQ21:AQ24">
      <formula1>$D$22:$D$26</formula1>
    </dataValidation>
    <dataValidation type="list" allowBlank="1" showInputMessage="1" showErrorMessage="1" sqref="C56:C58">
      <formula1>$C$88:$C$90</formula1>
    </dataValidation>
    <dataValidation type="list" allowBlank="1" showInputMessage="1" showErrorMessage="1" sqref="J25:J28">
      <formula1>$H$62:$H$69</formula1>
    </dataValidation>
    <dataValidation type="list" allowBlank="1" showInputMessage="1" showErrorMessage="1" sqref="AQ25:AQ28">
      <formula1>$D$24:$D$28</formula1>
    </dataValidation>
    <dataValidation type="list" allowBlank="1" showInputMessage="1" showErrorMessage="1" sqref="AR29:AR37 AO29:AO37">
      <formula1>$C$118:$C$148</formula1>
    </dataValidation>
    <dataValidation type="list" allowBlank="1" showInputMessage="1" showErrorMessage="1" sqref="AP29:AP37 AS29:AS37">
      <formula1>$E$118:$E$129</formula1>
    </dataValidation>
    <dataValidation type="list" allowBlank="1" showInputMessage="1" showErrorMessage="1" sqref="C29:C37">
      <formula1>$C$114:$C$116</formula1>
    </dataValidation>
    <dataValidation type="list" allowBlank="1" showInputMessage="1" showErrorMessage="1" sqref="J29:J38 J42:J44">
      <formula1>$H$74:$H$81</formula1>
    </dataValidation>
    <dataValidation type="list" allowBlank="1" showInputMessage="1" showErrorMessage="1" sqref="AQ56:AQ58">
      <formula1>$D$40:$D$56</formula1>
    </dataValidation>
    <dataValidation type="list" allowBlank="1" showInputMessage="1" showErrorMessage="1" sqref="AP21:AP24">
      <formula1>$C$22:$C$48</formula1>
    </dataValidation>
    <dataValidation type="list" allowBlank="1" showInputMessage="1" showErrorMessage="1" sqref="AP25:AP28">
      <formula1>$C$24:$C$50</formula1>
    </dataValidation>
    <dataValidation type="list" allowBlank="1" showInputMessage="1" showErrorMessage="1" sqref="J41">
      <formula1>$H$43:$H$48</formula1>
    </dataValidation>
    <dataValidation type="list" allowBlank="1" showInputMessage="1" showErrorMessage="1" sqref="AP41:AP44">
      <formula1>$C$41:$C$50</formula1>
    </dataValidation>
    <dataValidation type="list" allowBlank="1" showInputMessage="1" showErrorMessage="1" sqref="AQ41:AQ44">
      <formula1>$D$41:$D$44</formula1>
    </dataValidation>
    <dataValidation type="list" allowBlank="1" showInputMessage="1" showErrorMessage="1" sqref="J56:J58">
      <formula1>$H$54:$H$60</formula1>
    </dataValidation>
    <dataValidation type="list" allowBlank="1" showInputMessage="1" showErrorMessage="1" sqref="AP56:AP58">
      <formula1>$C$40:$C$60</formula1>
    </dataValidation>
    <dataValidation type="list" allowBlank="1" showInputMessage="1" showErrorMessage="1" sqref="AR56:AR58 AO56:AO58">
      <formula1>$E$40:$E$76</formula1>
    </dataValidation>
    <dataValidation type="list" allowBlank="1" showInputMessage="1" showErrorMessage="1" sqref="AO17:AO20">
      <formula1>$AK$3:$AK$65</formula1>
    </dataValidation>
    <dataValidation type="list" allowBlank="1" showInputMessage="1" showErrorMessage="1" sqref="AO21:AO24 AR21:AR24">
      <formula1>$E$22:$E$60</formula1>
    </dataValidation>
    <dataValidation type="list" allowBlank="1" showInputMessage="1" showErrorMessage="1" sqref="AO25:AO28 AR25:AR28">
      <formula1>$E$24:$E$60</formula1>
    </dataValidation>
    <dataValidation type="list" allowBlank="1" showInputMessage="1" showErrorMessage="1" sqref="AO41:AO44 AR41:AR44">
      <formula1>$E$41:$E$60</formula1>
    </dataValidation>
  </dataValidations>
  <printOptions horizontalCentered="1"/>
  <pageMargins left="0.19685039370078741" right="0.19685039370078741" top="0.78740157480314965" bottom="0.39370078740157483" header="0" footer="0"/>
  <pageSetup paperSize="14" scale="22"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83">
        <x14:dataValidation type="list" allowBlank="1" showInputMessage="1" showErrorMessage="1">
          <x14:formula1>
            <xm:f>INFORMACIÓN!$H$4:$H$8</xm:f>
          </x14:formula1>
          <xm:sqref>M10:M16 M59:M60 M53:M55</xm:sqref>
        </x14:dataValidation>
        <x14:dataValidation type="list" allowBlank="1" showInputMessage="1" showErrorMessage="1">
          <x14:formula1>
            <xm:f>INFORMACIÓN!$AF$3:$AF$14</xm:f>
          </x14:formula1>
          <xm:sqref>AK59:AK60 AK10:AK16 AK53:AK55</xm:sqref>
        </x14:dataValidation>
        <x14:dataValidation type="list" allowBlank="1" showInputMessage="1" showErrorMessage="1">
          <x14:formula1>
            <xm:f>INFORMACIÓN!$AC$3:$AC$14</xm:f>
          </x14:formula1>
          <xm:sqref>AS10:AS16 AS59:AS60 AS53:AS55</xm:sqref>
        </x14:dataValidation>
        <x14:dataValidation type="list" allowBlank="1" showInputMessage="1" showErrorMessage="1">
          <x14:formula1>
            <xm:f>INFORMACIÓN!$AD$3:$AD$9</xm:f>
          </x14:formula1>
          <xm:sqref>AT10:AT16 AT59:AT60 AT53:AT55</xm:sqref>
        </x14:dataValidation>
        <x14:dataValidation type="list" allowBlank="1" showInputMessage="1" showErrorMessage="1">
          <x14:formula1>
            <xm:f>INFORMACIÓN!$M$5:$M$6</xm:f>
          </x14:formula1>
          <xm:sqref>Q10:Q16 Q59:Q60 Q53:Q55</xm:sqref>
        </x14:dataValidation>
        <x14:dataValidation type="list" allowBlank="1" showInputMessage="1" showErrorMessage="1">
          <x14:formula1>
            <xm:f>INFORMACIÓN!$S$5:$S$9</xm:f>
          </x14:formula1>
          <xm:sqref>O10:O16 O59:O60 O53:O55</xm:sqref>
        </x14:dataValidation>
        <x14:dataValidation type="list" allowBlank="1" showInputMessage="1" showErrorMessage="1">
          <x14:formula1>
            <xm:f>INFORMACIÓN!$X$5:$X$8</xm:f>
          </x14:formula1>
          <xm:sqref>AC10:AC16 AC59:AC60 AC53:AC55</xm:sqref>
        </x14:dataValidation>
        <x14:dataValidation type="list" allowBlank="1" showInputMessage="1" showErrorMessage="1">
          <x14:formula1>
            <xm:f>'Z:\cmgarcia\Marcela Calidad ok\19. CONSOLIDADO MAPAS DE RIESGO\RIESGOS ANTICORRUPCIÓN\2018\Matriz de Riesgos - Areas\[208-PLA-Ft-05 MATRIZ DE RIESGOS INSTITUCIONAL Y ANTICORRUPCIÓN V5 -  2018 Consolidada.xlsx]INFORMACIÓN'!#REF!</xm:f>
          </x14:formula1>
          <xm:sqref>M17 M19:M20</xm:sqref>
        </x14:dataValidation>
        <x14:dataValidation type="list" allowBlank="1" showInputMessage="1" showErrorMessage="1">
          <x14:formula1>
            <xm:f>'Z:\cmgarcia\Marcela Calidad ok\19. CONSOLIDADO MAPAS DE RIESGO\RIESGOS ANTICORRUPCIÓN\2018\Matriz de Riesgos - Areas\[Matriz Anticorrupción y Atención al Ciudadano - Jurídica 2018.xlsx]INFORMACIÓN'!#REF!</xm:f>
          </x14:formula1>
          <xm:sqref>AP17:AT20</xm:sqref>
        </x14:dataValidation>
        <x14:dataValidation type="list" allowBlank="1" showInputMessage="1" showErrorMessage="1">
          <x14:formula1>
            <xm:f>'Z:\cmgarcia\Marcela Calidad ok\19. CONSOLIDADO MAPAS DE RIESGO\RIESGOS ANTICORRUPCIÓN\2018\Matriz de Riesgos - Areas\[208-PLA-Ft-05 MATRIZ DE RIESGOS INSTITUCIONAL Y ANTICORRUPCIÓN V5 -  2018 Consolidada.xlsx]INFORMACIÓN'!#REF!</xm:f>
          </x14:formula1>
          <xm:sqref>AL17:AL20</xm:sqref>
        </x14:dataValidation>
        <x14:dataValidation type="list" allowBlank="1" showInputMessage="1" showErrorMessage="1">
          <x14:formula1>
            <xm:f>'Z:\cmgarcia\Marcela Calidad ok\19. CONSOLIDADO MAPAS DE RIESGO\RIESGOS ANTICORRUPCIÓN\2018\Matriz de Riesgos - Areas\[208-PLA-Ft-05 MATRIZ DE RIESGOS INSTITUCIONAL Y ANTICORRUPCIÓN V5 -  2018 Consolidada.xlsx]INFORMACIÓN'!#REF!</xm:f>
          </x14:formula1>
          <xm:sqref>AO17:AO20</xm:sqref>
        </x14:dataValidation>
        <x14:dataValidation type="list" allowBlank="1" showInputMessage="1" showErrorMessage="1">
          <x14:formula1>
            <xm:f>'Z:\cmgarcia\Marcela Calidad ok\19. CONSOLIDADO MAPAS DE RIESGO\RIESGOS ANTICORRUPCIÓN\2018\Matriz de Riesgos - Areas\[208-PLA-Ft-05 MATRIZ DE RIESGOS INSTITUCIONAL Y ANTICORRUPCIÓN V5 -  2018 Consolidada.xlsx]INFORMACIÓN'!#REF!</xm:f>
          </x14:formula1>
          <xm:sqref>AC17:AC20</xm:sqref>
        </x14:dataValidation>
        <x14:dataValidation type="list" allowBlank="1" showInputMessage="1" showErrorMessage="1">
          <x14:formula1>
            <xm:f>'Z:\cmgarcia\Marcela Calidad ok\19. CONSOLIDADO MAPAS DE RIESGO\RIESGOS ANTICORRUPCIÓN\2018\Matriz de Riesgos - Areas\[208-PLA-Ft-05 MATRIZ DE RIESGOS INSTITUCIONAL Y ANTICORRUPCIÓN V5 -  2018 Consolidada.xlsx]INFORMACIÓN'!#REF!</xm:f>
          </x14:formula1>
          <xm:sqref>O17 O19:O20</xm:sqref>
        </x14:dataValidation>
        <x14:dataValidation type="list" allowBlank="1" showInputMessage="1" showErrorMessage="1">
          <x14:formula1>
            <xm:f>'Z:\cmgarcia\Marcela Calidad ok\19. CONSOLIDADO MAPAS DE RIESGO\RIESGOS ANTICORRUPCIÓN\2018\Matriz de Riesgos - Areas\[208-PLA-Ft-05 MATRIZ DE RIESGOS INSTITUCIONAL Y ANTICORRUPCIÓN V5 -  2018 Consolidada.xlsx]INFORMACIÓN'!#REF!</xm:f>
          </x14:formula1>
          <xm:sqref>Q17 Q19:Q20</xm:sqref>
        </x14:dataValidation>
        <x14:dataValidation type="list" allowBlank="1" showInputMessage="1" showErrorMessage="1">
          <x14:formula1>
            <xm:f>'Z:\cmgarcia\Marcela Calidad ok\19. CONSOLIDADO MAPAS DE RIESGO\RIESGOS ANTICORRUPCIÓN\2018\Matriz de Riesgos - Areas\[208-PLA-Ft-05 MATRIZ DE RIESGOS INSTITUCIONAL Y ANTICORRUPCIÓN V5 -  2018 Consolidada.xlsx]INFORMACIÓN'!#REF!</xm:f>
          </x14:formula1>
          <xm:sqref>AK17:AK20</xm:sqref>
        </x14:dataValidation>
        <x14:dataValidation type="list" allowBlank="1" showInputMessage="1" showErrorMessage="1">
          <x14:formula1>
            <xm:f>'Z:\cmgarcia\Marcela Calidad ok\19. CONSOLIDADO MAPAS DE RIESGO\RIESGOS ANTICORRUPCIÓN\2018\Matriz de Riesgos - Areas\[208-PLA-Ft-05 MATRIZ DE RIESGOS INSTITUCIONAL Y ANTICORRUPCIÓN V5 -  2018 Consolidada.xlsx]INFORMACIÓN'!#REF!</xm:f>
          </x14:formula1>
          <xm:sqref>M17 M19:M20</xm:sqref>
        </x14:dataValidation>
        <x14:dataValidation type="list" allowBlank="1" showInputMessage="1" showErrorMessage="1">
          <x14:formula1>
            <xm:f>'C:\Users\cmgarcia\Downloads\[208-PLA-Ft-05 MATRIZ DE RIESGOS CI - PLAN ANTICORRUPCIÓN V6.xlsx]INFORMACIÓN'!#REF!</xm:f>
          </x14:formula1>
          <xm:sqref>M61:M63</xm:sqref>
        </x14:dataValidation>
        <x14:dataValidation type="list" allowBlank="1" showInputMessage="1" showErrorMessage="1">
          <x14:formula1>
            <xm:f>'C:\Users\cmgarcia\Downloads\[208-PLA-Ft-05 MATRIZ DE RIESGOS CI - PLAN ANTICORRUPCIÓN V6.xlsx]INFORMACIÓN'!#REF!</xm:f>
          </x14:formula1>
          <xm:sqref>AO61:AO63 AR61:AR63</xm:sqref>
        </x14:dataValidation>
        <x14:dataValidation type="list" allowBlank="1" showInputMessage="1" showErrorMessage="1">
          <x14:formula1>
            <xm:f>'C:\Users\cmgarcia\Downloads\[208-PLA-Ft-05 MATRIZ DE RIESGOS CI - PLAN ANTICORRUPCIÓN V6.xlsx]INFORMACIÓN'!#REF!</xm:f>
          </x14:formula1>
          <xm:sqref>AP61:AP63 AS61:AS63</xm:sqref>
        </x14:dataValidation>
        <x14:dataValidation type="list" allowBlank="1" showInputMessage="1" showErrorMessage="1">
          <x14:formula1>
            <xm:f>'C:\Users\cmgarcia\Downloads\[208-PLA-Ft-05 MATRIZ DE RIESGOS CI - PLAN ANTICORRUPCIÓN V6.xlsx]INFORMACIÓN'!#REF!</xm:f>
          </x14:formula1>
          <xm:sqref>AQ61:AQ63 AT61:AT63</xm:sqref>
        </x14:dataValidation>
        <x14:dataValidation type="list" allowBlank="1" showInputMessage="1" showErrorMessage="1">
          <x14:formula1>
            <xm:f>'C:\Users\cmgarcia\Downloads\[208-PLA-Ft-05 MATRIZ DE RIESGOS CI - PLAN ANTICORRUPCIÓN V6.xlsx]INFORMACIÓN'!#REF!</xm:f>
          </x14:formula1>
          <xm:sqref>AQ61:AQ63</xm:sqref>
        </x14:dataValidation>
        <x14:dataValidation type="list" allowBlank="1" showInputMessage="1" showErrorMessage="1">
          <x14:formula1>
            <xm:f>'C:\Users\cmgarcia\Downloads\[208-PLA-Ft-05 MATRIZ DE RIESGOS CI - PLAN ANTICORRUPCIÓN V6.xlsx]INFORMACIÓN'!#REF!</xm:f>
          </x14:formula1>
          <xm:sqref>AP61:AP63</xm:sqref>
        </x14:dataValidation>
        <x14:dataValidation type="list" allowBlank="1" showInputMessage="1" showErrorMessage="1">
          <x14:formula1>
            <xm:f>'C:\Users\cmgarcia\Downloads\[208-PLA-Ft-05 MATRIZ DE RIESGOS CI - PLAN ANTICORRUPCIÓN V6.xlsx]INFORMACIÓN'!#REF!</xm:f>
          </x14:formula1>
          <xm:sqref>AR61:AR63</xm:sqref>
        </x14:dataValidation>
        <x14:dataValidation type="list" allowBlank="1" showInputMessage="1" showErrorMessage="1">
          <x14:formula1>
            <xm:f>'C:\Users\cmgarcia\Downloads\[208-PLA-Ft-05 MATRIZ DE RIESGOS CI - PLAN ANTICORRUPCIÓN V6.xlsx]INFORMACIÓN'!#REF!</xm:f>
          </x14:formula1>
          <xm:sqref>O61:O63</xm:sqref>
        </x14:dataValidation>
        <x14:dataValidation type="list" allowBlank="1" showInputMessage="1" showErrorMessage="1">
          <x14:formula1>
            <xm:f>'C:\Users\cmgarcia\Downloads\[208-PLA-Ft-05 MATRIZ DE RIESGOS CI - PLAN ANTICORRUPCIÓN V6.xlsx]INFORMACIÓN'!#REF!</xm:f>
          </x14:formula1>
          <xm:sqref>Q61:Q63</xm:sqref>
        </x14:dataValidation>
        <x14:dataValidation type="list" allowBlank="1" showInputMessage="1" showErrorMessage="1">
          <x14:formula1>
            <xm:f>'C:\Users\cmgarcia\Downloads\[208-PLA-Ft-05 MATRIZ DE RIESGOS CI - PLAN ANTICORRUPCIÓN V6.xlsx]INFORMACIÓN'!#REF!</xm:f>
          </x14:formula1>
          <xm:sqref>AT61:AT63</xm:sqref>
        </x14:dataValidation>
        <x14:dataValidation type="list" allowBlank="1" showInputMessage="1" showErrorMessage="1">
          <x14:formula1>
            <xm:f>'C:\Users\cmgarcia\Downloads\[208-PLA-Ft-05 MATRIZ DE RIESGOS CI - PLAN ANTICORRUPCIÓN V6.xlsx]INFORMACIÓN'!#REF!</xm:f>
          </x14:formula1>
          <xm:sqref>AS61:AS63</xm:sqref>
        </x14:dataValidation>
        <x14:dataValidation type="list" allowBlank="1" showInputMessage="1" showErrorMessage="1">
          <x14:formula1>
            <xm:f>'C:\Users\cmgarcia\Downloads\[208-PLA-Ft-05 MATRIZ DE RIESGOS CI - PLAN ANTICORRUPCIÓN V6.xlsx]INFORMACIÓN'!#REF!</xm:f>
          </x14:formula1>
          <xm:sqref>M61:M63</xm:sqref>
        </x14:dataValidation>
        <x14:dataValidation type="list" allowBlank="1" showInputMessage="1" showErrorMessage="1">
          <x14:formula1>
            <xm:f>'C:\Users\cmgarcia\Downloads\[208-PLA-Ft-06 Hoja de vida de indicadores.xlsx]INFORMACIÓN'!#REF!</xm:f>
          </x14:formula1>
          <xm:sqref>AK61:AL63</xm:sqref>
        </x14:dataValidation>
        <x14:dataValidation type="list" allowBlank="1" showInputMessage="1" showErrorMessage="1">
          <x14:formula1>
            <xm:f>'C:\Users\cmgarcia\Downloads\[208-PLA-Ft-05 MATRIZ DE RIESGOS INSTITUCIONAL Y ANTICORRUPCIÓN V5 admin informacion.xlsx]INFORMACIÓN'!#REF!</xm:f>
          </x14:formula1>
          <xm:sqref>AC45 Q45:Q52 Q38:Q40</xm:sqref>
        </x14:dataValidation>
        <x14:dataValidation type="list" allowBlank="1" showInputMessage="1" showErrorMessage="1">
          <x14:formula1>
            <xm:f>'C:\Users\cmgarcia\Downloads\[MATRIZ DE RIESGOS INSTITUCIONAL - PLAN ANTICORRUPCIÓN (DMV).xlsx]INFORMACIÓN'!#REF!</xm:f>
          </x14:formula1>
          <xm:sqref>M21:M24</xm:sqref>
        </x14:dataValidation>
        <x14:dataValidation type="list" allowBlank="1" showInputMessage="1" showErrorMessage="1">
          <x14:formula1>
            <xm:f>'C:\Users\cmgarcia\Downloads\[MATRIZ DE RIESGOS INSTITUCIONAL - PLAN ANTICORRUPCIÓN (DMV).xlsx]INFORMACIÓN'!#REF!</xm:f>
          </x14:formula1>
          <xm:sqref>AL21:AL24</xm:sqref>
        </x14:dataValidation>
        <x14:dataValidation type="list" allowBlank="1" showInputMessage="1" showErrorMessage="1">
          <x14:formula1>
            <xm:f>'C:\Users\cmgarcia\Downloads\[MATRIZ DE RIESGOS INSTITUCIONAL - PLAN ANTICORRUPCIÓN (DMV).xlsx]INFORMACIÓN'!#REF!</xm:f>
          </x14:formula1>
          <xm:sqref>AO21:AO24</xm:sqref>
        </x14:dataValidation>
        <x14:dataValidation type="list" allowBlank="1" showInputMessage="1" showErrorMessage="1">
          <x14:formula1>
            <xm:f>'C:\Users\cmgarcia\Downloads\[MATRIZ DE RIESGOS INSTITUCIONAL - PLAN ANTICORRUPCIÓN (DMV).xlsx]INFORMACIÓN'!#REF!</xm:f>
          </x14:formula1>
          <xm:sqref>AS21:AS24 AP21:AP24</xm:sqref>
        </x14:dataValidation>
        <x14:dataValidation type="list" allowBlank="1" showInputMessage="1" showErrorMessage="1">
          <x14:formula1>
            <xm:f>'C:\Users\cmgarcia\Downloads\[MATRIZ DE RIESGOS INSTITUCIONAL - PLAN ANTICORRUPCIÓN (DMV).xlsx]INFORMACIÓN'!#REF!</xm:f>
          </x14:formula1>
          <xm:sqref>AT21:AT24 AQ21:AQ24</xm:sqref>
        </x14:dataValidation>
        <x14:dataValidation type="list" allowBlank="1" showInputMessage="1" showErrorMessage="1">
          <x14:formula1>
            <xm:f>'C:\Users\cmgarcia\Downloads\[MATRIZ DE RIESGOS INSTITUCIONAL - PLAN ANTICORRUPCIÓN (DMV).xlsx]INFORMACIÓN'!#REF!</xm:f>
          </x14:formula1>
          <xm:sqref>AC21:AC24</xm:sqref>
        </x14:dataValidation>
        <x14:dataValidation type="list" allowBlank="1" showInputMessage="1" showErrorMessage="1">
          <x14:formula1>
            <xm:f>'C:\Users\cmgarcia\Downloads\[MATRIZ DE RIESGOS INSTITUCIONAL - PLAN ANTICORRUPCIÓN (DMV).xlsx]INFORMACIÓN'!#REF!</xm:f>
          </x14:formula1>
          <xm:sqref>O21:O24</xm:sqref>
        </x14:dataValidation>
        <x14:dataValidation type="list" allowBlank="1" showInputMessage="1" showErrorMessage="1">
          <x14:formula1>
            <xm:f>'C:\Users\cmgarcia\Downloads\[MATRIZ DE RIESGOS INSTITUCIONAL - PLAN ANTICORRUPCIÓN (DMV).xlsx]INFORMACIÓN'!#REF!</xm:f>
          </x14:formula1>
          <xm:sqref>Q21:Q24</xm:sqref>
        </x14:dataValidation>
        <x14:dataValidation type="list" allowBlank="1" showInputMessage="1" showErrorMessage="1">
          <x14:formula1>
            <xm:f>'C:\Users\cmgarcia\Downloads\[MATRIZ DE RIESGOS INSTITUCIONAL - PLAN ANTICORRUPCIÓN (DMV).xlsx]INFORMACIÓN'!#REF!</xm:f>
          </x14:formula1>
          <xm:sqref>AT21:AT24</xm:sqref>
        </x14:dataValidation>
        <x14:dataValidation type="list" allowBlank="1" showInputMessage="1" showErrorMessage="1">
          <x14:formula1>
            <xm:f>'C:\Users\cmgarcia\Downloads\[MATRIZ DE RIESGOS INSTITUCIONAL - PLAN ANTICORRUPCIÓN (DMV).xlsx]INFORMACIÓN'!#REF!</xm:f>
          </x14:formula1>
          <xm:sqref>AS21:AS24</xm:sqref>
        </x14:dataValidation>
        <x14:dataValidation type="list" allowBlank="1" showInputMessage="1" showErrorMessage="1">
          <x14:formula1>
            <xm:f>'C:\Users\cmgarcia\Downloads\[MATRIZ DE RIESGOS INSTITUCIONAL - PLAN ANTICORRUPCIÓN (DMV).xlsx]INFORMACIÓN'!#REF!</xm:f>
          </x14:formula1>
          <xm:sqref>AK21:AK24</xm:sqref>
        </x14:dataValidation>
        <x14:dataValidation type="list" allowBlank="1" showInputMessage="1" showErrorMessage="1">
          <x14:formula1>
            <xm:f>'C:\Users\cmgarcia\Downloads\[MATRIZ DE RIESGOS INSTITUCIONAL - PLAN ANTICORRUPCIÓN (DMV).xlsx]INFORMACIÓN'!#REF!</xm:f>
          </x14:formula1>
          <xm:sqref>M21:M24</xm:sqref>
        </x14:dataValidation>
        <x14:dataValidation type="list" allowBlank="1" showInputMessage="1" showErrorMessage="1">
          <x14:formula1>
            <xm:f>'Z:\cmgarcia\Marcela Calidad ok\19. CONSOLIDADO MAPAS DE RIESGO\RIESGOS ANTICORRUPCIÓN\2018\Matriz de Riesgos - Areas\[208-PLA-Ft-05 MATRIZ DE RIESGOS INSTITUCIONAL - PLAN ANTICORRUPCIÓN V6 TIC.xlsx]INFORMACIÓN'!#REF!</xm:f>
          </x14:formula1>
          <xm:sqref>M56:M58</xm:sqref>
        </x14:dataValidation>
        <x14:dataValidation type="list" allowBlank="1" showInputMessage="1" showErrorMessage="1">
          <x14:formula1>
            <xm:f>'Z:\cmgarcia\Marcela Calidad ok\19. CONSOLIDADO MAPAS DE RIESGO\RIESGOS ANTICORRUPCIÓN\2018\Matriz de Riesgos - Areas\[208-PLA-Ft-05 MATRIZ DE RIESGOS INSTITUCIONAL - PLAN ANTICORRUPCIÓN V6 TIC.xlsx]INFORMACIÓN'!#REF!</xm:f>
          </x14:formula1>
          <xm:sqref>AL56:AL58</xm:sqref>
        </x14:dataValidation>
        <x14:dataValidation type="list" allowBlank="1" showInputMessage="1" showErrorMessage="1">
          <x14:formula1>
            <xm:f>'Z:\cmgarcia\Marcela Calidad ok\19. CONSOLIDADO MAPAS DE RIESGO\RIESGOS ANTICORRUPCIÓN\2018\Matriz de Riesgos - Areas\[208-PLA-Ft-05 MATRIZ DE RIESGOS INSTITUCIONAL - PLAN ANTICORRUPCIÓN V6 TIC.xlsx]INFORMACIÓN'!#REF!</xm:f>
          </x14:formula1>
          <xm:sqref>AO56:AO58</xm:sqref>
        </x14:dataValidation>
        <x14:dataValidation type="list" allowBlank="1" showInputMessage="1" showErrorMessage="1">
          <x14:formula1>
            <xm:f>'Z:\cmgarcia\Marcela Calidad ok\19. CONSOLIDADO MAPAS DE RIESGO\RIESGOS ANTICORRUPCIÓN\2018\Matriz de Riesgos - Areas\[208-PLA-Ft-05 MATRIZ DE RIESGOS INSTITUCIONAL - PLAN ANTICORRUPCIÓN V6 TIC.xlsx]INFORMACIÓN'!#REF!</xm:f>
          </x14:formula1>
          <xm:sqref>AP56:AP58 AS56:AS58</xm:sqref>
        </x14:dataValidation>
        <x14:dataValidation type="list" allowBlank="1" showInputMessage="1" showErrorMessage="1">
          <x14:formula1>
            <xm:f>'Z:\cmgarcia\Marcela Calidad ok\19. CONSOLIDADO MAPAS DE RIESGO\RIESGOS ANTICORRUPCIÓN\2018\Matriz de Riesgos - Areas\[208-PLA-Ft-05 MATRIZ DE RIESGOS INSTITUCIONAL - PLAN ANTICORRUPCIÓN V6 TIC.xlsx]INFORMACIÓN'!#REF!</xm:f>
          </x14:formula1>
          <xm:sqref>AQ56:AQ58 AT56:AT58</xm:sqref>
        </x14:dataValidation>
        <x14:dataValidation type="list" allowBlank="1" showInputMessage="1" showErrorMessage="1">
          <x14:formula1>
            <xm:f>'Z:\cmgarcia\Marcela Calidad ok\19. CONSOLIDADO MAPAS DE RIESGO\RIESGOS ANTICORRUPCIÓN\2018\Matriz de Riesgos - Areas\[208-PLA-Ft-05 MATRIZ DE RIESGOS INSTITUCIONAL - PLAN ANTICORRUPCIÓN V6 TIC.xlsx]INFORMACIÓN'!#REF!</xm:f>
          </x14:formula1>
          <xm:sqref>AC56:AC58</xm:sqref>
        </x14:dataValidation>
        <x14:dataValidation type="list" allowBlank="1" showInputMessage="1" showErrorMessage="1">
          <x14:formula1>
            <xm:f>'Z:\cmgarcia\Marcela Calidad ok\19. CONSOLIDADO MAPAS DE RIESGO\RIESGOS ANTICORRUPCIÓN\2018\Matriz de Riesgos - Areas\[208-PLA-Ft-05 MATRIZ DE RIESGOS INSTITUCIONAL - PLAN ANTICORRUPCIÓN V6 TIC.xlsx]INFORMACIÓN'!#REF!</xm:f>
          </x14:formula1>
          <xm:sqref>O56:O58</xm:sqref>
        </x14:dataValidation>
        <x14:dataValidation type="list" allowBlank="1" showInputMessage="1" showErrorMessage="1">
          <x14:formula1>
            <xm:f>'Z:\cmgarcia\Marcela Calidad ok\19. CONSOLIDADO MAPAS DE RIESGO\RIESGOS ANTICORRUPCIÓN\2018\Matriz de Riesgos - Areas\[208-PLA-Ft-05 MATRIZ DE RIESGOS INSTITUCIONAL - PLAN ANTICORRUPCIÓN V6 TIC.xlsx]INFORMACIÓN'!#REF!</xm:f>
          </x14:formula1>
          <xm:sqref>Q56:Q58</xm:sqref>
        </x14:dataValidation>
        <x14:dataValidation type="list" allowBlank="1" showInputMessage="1" showErrorMessage="1">
          <x14:formula1>
            <xm:f>'Z:\cmgarcia\Marcela Calidad ok\19. CONSOLIDADO MAPAS DE RIESGO\RIESGOS ANTICORRUPCIÓN\2018\Matriz de Riesgos - Areas\[208-PLA-Ft-05 MATRIZ DE RIESGOS INSTITUCIONAL - PLAN ANTICORRUPCIÓN V6 TIC.xlsx]INFORMACIÓN'!#REF!</xm:f>
          </x14:formula1>
          <xm:sqref>AT56:AT58</xm:sqref>
        </x14:dataValidation>
        <x14:dataValidation type="list" allowBlank="1" showInputMessage="1" showErrorMessage="1">
          <x14:formula1>
            <xm:f>'Z:\cmgarcia\Marcela Calidad ok\19. CONSOLIDADO MAPAS DE RIESGO\RIESGOS ANTICORRUPCIÓN\2018\Matriz de Riesgos - Areas\[208-PLA-Ft-05 MATRIZ DE RIESGOS INSTITUCIONAL - PLAN ANTICORRUPCIÓN V6 TIC.xlsx]INFORMACIÓN'!#REF!</xm:f>
          </x14:formula1>
          <xm:sqref>AS56:AS58</xm:sqref>
        </x14:dataValidation>
        <x14:dataValidation type="list" allowBlank="1" showInputMessage="1" showErrorMessage="1">
          <x14:formula1>
            <xm:f>'Z:\cmgarcia\Marcela Calidad ok\19. CONSOLIDADO MAPAS DE RIESGO\RIESGOS ANTICORRUPCIÓN\2018\Matriz de Riesgos - Areas\[208-PLA-Ft-05 MATRIZ DE RIESGOS INSTITUCIONAL - PLAN ANTICORRUPCIÓN V6 TIC.xlsx]INFORMACIÓN'!#REF!</xm:f>
          </x14:formula1>
          <xm:sqref>AK56:AK58</xm:sqref>
        </x14:dataValidation>
        <x14:dataValidation type="list" allowBlank="1" showInputMessage="1" showErrorMessage="1">
          <x14:formula1>
            <xm:f>'Z:\cmgarcia\Marcela Calidad ok\19. CONSOLIDADO MAPAS DE RIESGO\RIESGOS ANTICORRUPCIÓN\2018\Matriz de Riesgos - Areas\[208-PLA-Ft-05 MATRIZ DE RIESGOS INSTITUCIONAL - PLAN ANTICORRUPCIÓN V6 TIC.xlsx]INFORMACIÓN'!#REF!</xm:f>
          </x14:formula1>
          <xm:sqref>M56:M58</xm:sqref>
        </x14:dataValidation>
        <x14:dataValidation type="list" allowBlank="1" showInputMessage="1" showErrorMessage="1">
          <x14:formula1>
            <xm:f>'Z:\cmgarcia\Marcela Calidad ok\19. CONSOLIDADO MAPAS DE RIESGO\RIESGOS ANTICORRUPCIÓN\2018\Matriz de Riesgos - Areas\[01-24-2018 Plan Anticorrupción Mejoramiento de Barrios.xlsx]INFORMACIÓN'!#REF!</xm:f>
          </x14:formula1>
          <xm:sqref>M25:M28</xm:sqref>
        </x14:dataValidation>
        <x14:dataValidation type="list" allowBlank="1" showInputMessage="1" showErrorMessage="1">
          <x14:formula1>
            <xm:f>'Z:\cmgarcia\Marcela Calidad ok\19. CONSOLIDADO MAPAS DE RIESGO\RIESGOS ANTICORRUPCIÓN\2018\Matriz de Riesgos - Areas\[01-24-2018 Plan Anticorrupción Mejoramiento de Barrios.xlsx]INFORMACIÓN'!#REF!</xm:f>
          </x14:formula1>
          <xm:sqref>AL25:AL28</xm:sqref>
        </x14:dataValidation>
        <x14:dataValidation type="list" allowBlank="1" showInputMessage="1" showErrorMessage="1">
          <x14:formula1>
            <xm:f>'Z:\cmgarcia\Marcela Calidad ok\19. CONSOLIDADO MAPAS DE RIESGO\RIESGOS ANTICORRUPCIÓN\2018\Matriz de Riesgos - Areas\[01-24-2018 Plan Anticorrupción Mejoramiento de Barrios.xlsx]INFORMACIÓN'!#REF!</xm:f>
          </x14:formula1>
          <xm:sqref>AO25:AO28</xm:sqref>
        </x14:dataValidation>
        <x14:dataValidation type="list" allowBlank="1" showInputMessage="1" showErrorMessage="1">
          <x14:formula1>
            <xm:f>'Z:\cmgarcia\Marcela Calidad ok\19. CONSOLIDADO MAPAS DE RIESGO\RIESGOS ANTICORRUPCIÓN\2018\Matriz de Riesgos - Areas\[01-24-2018 Plan Anticorrupción Mejoramiento de Barrios.xlsx]INFORMACIÓN'!#REF!</xm:f>
          </x14:formula1>
          <xm:sqref>AS25:AS28 AP25:AP28</xm:sqref>
        </x14:dataValidation>
        <x14:dataValidation type="list" allowBlank="1" showInputMessage="1" showErrorMessage="1">
          <x14:formula1>
            <xm:f>'Z:\cmgarcia\Marcela Calidad ok\19. CONSOLIDADO MAPAS DE RIESGO\RIESGOS ANTICORRUPCIÓN\2018\Matriz de Riesgos - Areas\[01-24-2018 Plan Anticorrupción Mejoramiento de Barrios.xlsx]INFORMACIÓN'!#REF!</xm:f>
          </x14:formula1>
          <xm:sqref>AT25:AT28 AQ25:AQ28</xm:sqref>
        </x14:dataValidation>
        <x14:dataValidation type="list" allowBlank="1" showInputMessage="1" showErrorMessage="1">
          <x14:formula1>
            <xm:f>'Z:\cmgarcia\Marcela Calidad ok\19. CONSOLIDADO MAPAS DE RIESGO\RIESGOS ANTICORRUPCIÓN\2018\Matriz de Riesgos - Areas\[01-24-2018 Plan Anticorrupción Mejoramiento de Barrios.xlsx]INFORMACIÓN'!#REF!</xm:f>
          </x14:formula1>
          <xm:sqref>AC25:AC28</xm:sqref>
        </x14:dataValidation>
        <x14:dataValidation type="list" allowBlank="1" showInputMessage="1" showErrorMessage="1">
          <x14:formula1>
            <xm:f>'Z:\cmgarcia\Marcela Calidad ok\19. CONSOLIDADO MAPAS DE RIESGO\RIESGOS ANTICORRUPCIÓN\2018\Matriz de Riesgos - Areas\[01-24-2018 Plan Anticorrupción Mejoramiento de Barrios.xlsx]INFORMACIÓN'!#REF!</xm:f>
          </x14:formula1>
          <xm:sqref>O25:O28</xm:sqref>
        </x14:dataValidation>
        <x14:dataValidation type="list" allowBlank="1" showInputMessage="1" showErrorMessage="1">
          <x14:formula1>
            <xm:f>'Z:\cmgarcia\Marcela Calidad ok\19. CONSOLIDADO MAPAS DE RIESGO\RIESGOS ANTICORRUPCIÓN\2018\Matriz de Riesgos - Areas\[01-24-2018 Plan Anticorrupción Mejoramiento de Barrios.xlsx]INFORMACIÓN'!#REF!</xm:f>
          </x14:formula1>
          <xm:sqref>Q25:Q28</xm:sqref>
        </x14:dataValidation>
        <x14:dataValidation type="list" allowBlank="1" showInputMessage="1" showErrorMessage="1">
          <x14:formula1>
            <xm:f>'Z:\cmgarcia\Marcela Calidad ok\19. CONSOLIDADO MAPAS DE RIESGO\RIESGOS ANTICORRUPCIÓN\2018\Matriz de Riesgos - Areas\[01-24-2018 Plan Anticorrupción Mejoramiento de Barrios.xlsx]INFORMACIÓN'!#REF!</xm:f>
          </x14:formula1>
          <xm:sqref>AT25:AT28</xm:sqref>
        </x14:dataValidation>
        <x14:dataValidation type="list" allowBlank="1" showInputMessage="1" showErrorMessage="1">
          <x14:formula1>
            <xm:f>'Z:\cmgarcia\Marcela Calidad ok\19. CONSOLIDADO MAPAS DE RIESGO\RIESGOS ANTICORRUPCIÓN\2018\Matriz de Riesgos - Areas\[01-24-2018 Plan Anticorrupción Mejoramiento de Barrios.xlsx]INFORMACIÓN'!#REF!</xm:f>
          </x14:formula1>
          <xm:sqref>AS25:AS28</xm:sqref>
        </x14:dataValidation>
        <x14:dataValidation type="list" allowBlank="1" showInputMessage="1" showErrorMessage="1">
          <x14:formula1>
            <xm:f>'Z:\cmgarcia\Marcela Calidad ok\19. CONSOLIDADO MAPAS DE RIESGO\RIESGOS ANTICORRUPCIÓN\2018\Matriz de Riesgos - Areas\[01-24-2018 Plan Anticorrupción Mejoramiento de Barrios.xlsx]INFORMACIÓN'!#REF!</xm:f>
          </x14:formula1>
          <xm:sqref>AK25:AK28</xm:sqref>
        </x14:dataValidation>
        <x14:dataValidation type="list" allowBlank="1" showInputMessage="1" showErrorMessage="1">
          <x14:formula1>
            <xm:f>'Z:\cmgarcia\Marcela Calidad ok\19. CONSOLIDADO MAPAS DE RIESGO\RIESGOS ANTICORRUPCIÓN\2018\Matriz de Riesgos - Areas\[01-24-2018 Plan Anticorrupción Mejoramiento de Barrios.xlsx]INFORMACIÓN'!#REF!</xm:f>
          </x14:formula1>
          <xm:sqref>M25:M28</xm:sqref>
        </x14:dataValidation>
        <x14:dataValidation type="list" allowBlank="1" showInputMessage="1" showErrorMessage="1">
          <x14:formula1>
            <xm:f>'Z:\cmgarcia\Marcela Calidad ok\19. CONSOLIDADO MAPAS DE RIESGO\RIESGOS ANTICORRUPCIÓN\2018\Matriz de Riesgos - Areas\[MATRIZ DE RIESGOS INSTITUCIONAL Y ANTICORRUPCIÓN  AÑO 2018 DUT.xlsx]INFORMACIÓN'!#REF!</xm:f>
          </x14:formula1>
          <xm:sqref>M29:M37</xm:sqref>
        </x14:dataValidation>
        <x14:dataValidation type="list" allowBlank="1" showInputMessage="1" showErrorMessage="1">
          <x14:formula1>
            <xm:f>'Z:\cmgarcia\Marcela Calidad ok\19. CONSOLIDADO MAPAS DE RIESGO\RIESGOS ANTICORRUPCIÓN\2018\Matriz de Riesgos - Areas\[MATRIZ DE RIESGOS INSTITUCIONAL Y ANTICORRUPCIÓN  AÑO 2018 DUT.xlsx]INFORMACIÓN'!#REF!</xm:f>
          </x14:formula1>
          <xm:sqref>AL29:AL37</xm:sqref>
        </x14:dataValidation>
        <x14:dataValidation type="list" allowBlank="1" showInputMessage="1" showErrorMessage="1">
          <x14:formula1>
            <xm:f>'Z:\cmgarcia\Marcela Calidad ok\19. CONSOLIDADO MAPAS DE RIESGO\RIESGOS ANTICORRUPCIÓN\2018\Matriz de Riesgos - Areas\[MATRIZ DE RIESGOS INSTITUCIONAL Y ANTICORRUPCIÓN  AÑO 2018 DUT.xlsx]INFORMACIÓN'!#REF!</xm:f>
          </x14:formula1>
          <xm:sqref>AC29:AC37</xm:sqref>
        </x14:dataValidation>
        <x14:dataValidation type="list" allowBlank="1" showInputMessage="1" showErrorMessage="1">
          <x14:formula1>
            <xm:f>'Z:\cmgarcia\Marcela Calidad ok\19. CONSOLIDADO MAPAS DE RIESGO\RIESGOS ANTICORRUPCIÓN\2018\Matriz de Riesgos - Areas\[MATRIZ DE RIESGOS INSTITUCIONAL Y ANTICORRUPCIÓN  AÑO 2018 DUT.xlsx]INFORMACIÓN'!#REF!</xm:f>
          </x14:formula1>
          <xm:sqref>AK29:AK37</xm:sqref>
        </x14:dataValidation>
        <x14:dataValidation type="list" allowBlank="1" showInputMessage="1" showErrorMessage="1">
          <x14:formula1>
            <xm:f>'Z:\cmgarcia\Marcela Calidad ok\19. CONSOLIDADO MAPAS DE RIESGO\RIESGOS ANTICORRUPCIÓN\2018\Matriz de Riesgos - Areas\[MATRIZ DE RIESGOS INSTITUCIONAL Y ANTICORRUPCIÓN  AÑO 2018 DUT.xlsx]INFORMACIÓN'!#REF!</xm:f>
          </x14:formula1>
          <xm:sqref>O29:O37</xm:sqref>
        </x14:dataValidation>
        <x14:dataValidation type="list" allowBlank="1" showInputMessage="1" showErrorMessage="1">
          <x14:formula1>
            <xm:f>'Z:\cmgarcia\Marcela Calidad ok\19. CONSOLIDADO MAPAS DE RIESGO\RIESGOS ANTICORRUPCIÓN\2018\Matriz de Riesgos - Areas\[MATRIZ DE RIESGOS INSTITUCIONAL Y ANTICORRUPCIÓN  AÑO 2018 DUT.xlsx]INFORMACIÓN'!#REF!</xm:f>
          </x14:formula1>
          <xm:sqref>Q29:Q37</xm:sqref>
        </x14:dataValidation>
        <x14:dataValidation type="list" allowBlank="1" showInputMessage="1" showErrorMessage="1">
          <x14:formula1>
            <xm:f>'Z:\cmgarcia\Marcela Calidad ok\19. CONSOLIDADO MAPAS DE RIESGO\RIESGOS ANTICORRUPCIÓN\2018\Matriz de Riesgos - Areas\[MATRIZ DE RIESGOS INSTITUCIONAL Y ANTICORRUPCIÓN  AÑO 2018 DUT.xlsx]INFORMACIÓN'!#REF!</xm:f>
          </x14:formula1>
          <xm:sqref>M29:M37</xm:sqref>
        </x14:dataValidation>
        <x14:dataValidation type="list" allowBlank="1" showInputMessage="1" showErrorMessage="1">
          <x14:formula1>
            <xm:f>'C:\Users\cmgarcia\Downloads\[MATRIZ DE RIESGOS 2018 PROCESOS SUBDIRECCIÓN ADMINISTRATIVA (1).xlsx]INFORMACIÓN'!#REF!</xm:f>
          </x14:formula1>
          <xm:sqref>M45:M52 M38:M40</xm:sqref>
        </x14:dataValidation>
        <x14:dataValidation type="list" allowBlank="1" showInputMessage="1" showErrorMessage="1">
          <x14:formula1>
            <xm:f>'C:\Users\cmgarcia\Downloads\[MATRIZ DE RIESGOS 2018 PROCESOS SUBDIRECCIÓN ADMINISTRATIVA (1).xlsx]INFORMACIÓN'!#REF!</xm:f>
          </x14:formula1>
          <xm:sqref>AC46:AC52 AC38:AC40</xm:sqref>
        </x14:dataValidation>
        <x14:dataValidation type="list" allowBlank="1" showInputMessage="1" showErrorMessage="1">
          <x14:formula1>
            <xm:f>'C:\Users\cmgarcia\Downloads\[MATRIZ DE RIESGOS 2018 PROCESOS SUBDIRECCIÓN ADMINISTRATIVA (1).xlsx]INFORMACIÓN'!#REF!</xm:f>
          </x14:formula1>
          <xm:sqref>O45:O52 O38:O40</xm:sqref>
        </x14:dataValidation>
        <x14:dataValidation type="list" allowBlank="1" showInputMessage="1" showErrorMessage="1">
          <x14:formula1>
            <xm:f>'C:\Users\cmgarcia\Downloads\[MATRIZ DE RIESGOS 2018 PROCESOS SUBDIRECCIÓN ADMINISTRATIVA (1).xlsx]INFORMACIÓN'!#REF!</xm:f>
          </x14:formula1>
          <xm:sqref>M45:M52 M38:M40</xm:sqref>
        </x14:dataValidation>
        <x14:dataValidation type="list" allowBlank="1" showInputMessage="1" showErrorMessage="1">
          <x14:formula1>
            <xm:f>'\\serv-cv11\calidad\1. PROCESO DE GESTIÓN ESTRATÉGICA\FORMATOS\[208-PLA-Ft-05 MATRIZ DE RIESGOS INSTITUCIONAL - PLAN ANTICORRUPCIÓN V6.xlsx]INFORMACIÓN'!#REF!</xm:f>
          </x14:formula1>
          <xm:sqref>AK41:AL44 Q41:Q44 O41:O44 AC41:AC44 AS41:AT44 AO41:AQ44 M41:M44</xm:sqref>
        </x14:dataValidation>
        <x14:dataValidation type="list" allowBlank="1" showInputMessage="1" showErrorMessage="1">
          <x14:formula1>
            <xm:f>INFORMACIÓN!AD$3:AD$9</xm:f>
          </x14:formula1>
          <xm:sqref>AT59:AT60 AQ10:AQ16 AT10:AT16 AT53:AT55 AQ53:AQ55 AQ59:AQ60</xm:sqref>
        </x14:dataValidation>
        <x14:dataValidation type="list" allowBlank="1" showInputMessage="1" showErrorMessage="1">
          <x14:formula1>
            <xm:f>INFORMACIÓN!AC$3:AC$14</xm:f>
          </x14:formula1>
          <xm:sqref>AS59:AS60 AP10:AP16 AS10:AS16 AS53:AS55 AP53:AP55 AP59:AP60</xm:sqref>
        </x14:dataValidation>
        <x14:dataValidation type="list" allowBlank="1" showInputMessage="1" showErrorMessage="1">
          <x14:formula1>
            <xm:f>INFORMACIÓN!AB$3:AB$18</xm:f>
          </x14:formula1>
          <xm:sqref>AO53:AO55 AO10:AO16 AO59:AO60</xm:sqref>
        </x14:dataValidation>
        <x14:dataValidation type="list" allowBlank="1" showInputMessage="1" showErrorMessage="1">
          <x14:formula1>
            <xm:f>INFORMACIÓN!AG$3:AG$14</xm:f>
          </x14:formula1>
          <xm:sqref>AL53:AL55 AL10:AL16 AL59:AL60</xm:sqref>
        </x14:dataValidation>
        <x14:dataValidation type="list" allowBlank="1" showInputMessage="1" showErrorMessage="1">
          <x14:formula1>
            <xm:f>INFORMACIÓN!H$4:H$8</xm:f>
          </x14:formula1>
          <xm:sqref>M53:M55 M10:M16 M59:M60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G10"/>
  <sheetViews>
    <sheetView topLeftCell="A5" zoomScale="70" zoomScaleNormal="70" workbookViewId="0">
      <selection activeCell="C6" sqref="C6"/>
    </sheetView>
  </sheetViews>
  <sheetFormatPr baseColWidth="10" defaultRowHeight="12.75" x14ac:dyDescent="0.2"/>
  <cols>
    <col min="2" max="2" width="30" customWidth="1"/>
    <col min="3" max="3" width="19.42578125" customWidth="1"/>
    <col min="4" max="4" width="22.140625" customWidth="1"/>
    <col min="5" max="5" width="18.5703125" customWidth="1"/>
    <col min="6" max="6" width="13" customWidth="1"/>
    <col min="7" max="7" width="21.28515625" customWidth="1"/>
    <col min="8" max="8" width="23.42578125" customWidth="1"/>
    <col min="9" max="9" width="21.5703125" customWidth="1"/>
    <col min="10" max="10" width="16.140625" customWidth="1"/>
    <col min="11" max="11" width="25.7109375" customWidth="1"/>
    <col min="12" max="12" width="25.85546875" customWidth="1"/>
    <col min="13" max="13" width="25.28515625" customWidth="1"/>
    <col min="14" max="14" width="23.28515625" customWidth="1"/>
    <col min="15" max="15" width="18.42578125" customWidth="1"/>
    <col min="24" max="24" width="17.140625" customWidth="1"/>
    <col min="25" max="25" width="17.7109375" customWidth="1"/>
    <col min="28" max="28" width="13.42578125" customWidth="1"/>
    <col min="29" max="29" width="15.140625" customWidth="1"/>
    <col min="30" max="30" width="16.5703125" customWidth="1"/>
    <col min="32" max="32" width="24.140625" customWidth="1"/>
    <col min="33" max="33" width="20" customWidth="1"/>
  </cols>
  <sheetData>
    <row r="1" spans="1:33" ht="18.75" thickBot="1" x14ac:dyDescent="0.25">
      <c r="A1" s="513" t="s">
        <v>204</v>
      </c>
      <c r="B1" s="514"/>
      <c r="C1" s="514"/>
      <c r="D1" s="514"/>
      <c r="E1" s="514"/>
      <c r="F1" s="514"/>
      <c r="G1" s="514"/>
      <c r="H1" s="514"/>
      <c r="I1" s="514"/>
      <c r="J1" s="514"/>
      <c r="K1" s="514"/>
      <c r="L1" s="514"/>
      <c r="M1" s="514"/>
      <c r="N1" s="514"/>
      <c r="O1" s="514"/>
      <c r="P1" s="514"/>
      <c r="Q1" s="514"/>
      <c r="R1" s="514"/>
      <c r="S1" s="514"/>
      <c r="T1" s="514"/>
      <c r="U1" s="514"/>
      <c r="V1" s="514"/>
      <c r="W1" s="514"/>
      <c r="X1" s="514"/>
      <c r="Y1" s="515"/>
      <c r="Z1" s="516" t="s">
        <v>243</v>
      </c>
      <c r="AA1" s="516"/>
      <c r="AB1" s="516"/>
      <c r="AC1" s="516"/>
      <c r="AD1" s="517"/>
      <c r="AE1" s="517"/>
      <c r="AF1" s="517"/>
      <c r="AG1" s="517"/>
    </row>
    <row r="2" spans="1:33" ht="16.5" x14ac:dyDescent="0.2">
      <c r="A2" s="518" t="s">
        <v>205</v>
      </c>
      <c r="B2" s="521" t="s">
        <v>206</v>
      </c>
      <c r="C2" s="524" t="s">
        <v>207</v>
      </c>
      <c r="D2" s="525"/>
      <c r="E2" s="525"/>
      <c r="F2" s="525"/>
      <c r="G2" s="525"/>
      <c r="H2" s="525"/>
      <c r="I2" s="525"/>
      <c r="J2" s="525"/>
      <c r="K2" s="525"/>
      <c r="L2" s="525"/>
      <c r="M2" s="525"/>
      <c r="N2" s="525"/>
      <c r="O2" s="525"/>
      <c r="P2" s="525"/>
      <c r="Q2" s="525"/>
      <c r="R2" s="525"/>
      <c r="S2" s="525"/>
      <c r="T2" s="525"/>
      <c r="U2" s="525"/>
      <c r="V2" s="525"/>
      <c r="W2" s="525"/>
      <c r="X2" s="526" t="s">
        <v>208</v>
      </c>
      <c r="Y2" s="526" t="s">
        <v>209</v>
      </c>
      <c r="Z2" s="526" t="s">
        <v>210</v>
      </c>
      <c r="AA2" s="526" t="s">
        <v>211</v>
      </c>
      <c r="AB2" s="526" t="s">
        <v>212</v>
      </c>
      <c r="AC2" s="526" t="s">
        <v>213</v>
      </c>
      <c r="AD2" s="526" t="s">
        <v>214</v>
      </c>
      <c r="AE2" s="529" t="s">
        <v>215</v>
      </c>
      <c r="AF2" s="526" t="s">
        <v>216</v>
      </c>
      <c r="AG2" s="534" t="s">
        <v>217</v>
      </c>
    </row>
    <row r="3" spans="1:33" ht="22.5" customHeight="1" x14ac:dyDescent="0.2">
      <c r="A3" s="519"/>
      <c r="B3" s="522"/>
      <c r="C3" s="543" t="s">
        <v>218</v>
      </c>
      <c r="D3" s="544"/>
      <c r="E3" s="544"/>
      <c r="F3" s="544"/>
      <c r="G3" s="544"/>
      <c r="H3" s="545"/>
      <c r="I3" s="546" t="s">
        <v>219</v>
      </c>
      <c r="J3" s="547"/>
      <c r="K3" s="547"/>
      <c r="L3" s="547"/>
      <c r="M3" s="547"/>
      <c r="N3" s="547"/>
      <c r="O3" s="548"/>
      <c r="P3" s="549" t="s">
        <v>220</v>
      </c>
      <c r="Q3" s="549"/>
      <c r="R3" s="549"/>
      <c r="S3" s="549"/>
      <c r="T3" s="549"/>
      <c r="U3" s="549"/>
      <c r="V3" s="550" t="s">
        <v>221</v>
      </c>
      <c r="W3" s="550"/>
      <c r="X3" s="527"/>
      <c r="Y3" s="527"/>
      <c r="Z3" s="527"/>
      <c r="AA3" s="527"/>
      <c r="AB3" s="527"/>
      <c r="AC3" s="527"/>
      <c r="AD3" s="527"/>
      <c r="AE3" s="530"/>
      <c r="AF3" s="527"/>
      <c r="AG3" s="535"/>
    </row>
    <row r="4" spans="1:33" ht="57" customHeight="1" x14ac:dyDescent="0.2">
      <c r="A4" s="519"/>
      <c r="B4" s="522"/>
      <c r="C4" s="551" t="s">
        <v>222</v>
      </c>
      <c r="D4" s="551" t="s">
        <v>223</v>
      </c>
      <c r="E4" s="551" t="s">
        <v>224</v>
      </c>
      <c r="F4" s="551" t="s">
        <v>225</v>
      </c>
      <c r="G4" s="551" t="s">
        <v>226</v>
      </c>
      <c r="H4" s="551" t="s">
        <v>227</v>
      </c>
      <c r="I4" s="532" t="s">
        <v>228</v>
      </c>
      <c r="J4" s="532" t="s">
        <v>229</v>
      </c>
      <c r="K4" s="532" t="s">
        <v>230</v>
      </c>
      <c r="L4" s="532" t="s">
        <v>231</v>
      </c>
      <c r="M4" s="532" t="s">
        <v>232</v>
      </c>
      <c r="N4" s="532" t="s">
        <v>233</v>
      </c>
      <c r="O4" s="532" t="s">
        <v>234</v>
      </c>
      <c r="P4" s="541" t="s">
        <v>235</v>
      </c>
      <c r="Q4" s="541" t="s">
        <v>236</v>
      </c>
      <c r="R4" s="541" t="s">
        <v>237</v>
      </c>
      <c r="S4" s="541" t="s">
        <v>238</v>
      </c>
      <c r="T4" s="541" t="s">
        <v>239</v>
      </c>
      <c r="U4" s="541" t="s">
        <v>240</v>
      </c>
      <c r="V4" s="537" t="s">
        <v>241</v>
      </c>
      <c r="W4" s="539" t="s">
        <v>242</v>
      </c>
      <c r="X4" s="527"/>
      <c r="Y4" s="527"/>
      <c r="Z4" s="527"/>
      <c r="AA4" s="527"/>
      <c r="AB4" s="527"/>
      <c r="AC4" s="527"/>
      <c r="AD4" s="527"/>
      <c r="AE4" s="530"/>
      <c r="AF4" s="527"/>
      <c r="AG4" s="535"/>
    </row>
    <row r="5" spans="1:33" ht="75" customHeight="1" thickBot="1" x14ac:dyDescent="0.25">
      <c r="A5" s="520"/>
      <c r="B5" s="523"/>
      <c r="C5" s="552"/>
      <c r="D5" s="552"/>
      <c r="E5" s="552"/>
      <c r="F5" s="552"/>
      <c r="G5" s="552"/>
      <c r="H5" s="552"/>
      <c r="I5" s="533"/>
      <c r="J5" s="533"/>
      <c r="K5" s="533"/>
      <c r="L5" s="533"/>
      <c r="M5" s="533"/>
      <c r="N5" s="533"/>
      <c r="O5" s="533"/>
      <c r="P5" s="542"/>
      <c r="Q5" s="542"/>
      <c r="R5" s="542"/>
      <c r="S5" s="542"/>
      <c r="T5" s="542"/>
      <c r="U5" s="542"/>
      <c r="V5" s="538"/>
      <c r="W5" s="540"/>
      <c r="X5" s="528"/>
      <c r="Y5" s="528"/>
      <c r="Z5" s="528"/>
      <c r="AA5" s="528"/>
      <c r="AB5" s="528"/>
      <c r="AC5" s="528"/>
      <c r="AD5" s="528"/>
      <c r="AE5" s="531"/>
      <c r="AF5" s="528"/>
      <c r="AG5" s="536"/>
    </row>
    <row r="6" spans="1:33" ht="75" customHeight="1" thickTop="1" x14ac:dyDescent="0.2">
      <c r="A6" s="226">
        <v>1</v>
      </c>
      <c r="B6" s="227" t="s">
        <v>541</v>
      </c>
      <c r="C6" s="228"/>
      <c r="D6" s="228"/>
      <c r="E6" s="228"/>
      <c r="F6" s="228"/>
      <c r="G6" s="228"/>
      <c r="H6" s="228" t="s">
        <v>455</v>
      </c>
      <c r="I6" s="229" t="s">
        <v>455</v>
      </c>
      <c r="J6" s="229"/>
      <c r="K6" s="229"/>
      <c r="L6" s="229" t="s">
        <v>455</v>
      </c>
      <c r="M6" s="229" t="s">
        <v>455</v>
      </c>
      <c r="N6" s="229"/>
      <c r="O6" s="229" t="s">
        <v>455</v>
      </c>
      <c r="P6" s="230"/>
      <c r="Q6" s="230"/>
      <c r="R6" s="230" t="s">
        <v>455</v>
      </c>
      <c r="S6" s="230"/>
      <c r="T6" s="230"/>
      <c r="U6" s="230"/>
      <c r="V6" s="231"/>
      <c r="W6" s="231"/>
      <c r="X6" s="232" t="s">
        <v>456</v>
      </c>
      <c r="Y6" s="232" t="s">
        <v>457</v>
      </c>
      <c r="Z6" s="233"/>
      <c r="AA6" s="233"/>
      <c r="AB6" s="232" t="s">
        <v>458</v>
      </c>
      <c r="AC6" s="232" t="s">
        <v>459</v>
      </c>
      <c r="AD6" s="232"/>
      <c r="AE6" s="234"/>
      <c r="AF6" s="235"/>
      <c r="AG6" s="235"/>
    </row>
    <row r="7" spans="1:33" ht="75" customHeight="1" x14ac:dyDescent="0.2">
      <c r="A7" s="226">
        <v>2</v>
      </c>
      <c r="B7" s="227" t="s">
        <v>542</v>
      </c>
      <c r="C7" s="228"/>
      <c r="D7" s="228"/>
      <c r="E7" s="228"/>
      <c r="F7" s="228"/>
      <c r="G7" s="228"/>
      <c r="H7" s="228" t="s">
        <v>455</v>
      </c>
      <c r="I7" s="229" t="s">
        <v>455</v>
      </c>
      <c r="J7" s="229"/>
      <c r="K7" s="229"/>
      <c r="L7" s="229" t="s">
        <v>455</v>
      </c>
      <c r="M7" s="229" t="s">
        <v>455</v>
      </c>
      <c r="N7" s="229"/>
      <c r="O7" s="229" t="s">
        <v>455</v>
      </c>
      <c r="P7" s="230"/>
      <c r="Q7" s="230"/>
      <c r="R7" s="230" t="s">
        <v>455</v>
      </c>
      <c r="S7" s="230"/>
      <c r="T7" s="230"/>
      <c r="U7" s="230"/>
      <c r="V7" s="231"/>
      <c r="W7" s="231"/>
      <c r="X7" s="232" t="s">
        <v>460</v>
      </c>
      <c r="Y7" s="232" t="s">
        <v>457</v>
      </c>
      <c r="Z7" s="233"/>
      <c r="AA7" s="233"/>
      <c r="AB7" s="232" t="s">
        <v>458</v>
      </c>
      <c r="AC7" s="232" t="s">
        <v>461</v>
      </c>
      <c r="AD7" s="232"/>
      <c r="AE7" s="234"/>
      <c r="AF7" s="235"/>
      <c r="AG7" s="235"/>
    </row>
    <row r="8" spans="1:33" ht="192" customHeight="1" x14ac:dyDescent="0.2">
      <c r="A8" s="487">
        <v>3</v>
      </c>
      <c r="B8" s="510" t="s">
        <v>821</v>
      </c>
      <c r="C8" s="507"/>
      <c r="D8" s="507"/>
      <c r="E8" s="507"/>
      <c r="F8" s="507"/>
      <c r="G8" s="507"/>
      <c r="H8" s="507"/>
      <c r="I8" s="504" t="s">
        <v>455</v>
      </c>
      <c r="J8" s="504"/>
      <c r="K8" s="504"/>
      <c r="L8" s="504" t="s">
        <v>455</v>
      </c>
      <c r="M8" s="504" t="s">
        <v>455</v>
      </c>
      <c r="N8" s="504" t="s">
        <v>455</v>
      </c>
      <c r="O8" s="504" t="s">
        <v>455</v>
      </c>
      <c r="P8" s="501"/>
      <c r="Q8" s="501"/>
      <c r="R8" s="501"/>
      <c r="S8" s="501"/>
      <c r="T8" s="501"/>
      <c r="U8" s="501"/>
      <c r="V8" s="498"/>
      <c r="W8" s="498"/>
      <c r="X8" s="492" t="s">
        <v>822</v>
      </c>
      <c r="Y8" s="492" t="s">
        <v>823</v>
      </c>
      <c r="Z8" s="489">
        <v>43070</v>
      </c>
      <c r="AA8" s="489">
        <v>43465</v>
      </c>
      <c r="AB8" s="492" t="s">
        <v>824</v>
      </c>
      <c r="AC8" s="492" t="s">
        <v>825</v>
      </c>
      <c r="AD8" s="481"/>
      <c r="AE8" s="495"/>
      <c r="AF8" s="481"/>
      <c r="AG8" s="484"/>
    </row>
    <row r="9" spans="1:33" x14ac:dyDescent="0.2">
      <c r="A9" s="488"/>
      <c r="B9" s="511"/>
      <c r="C9" s="508"/>
      <c r="D9" s="508"/>
      <c r="E9" s="508"/>
      <c r="F9" s="508"/>
      <c r="G9" s="508"/>
      <c r="H9" s="508"/>
      <c r="I9" s="505"/>
      <c r="J9" s="505"/>
      <c r="K9" s="505"/>
      <c r="L9" s="505"/>
      <c r="M9" s="505"/>
      <c r="N9" s="505"/>
      <c r="O9" s="505"/>
      <c r="P9" s="502"/>
      <c r="Q9" s="502"/>
      <c r="R9" s="502"/>
      <c r="S9" s="502"/>
      <c r="T9" s="502"/>
      <c r="U9" s="502"/>
      <c r="V9" s="499"/>
      <c r="W9" s="499"/>
      <c r="X9" s="493"/>
      <c r="Y9" s="493"/>
      <c r="Z9" s="490"/>
      <c r="AA9" s="490"/>
      <c r="AB9" s="493"/>
      <c r="AC9" s="493"/>
      <c r="AD9" s="482"/>
      <c r="AE9" s="496"/>
      <c r="AF9" s="482"/>
      <c r="AG9" s="485"/>
    </row>
    <row r="10" spans="1:33" x14ac:dyDescent="0.2">
      <c r="A10" s="488"/>
      <c r="B10" s="512"/>
      <c r="C10" s="509"/>
      <c r="D10" s="509"/>
      <c r="E10" s="509"/>
      <c r="F10" s="509"/>
      <c r="G10" s="509"/>
      <c r="H10" s="509"/>
      <c r="I10" s="506"/>
      <c r="J10" s="506"/>
      <c r="K10" s="506"/>
      <c r="L10" s="506"/>
      <c r="M10" s="506"/>
      <c r="N10" s="506"/>
      <c r="O10" s="506"/>
      <c r="P10" s="503"/>
      <c r="Q10" s="503"/>
      <c r="R10" s="503"/>
      <c r="S10" s="503"/>
      <c r="T10" s="503"/>
      <c r="U10" s="503"/>
      <c r="V10" s="500"/>
      <c r="W10" s="500"/>
      <c r="X10" s="494"/>
      <c r="Y10" s="494"/>
      <c r="Z10" s="491"/>
      <c r="AA10" s="491"/>
      <c r="AB10" s="494"/>
      <c r="AC10" s="494"/>
      <c r="AD10" s="483"/>
      <c r="AE10" s="497"/>
      <c r="AF10" s="483"/>
      <c r="AG10" s="486"/>
    </row>
  </sheetData>
  <mergeCells count="74">
    <mergeCell ref="C3:H3"/>
    <mergeCell ref="I3:O3"/>
    <mergeCell ref="P3:U3"/>
    <mergeCell ref="V3:W3"/>
    <mergeCell ref="C4:C5"/>
    <mergeCell ref="D4:D5"/>
    <mergeCell ref="E4:E5"/>
    <mergeCell ref="F4:F5"/>
    <mergeCell ref="G4:G5"/>
    <mergeCell ref="H4:H5"/>
    <mergeCell ref="T4:T5"/>
    <mergeCell ref="I4:I5"/>
    <mergeCell ref="O4:O5"/>
    <mergeCell ref="P4:P5"/>
    <mergeCell ref="Q4:Q5"/>
    <mergeCell ref="N4:N5"/>
    <mergeCell ref="K4:K5"/>
    <mergeCell ref="L4:L5"/>
    <mergeCell ref="M4:M5"/>
    <mergeCell ref="AG2:AG5"/>
    <mergeCell ref="V4:V5"/>
    <mergeCell ref="W4:W5"/>
    <mergeCell ref="R4:R5"/>
    <mergeCell ref="S4:S5"/>
    <mergeCell ref="U4:U5"/>
    <mergeCell ref="A1:Y1"/>
    <mergeCell ref="Z1:AC1"/>
    <mergeCell ref="AD1:AG1"/>
    <mergeCell ref="A2:A5"/>
    <mergeCell ref="B2:B5"/>
    <mergeCell ref="C2:W2"/>
    <mergeCell ref="X2:X5"/>
    <mergeCell ref="Y2:Y5"/>
    <mergeCell ref="Z2:Z5"/>
    <mergeCell ref="AA2:AA5"/>
    <mergeCell ref="AB2:AB5"/>
    <mergeCell ref="AC2:AC5"/>
    <mergeCell ref="AD2:AD5"/>
    <mergeCell ref="AE2:AE5"/>
    <mergeCell ref="AF2:AF5"/>
    <mergeCell ref="J4:J5"/>
    <mergeCell ref="B8:B10"/>
    <mergeCell ref="C8:C10"/>
    <mergeCell ref="D8:D10"/>
    <mergeCell ref="E8:E10"/>
    <mergeCell ref="F8:F10"/>
    <mergeCell ref="G8:G10"/>
    <mergeCell ref="H8:H10"/>
    <mergeCell ref="I8:I10"/>
    <mergeCell ref="J8:J10"/>
    <mergeCell ref="K8:K10"/>
    <mergeCell ref="T8:T10"/>
    <mergeCell ref="U8:U10"/>
    <mergeCell ref="L8:L10"/>
    <mergeCell ref="M8:M10"/>
    <mergeCell ref="N8:N10"/>
    <mergeCell ref="O8:O10"/>
    <mergeCell ref="P8:P10"/>
    <mergeCell ref="AF8:AF10"/>
    <mergeCell ref="AG8:AG10"/>
    <mergeCell ref="A8:A10"/>
    <mergeCell ref="AA8:AA10"/>
    <mergeCell ref="AB8:AB10"/>
    <mergeCell ref="AC8:AC10"/>
    <mergeCell ref="AD8:AD10"/>
    <mergeCell ref="AE8:AE10"/>
    <mergeCell ref="V8:V10"/>
    <mergeCell ref="W8:W10"/>
    <mergeCell ref="X8:X10"/>
    <mergeCell ref="Y8:Y10"/>
    <mergeCell ref="Z8:Z10"/>
    <mergeCell ref="Q8:Q10"/>
    <mergeCell ref="R8:R10"/>
    <mergeCell ref="S8:S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29"/>
  <sheetViews>
    <sheetView topLeftCell="A30" zoomScale="90" zoomScaleNormal="90" workbookViewId="0">
      <selection activeCell="F30" sqref="F30"/>
    </sheetView>
  </sheetViews>
  <sheetFormatPr baseColWidth="10" defaultRowHeight="12.75" x14ac:dyDescent="0.2"/>
  <cols>
    <col min="1" max="1" width="15.7109375" customWidth="1"/>
    <col min="2" max="2" width="34" customWidth="1"/>
    <col min="3" max="3" width="17.5703125" customWidth="1"/>
    <col min="4" max="4" width="17.7109375" customWidth="1"/>
    <col min="5" max="5" width="23" customWidth="1"/>
    <col min="6" max="6" width="24.5703125" customWidth="1"/>
    <col min="7" max="7" width="19.85546875" customWidth="1"/>
    <col min="8" max="8" width="22.7109375" customWidth="1"/>
    <col min="10" max="10" width="24.28515625" customWidth="1"/>
    <col min="11" max="11" width="28.5703125" customWidth="1"/>
  </cols>
  <sheetData>
    <row r="1" spans="1:11" x14ac:dyDescent="0.2">
      <c r="A1" s="554" t="s">
        <v>270</v>
      </c>
      <c r="B1" s="554"/>
      <c r="C1" s="554"/>
      <c r="D1" s="554"/>
      <c r="E1" s="554"/>
      <c r="F1" s="554"/>
      <c r="G1" s="554"/>
      <c r="H1" s="554"/>
      <c r="I1" s="554"/>
      <c r="J1" s="554"/>
      <c r="K1" s="554"/>
    </row>
    <row r="2" spans="1:11" x14ac:dyDescent="0.2">
      <c r="A2" s="554"/>
      <c r="B2" s="554"/>
      <c r="C2" s="554"/>
      <c r="D2" s="554"/>
      <c r="E2" s="554"/>
      <c r="F2" s="554"/>
      <c r="G2" s="554"/>
      <c r="H2" s="554"/>
      <c r="I2" s="554"/>
      <c r="J2" s="554"/>
      <c r="K2" s="554"/>
    </row>
    <row r="3" spans="1:11" ht="18" x14ac:dyDescent="0.2">
      <c r="A3" s="555" t="s">
        <v>243</v>
      </c>
      <c r="B3" s="556"/>
      <c r="C3" s="556"/>
      <c r="D3" s="556"/>
      <c r="E3" s="556"/>
      <c r="F3" s="556"/>
      <c r="G3" s="556"/>
      <c r="H3" s="556"/>
      <c r="I3" s="556"/>
      <c r="J3" s="556"/>
      <c r="K3" s="557"/>
    </row>
    <row r="4" spans="1:11" ht="30" x14ac:dyDescent="0.2">
      <c r="A4" s="75" t="s">
        <v>205</v>
      </c>
      <c r="B4" s="75" t="s">
        <v>244</v>
      </c>
      <c r="C4" s="75" t="s">
        <v>134</v>
      </c>
      <c r="D4" s="75" t="s">
        <v>245</v>
      </c>
      <c r="E4" s="75" t="s">
        <v>136</v>
      </c>
      <c r="F4" s="75" t="s">
        <v>246</v>
      </c>
      <c r="G4" s="75" t="s">
        <v>247</v>
      </c>
      <c r="H4" s="75" t="s">
        <v>248</v>
      </c>
      <c r="I4" s="76" t="s">
        <v>215</v>
      </c>
      <c r="J4" s="75" t="s">
        <v>249</v>
      </c>
      <c r="K4" s="76" t="s">
        <v>250</v>
      </c>
    </row>
    <row r="5" spans="1:11" ht="15" x14ac:dyDescent="0.2">
      <c r="A5" s="558" t="s">
        <v>251</v>
      </c>
      <c r="B5" s="559"/>
      <c r="C5" s="559"/>
      <c r="D5" s="559"/>
      <c r="E5" s="559"/>
      <c r="F5" s="559"/>
      <c r="G5" s="559"/>
      <c r="H5" s="559"/>
      <c r="I5" s="559"/>
      <c r="J5" s="559"/>
      <c r="K5" s="560"/>
    </row>
    <row r="6" spans="1:11" ht="111.75" customHeight="1" x14ac:dyDescent="0.2">
      <c r="A6" s="243">
        <v>1</v>
      </c>
      <c r="B6" s="259" t="s">
        <v>515</v>
      </c>
      <c r="C6" s="243" t="s">
        <v>315</v>
      </c>
      <c r="D6" s="244">
        <v>43160</v>
      </c>
      <c r="E6" s="244">
        <v>43465</v>
      </c>
      <c r="F6" s="244" t="s">
        <v>516</v>
      </c>
      <c r="G6" s="243" t="s">
        <v>517</v>
      </c>
      <c r="H6" s="78"/>
      <c r="I6" s="79"/>
      <c r="J6" s="77"/>
      <c r="K6" s="78"/>
    </row>
    <row r="7" spans="1:11" ht="111.75" customHeight="1" x14ac:dyDescent="0.2">
      <c r="A7" s="243">
        <v>2</v>
      </c>
      <c r="B7" s="259" t="s">
        <v>518</v>
      </c>
      <c r="C7" s="243" t="s">
        <v>547</v>
      </c>
      <c r="D7" s="244">
        <v>43160</v>
      </c>
      <c r="E7" s="244">
        <v>43465</v>
      </c>
      <c r="F7" s="244" t="s">
        <v>519</v>
      </c>
      <c r="G7" s="243" t="s">
        <v>520</v>
      </c>
      <c r="H7" s="78"/>
      <c r="I7" s="79"/>
      <c r="J7" s="77"/>
      <c r="K7" s="78"/>
    </row>
    <row r="8" spans="1:11" ht="310.5" customHeight="1" x14ac:dyDescent="0.2">
      <c r="A8" s="243" t="s">
        <v>521</v>
      </c>
      <c r="B8" s="259" t="s">
        <v>548</v>
      </c>
      <c r="C8" s="243" t="s">
        <v>315</v>
      </c>
      <c r="D8" s="244">
        <v>43191</v>
      </c>
      <c r="E8" s="244">
        <v>43465</v>
      </c>
      <c r="F8" s="244" t="s">
        <v>516</v>
      </c>
      <c r="G8" s="243" t="s">
        <v>522</v>
      </c>
      <c r="H8" s="78"/>
      <c r="I8" s="79"/>
      <c r="J8" s="77"/>
      <c r="K8" s="78"/>
    </row>
    <row r="9" spans="1:11" ht="111.75" customHeight="1" x14ac:dyDescent="0.2">
      <c r="A9" s="243">
        <v>3</v>
      </c>
      <c r="B9" s="259" t="s">
        <v>549</v>
      </c>
      <c r="C9" s="243" t="s">
        <v>315</v>
      </c>
      <c r="D9" s="244">
        <v>43160</v>
      </c>
      <c r="E9" s="244">
        <v>43465</v>
      </c>
      <c r="F9" s="244" t="s">
        <v>516</v>
      </c>
      <c r="G9" s="243" t="s">
        <v>522</v>
      </c>
      <c r="H9" s="78"/>
      <c r="I9" s="79"/>
      <c r="J9" s="77"/>
      <c r="K9" s="78"/>
    </row>
    <row r="10" spans="1:11" ht="15" x14ac:dyDescent="0.2">
      <c r="A10" s="561" t="s">
        <v>252</v>
      </c>
      <c r="B10" s="561"/>
      <c r="C10" s="561"/>
      <c r="D10" s="561"/>
      <c r="E10" s="561"/>
      <c r="F10" s="561"/>
      <c r="G10" s="561"/>
      <c r="H10" s="561"/>
      <c r="I10" s="561"/>
      <c r="J10" s="561"/>
      <c r="K10" s="561"/>
    </row>
    <row r="11" spans="1:11" ht="131.25" customHeight="1" x14ac:dyDescent="0.2">
      <c r="A11" s="81">
        <v>1</v>
      </c>
      <c r="B11" s="128" t="s">
        <v>543</v>
      </c>
      <c r="C11" s="83" t="s">
        <v>317</v>
      </c>
      <c r="D11" s="246">
        <v>43132</v>
      </c>
      <c r="E11" s="246">
        <v>43465</v>
      </c>
      <c r="F11" s="83" t="s">
        <v>318</v>
      </c>
      <c r="G11" s="83" t="s">
        <v>410</v>
      </c>
      <c r="H11" s="84"/>
      <c r="I11" s="85"/>
      <c r="J11" s="86"/>
      <c r="K11" s="87"/>
    </row>
    <row r="12" spans="1:11" ht="124.5" customHeight="1" x14ac:dyDescent="0.2">
      <c r="A12" s="81">
        <v>2</v>
      </c>
      <c r="B12" s="128" t="s">
        <v>544</v>
      </c>
      <c r="C12" s="83" t="s">
        <v>319</v>
      </c>
      <c r="D12" s="246">
        <v>43132</v>
      </c>
      <c r="E12" s="246">
        <v>43465</v>
      </c>
      <c r="F12" s="83" t="s">
        <v>320</v>
      </c>
      <c r="G12" s="83" t="s">
        <v>411</v>
      </c>
      <c r="H12" s="84"/>
      <c r="I12" s="85"/>
      <c r="J12" s="86"/>
      <c r="K12" s="87"/>
    </row>
    <row r="13" spans="1:11" ht="95.25" customHeight="1" x14ac:dyDescent="0.2">
      <c r="A13" s="81">
        <v>3</v>
      </c>
      <c r="B13" s="128" t="s">
        <v>544</v>
      </c>
      <c r="C13" s="83" t="s">
        <v>321</v>
      </c>
      <c r="D13" s="246">
        <v>43132</v>
      </c>
      <c r="E13" s="246">
        <v>43465</v>
      </c>
      <c r="F13" s="83" t="s">
        <v>320</v>
      </c>
      <c r="G13" s="83" t="s">
        <v>411</v>
      </c>
      <c r="H13" s="84"/>
      <c r="I13" s="85"/>
      <c r="J13" s="86"/>
      <c r="K13" s="87"/>
    </row>
    <row r="14" spans="1:11" ht="117.75" customHeight="1" x14ac:dyDescent="0.2">
      <c r="A14" s="81">
        <v>4</v>
      </c>
      <c r="B14" s="309" t="s">
        <v>826</v>
      </c>
      <c r="C14" s="309" t="s">
        <v>322</v>
      </c>
      <c r="D14" s="246">
        <v>43101</v>
      </c>
      <c r="E14" s="246">
        <v>43465</v>
      </c>
      <c r="F14" s="240" t="s">
        <v>320</v>
      </c>
      <c r="G14" s="240" t="s">
        <v>412</v>
      </c>
      <c r="H14" s="84"/>
      <c r="I14" s="85"/>
      <c r="J14" s="86"/>
      <c r="K14" s="87"/>
    </row>
    <row r="15" spans="1:11" ht="95.25" customHeight="1" x14ac:dyDescent="0.2">
      <c r="A15" s="245">
        <v>5</v>
      </c>
      <c r="B15" s="260" t="s">
        <v>550</v>
      </c>
      <c r="C15" s="240" t="s">
        <v>523</v>
      </c>
      <c r="D15" s="246">
        <v>43252</v>
      </c>
      <c r="E15" s="246">
        <v>43464</v>
      </c>
      <c r="F15" s="240" t="s">
        <v>524</v>
      </c>
      <c r="G15" s="240" t="s">
        <v>525</v>
      </c>
      <c r="H15" s="84"/>
      <c r="I15" s="85"/>
      <c r="J15" s="86"/>
      <c r="K15" s="87"/>
    </row>
    <row r="16" spans="1:11" ht="95.25" customHeight="1" x14ac:dyDescent="0.2">
      <c r="A16" s="245">
        <v>6</v>
      </c>
      <c r="B16" s="260" t="s">
        <v>526</v>
      </c>
      <c r="C16" s="240" t="s">
        <v>523</v>
      </c>
      <c r="D16" s="246">
        <v>43282</v>
      </c>
      <c r="E16" s="246">
        <v>43464</v>
      </c>
      <c r="F16" s="240" t="s">
        <v>527</v>
      </c>
      <c r="G16" s="245" t="s">
        <v>528</v>
      </c>
      <c r="H16" s="84"/>
      <c r="I16" s="85"/>
      <c r="J16" s="86"/>
      <c r="K16" s="87"/>
    </row>
    <row r="17" spans="1:11" ht="15" x14ac:dyDescent="0.2">
      <c r="A17" s="562" t="s">
        <v>253</v>
      </c>
      <c r="B17" s="562"/>
      <c r="C17" s="562"/>
      <c r="D17" s="562"/>
      <c r="E17" s="562"/>
      <c r="F17" s="562"/>
      <c r="G17" s="562"/>
      <c r="H17" s="562"/>
      <c r="I17" s="562"/>
      <c r="J17" s="562"/>
      <c r="K17" s="562"/>
    </row>
    <row r="18" spans="1:11" ht="140.25" x14ac:dyDescent="0.2">
      <c r="A18" s="215">
        <v>1</v>
      </c>
      <c r="B18" s="214" t="s">
        <v>529</v>
      </c>
      <c r="C18" s="247" t="s">
        <v>530</v>
      </c>
      <c r="D18" s="248">
        <v>43101</v>
      </c>
      <c r="E18" s="248">
        <v>43465</v>
      </c>
      <c r="F18" s="248" t="s">
        <v>531</v>
      </c>
      <c r="G18" s="248" t="s">
        <v>532</v>
      </c>
      <c r="H18" s="88"/>
      <c r="I18" s="90"/>
      <c r="J18" s="88"/>
      <c r="K18" s="78"/>
    </row>
    <row r="19" spans="1:11" ht="67.5" customHeight="1" x14ac:dyDescent="0.2">
      <c r="A19" s="215">
        <v>2</v>
      </c>
      <c r="B19" s="89" t="s">
        <v>533</v>
      </c>
      <c r="C19" s="247" t="s">
        <v>6</v>
      </c>
      <c r="D19" s="248">
        <v>43160</v>
      </c>
      <c r="E19" s="248">
        <v>43465</v>
      </c>
      <c r="F19" s="247" t="s">
        <v>324</v>
      </c>
      <c r="G19" s="215" t="s">
        <v>413</v>
      </c>
      <c r="H19" s="88"/>
      <c r="I19" s="90"/>
      <c r="J19" s="88"/>
      <c r="K19" s="78"/>
    </row>
    <row r="20" spans="1:11" ht="120" customHeight="1" x14ac:dyDescent="0.2">
      <c r="A20" s="215">
        <v>3</v>
      </c>
      <c r="B20" s="214" t="s">
        <v>534</v>
      </c>
      <c r="C20" s="247" t="s">
        <v>523</v>
      </c>
      <c r="D20" s="248">
        <v>43160</v>
      </c>
      <c r="E20" s="248">
        <v>43465</v>
      </c>
      <c r="F20" s="247" t="s">
        <v>325</v>
      </c>
      <c r="G20" s="215" t="s">
        <v>535</v>
      </c>
      <c r="H20" s="88"/>
      <c r="I20" s="90"/>
      <c r="J20" s="88"/>
      <c r="K20" s="78"/>
    </row>
    <row r="21" spans="1:11" ht="192.75" customHeight="1" x14ac:dyDescent="0.2">
      <c r="A21" s="215">
        <v>4</v>
      </c>
      <c r="B21" s="89" t="s">
        <v>529</v>
      </c>
      <c r="C21" s="247" t="s">
        <v>546</v>
      </c>
      <c r="D21" s="248">
        <v>43132</v>
      </c>
      <c r="E21" s="248">
        <v>43464</v>
      </c>
      <c r="F21" s="250" t="s">
        <v>551</v>
      </c>
      <c r="G21" s="251" t="s">
        <v>552</v>
      </c>
      <c r="H21" s="88"/>
      <c r="I21" s="90"/>
      <c r="J21" s="88"/>
      <c r="K21" s="78"/>
    </row>
    <row r="22" spans="1:11" ht="84.75" customHeight="1" x14ac:dyDescent="0.2">
      <c r="A22" s="215">
        <v>5</v>
      </c>
      <c r="B22" s="89" t="s">
        <v>545</v>
      </c>
      <c r="C22" s="247" t="s">
        <v>523</v>
      </c>
      <c r="D22" s="248">
        <v>43160</v>
      </c>
      <c r="E22" s="248">
        <v>43465</v>
      </c>
      <c r="F22" s="247" t="s">
        <v>328</v>
      </c>
      <c r="G22" s="249" t="s">
        <v>415</v>
      </c>
      <c r="H22" s="88"/>
      <c r="I22" s="90"/>
      <c r="J22" s="88"/>
      <c r="K22" s="78"/>
    </row>
    <row r="23" spans="1:11" ht="15" x14ac:dyDescent="0.2">
      <c r="A23" s="553" t="s">
        <v>254</v>
      </c>
      <c r="B23" s="553"/>
      <c r="C23" s="553"/>
      <c r="D23" s="553"/>
      <c r="E23" s="553"/>
      <c r="F23" s="553"/>
      <c r="G23" s="553"/>
      <c r="H23" s="553"/>
      <c r="I23" s="553"/>
      <c r="J23" s="553"/>
      <c r="K23" s="553"/>
    </row>
    <row r="24" spans="1:11" ht="125.25" customHeight="1" x14ac:dyDescent="0.2">
      <c r="A24" s="172">
        <v>1</v>
      </c>
      <c r="B24" s="173" t="s">
        <v>329</v>
      </c>
      <c r="C24" s="176" t="s">
        <v>326</v>
      </c>
      <c r="D24" s="178" t="s">
        <v>332</v>
      </c>
      <c r="E24" s="178" t="s">
        <v>332</v>
      </c>
      <c r="F24" s="179" t="s">
        <v>337</v>
      </c>
      <c r="G24" s="176" t="s">
        <v>416</v>
      </c>
      <c r="H24" s="93"/>
      <c r="I24" s="94"/>
      <c r="J24" s="93"/>
      <c r="K24" s="93"/>
    </row>
    <row r="25" spans="1:11" ht="99.75" x14ac:dyDescent="0.2">
      <c r="A25" s="172">
        <v>2</v>
      </c>
      <c r="B25" s="174" t="s">
        <v>330</v>
      </c>
      <c r="C25" s="172" t="s">
        <v>331</v>
      </c>
      <c r="D25" s="172" t="s">
        <v>332</v>
      </c>
      <c r="E25" s="172" t="s">
        <v>332</v>
      </c>
      <c r="F25" s="179" t="s">
        <v>316</v>
      </c>
      <c r="G25" s="91" t="s">
        <v>417</v>
      </c>
      <c r="H25" s="93"/>
      <c r="I25" s="94"/>
      <c r="J25" s="93"/>
      <c r="K25" s="93"/>
    </row>
    <row r="26" spans="1:11" ht="76.5" customHeight="1" x14ac:dyDescent="0.2">
      <c r="A26" s="172">
        <v>3</v>
      </c>
      <c r="B26" s="173" t="s">
        <v>639</v>
      </c>
      <c r="C26" s="176" t="s">
        <v>333</v>
      </c>
      <c r="D26" s="177" t="s">
        <v>334</v>
      </c>
      <c r="E26" s="177" t="s">
        <v>334</v>
      </c>
      <c r="F26" s="176" t="s">
        <v>335</v>
      </c>
      <c r="G26" s="91" t="s">
        <v>418</v>
      </c>
      <c r="H26" s="93"/>
      <c r="I26" s="94"/>
      <c r="J26" s="93"/>
      <c r="K26" s="93"/>
    </row>
    <row r="27" spans="1:11" ht="128.25" x14ac:dyDescent="0.2">
      <c r="A27" s="172">
        <v>4</v>
      </c>
      <c r="B27" s="263" t="s">
        <v>554</v>
      </c>
      <c r="C27" s="264" t="s">
        <v>327</v>
      </c>
      <c r="D27" s="261" t="s">
        <v>332</v>
      </c>
      <c r="E27" s="261" t="s">
        <v>332</v>
      </c>
      <c r="F27" s="261" t="s">
        <v>316</v>
      </c>
      <c r="G27" s="262" t="s">
        <v>409</v>
      </c>
      <c r="H27" s="93"/>
      <c r="I27" s="94"/>
      <c r="J27" s="93"/>
      <c r="K27" s="93"/>
    </row>
    <row r="28" spans="1:11" ht="155.25" customHeight="1" x14ac:dyDescent="0.2">
      <c r="A28" s="172">
        <v>5</v>
      </c>
      <c r="B28" s="175" t="s">
        <v>553</v>
      </c>
      <c r="C28" s="176" t="s">
        <v>336</v>
      </c>
      <c r="D28" s="177" t="s">
        <v>332</v>
      </c>
      <c r="E28" s="177" t="s">
        <v>332</v>
      </c>
      <c r="F28" s="177" t="s">
        <v>316</v>
      </c>
      <c r="G28" s="91" t="s">
        <v>409</v>
      </c>
      <c r="H28" s="93"/>
      <c r="I28" s="94"/>
      <c r="J28" s="93"/>
      <c r="K28" s="93"/>
    </row>
    <row r="29" spans="1:11" ht="344.25" customHeight="1" x14ac:dyDescent="0.2">
      <c r="A29" s="172">
        <v>2</v>
      </c>
      <c r="B29" s="210" t="s">
        <v>555</v>
      </c>
      <c r="C29" s="176" t="s">
        <v>530</v>
      </c>
      <c r="D29" s="177" t="s">
        <v>334</v>
      </c>
      <c r="E29" s="177" t="s">
        <v>334</v>
      </c>
      <c r="F29" s="177" t="s">
        <v>536</v>
      </c>
      <c r="G29" s="94"/>
      <c r="H29" s="94"/>
      <c r="I29" s="93"/>
      <c r="J29" s="93"/>
      <c r="K29" s="93"/>
    </row>
  </sheetData>
  <mergeCells count="6">
    <mergeCell ref="A23:K23"/>
    <mergeCell ref="A1:K2"/>
    <mergeCell ref="A3:K3"/>
    <mergeCell ref="A5:K5"/>
    <mergeCell ref="A10:K10"/>
    <mergeCell ref="A17:K17"/>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K21"/>
  <sheetViews>
    <sheetView topLeftCell="A13" zoomScale="80" zoomScaleNormal="80" workbookViewId="0">
      <selection activeCell="G7" sqref="G7"/>
    </sheetView>
  </sheetViews>
  <sheetFormatPr baseColWidth="10" defaultRowHeight="12.75" x14ac:dyDescent="0.2"/>
  <cols>
    <col min="2" max="2" width="36.42578125" customWidth="1"/>
    <col min="3" max="3" width="22.7109375" customWidth="1"/>
    <col min="4" max="4" width="18.7109375" customWidth="1"/>
    <col min="5" max="5" width="22.85546875" customWidth="1"/>
    <col min="6" max="6" width="38.42578125" customWidth="1"/>
    <col min="7" max="7" width="23.42578125" customWidth="1"/>
    <col min="8" max="8" width="18.42578125" customWidth="1"/>
    <col min="9" max="9" width="19.85546875" customWidth="1"/>
    <col min="10" max="10" width="24.5703125" customWidth="1"/>
    <col min="11" max="11" width="28.7109375" customWidth="1"/>
  </cols>
  <sheetData>
    <row r="1" spans="1:11" ht="13.5" thickBot="1" x14ac:dyDescent="0.25">
      <c r="A1" s="95"/>
      <c r="B1" s="96"/>
      <c r="C1" s="96"/>
      <c r="D1" s="95"/>
      <c r="E1" s="95"/>
      <c r="F1" s="97"/>
      <c r="G1" s="96"/>
      <c r="H1" s="96"/>
      <c r="I1" s="98"/>
      <c r="J1" s="96"/>
      <c r="K1" s="96"/>
    </row>
    <row r="2" spans="1:11" x14ac:dyDescent="0.2">
      <c r="A2" s="569" t="s">
        <v>255</v>
      </c>
      <c r="B2" s="570"/>
      <c r="C2" s="570"/>
      <c r="D2" s="570"/>
      <c r="E2" s="570"/>
      <c r="F2" s="570"/>
      <c r="G2" s="570"/>
      <c r="H2" s="570"/>
      <c r="I2" s="570"/>
      <c r="J2" s="570"/>
      <c r="K2" s="571"/>
    </row>
    <row r="3" spans="1:11" x14ac:dyDescent="0.2">
      <c r="A3" s="572"/>
      <c r="B3" s="554"/>
      <c r="C3" s="554"/>
      <c r="D3" s="554"/>
      <c r="E3" s="554"/>
      <c r="F3" s="554"/>
      <c r="G3" s="554"/>
      <c r="H3" s="554"/>
      <c r="I3" s="554"/>
      <c r="J3" s="554"/>
      <c r="K3" s="573"/>
    </row>
    <row r="4" spans="1:11" ht="18" x14ac:dyDescent="0.2">
      <c r="A4" s="555" t="s">
        <v>243</v>
      </c>
      <c r="B4" s="556"/>
      <c r="C4" s="556"/>
      <c r="D4" s="556"/>
      <c r="E4" s="556"/>
      <c r="F4" s="556"/>
      <c r="G4" s="556"/>
      <c r="H4" s="556"/>
      <c r="I4" s="556"/>
      <c r="J4" s="556"/>
      <c r="K4" s="556"/>
    </row>
    <row r="5" spans="1:11" ht="30.75" thickBot="1" x14ac:dyDescent="0.25">
      <c r="A5" s="99" t="s">
        <v>205</v>
      </c>
      <c r="B5" s="100" t="s">
        <v>244</v>
      </c>
      <c r="C5" s="101" t="s">
        <v>134</v>
      </c>
      <c r="D5" s="101" t="s">
        <v>245</v>
      </c>
      <c r="E5" s="101" t="s">
        <v>136</v>
      </c>
      <c r="F5" s="100" t="s">
        <v>246</v>
      </c>
      <c r="G5" s="101" t="s">
        <v>247</v>
      </c>
      <c r="H5" s="101" t="s">
        <v>248</v>
      </c>
      <c r="I5" s="102" t="s">
        <v>215</v>
      </c>
      <c r="J5" s="101" t="s">
        <v>249</v>
      </c>
      <c r="K5" s="103" t="s">
        <v>250</v>
      </c>
    </row>
    <row r="6" spans="1:11" ht="15.75" thickTop="1" x14ac:dyDescent="0.2">
      <c r="A6" s="574" t="s">
        <v>256</v>
      </c>
      <c r="B6" s="575"/>
      <c r="C6" s="575"/>
      <c r="D6" s="575"/>
      <c r="E6" s="575"/>
      <c r="F6" s="575"/>
      <c r="G6" s="575"/>
      <c r="H6" s="575"/>
      <c r="I6" s="575"/>
      <c r="J6" s="575"/>
      <c r="K6" s="576"/>
    </row>
    <row r="7" spans="1:11" ht="156.75" x14ac:dyDescent="0.2">
      <c r="A7" s="255">
        <v>1</v>
      </c>
      <c r="B7" s="256" t="s">
        <v>385</v>
      </c>
      <c r="C7" s="257" t="s">
        <v>386</v>
      </c>
      <c r="D7" s="258">
        <v>43132</v>
      </c>
      <c r="E7" s="258">
        <v>43465</v>
      </c>
      <c r="F7" s="256" t="s">
        <v>537</v>
      </c>
      <c r="G7" s="106" t="s">
        <v>832</v>
      </c>
      <c r="H7" s="107"/>
      <c r="I7" s="108"/>
      <c r="J7" s="109"/>
      <c r="K7" s="140"/>
    </row>
    <row r="8" spans="1:11" ht="100.5" customHeight="1" x14ac:dyDescent="0.2">
      <c r="A8" s="137">
        <v>2</v>
      </c>
      <c r="B8" s="104" t="s">
        <v>387</v>
      </c>
      <c r="C8" s="104" t="s">
        <v>388</v>
      </c>
      <c r="D8" s="258">
        <v>43101</v>
      </c>
      <c r="E8" s="258">
        <v>43465</v>
      </c>
      <c r="F8" s="105" t="s">
        <v>389</v>
      </c>
      <c r="G8" s="106" t="s">
        <v>419</v>
      </c>
      <c r="H8" s="107"/>
      <c r="I8" s="108"/>
      <c r="J8" s="109"/>
      <c r="K8" s="140"/>
    </row>
    <row r="9" spans="1:11" ht="15" x14ac:dyDescent="0.2">
      <c r="A9" s="577" t="s">
        <v>257</v>
      </c>
      <c r="B9" s="578"/>
      <c r="C9" s="578"/>
      <c r="D9" s="578"/>
      <c r="E9" s="578"/>
      <c r="F9" s="578"/>
      <c r="G9" s="578"/>
      <c r="H9" s="578"/>
      <c r="I9" s="578"/>
      <c r="J9" s="578"/>
      <c r="K9" s="579"/>
    </row>
    <row r="10" spans="1:11" ht="115.5" customHeight="1" x14ac:dyDescent="0.2">
      <c r="A10" s="110">
        <v>3</v>
      </c>
      <c r="B10" s="111" t="s">
        <v>390</v>
      </c>
      <c r="C10" s="111" t="s">
        <v>391</v>
      </c>
      <c r="D10" s="258">
        <v>43101</v>
      </c>
      <c r="E10" s="258">
        <v>43465</v>
      </c>
      <c r="F10" s="112" t="s">
        <v>392</v>
      </c>
      <c r="G10" s="113" t="s">
        <v>420</v>
      </c>
      <c r="H10" s="114"/>
      <c r="I10" s="115"/>
      <c r="J10" s="116"/>
      <c r="K10" s="117"/>
    </row>
    <row r="11" spans="1:11" ht="15" x14ac:dyDescent="0.2">
      <c r="A11" s="580" t="s">
        <v>258</v>
      </c>
      <c r="B11" s="581"/>
      <c r="C11" s="581"/>
      <c r="D11" s="581"/>
      <c r="E11" s="581"/>
      <c r="F11" s="581"/>
      <c r="G11" s="581"/>
      <c r="H11" s="581"/>
      <c r="I11" s="581"/>
      <c r="J11" s="581"/>
      <c r="K11" s="582"/>
    </row>
    <row r="12" spans="1:11" ht="77.25" customHeight="1" x14ac:dyDescent="0.2">
      <c r="A12" s="118">
        <v>4</v>
      </c>
      <c r="B12" s="92" t="s">
        <v>393</v>
      </c>
      <c r="C12" s="92" t="s">
        <v>391</v>
      </c>
      <c r="D12" s="258">
        <v>43101</v>
      </c>
      <c r="E12" s="258">
        <v>43465</v>
      </c>
      <c r="F12" s="119" t="s">
        <v>394</v>
      </c>
      <c r="G12" s="92" t="s">
        <v>414</v>
      </c>
      <c r="H12" s="120"/>
      <c r="I12" s="94"/>
      <c r="J12" s="121"/>
      <c r="K12" s="122"/>
    </row>
    <row r="13" spans="1:11" ht="15" x14ac:dyDescent="0.2">
      <c r="A13" s="583" t="s">
        <v>259</v>
      </c>
      <c r="B13" s="584"/>
      <c r="C13" s="584"/>
      <c r="D13" s="584"/>
      <c r="E13" s="584"/>
      <c r="F13" s="584"/>
      <c r="G13" s="584"/>
      <c r="H13" s="584"/>
      <c r="I13" s="584"/>
      <c r="J13" s="584"/>
      <c r="K13" s="585"/>
    </row>
    <row r="14" spans="1:11" ht="81.75" customHeight="1" x14ac:dyDescent="0.2">
      <c r="A14" s="144">
        <v>5</v>
      </c>
      <c r="B14" s="123" t="s">
        <v>395</v>
      </c>
      <c r="C14" s="123" t="s">
        <v>391</v>
      </c>
      <c r="D14" s="258">
        <v>43101</v>
      </c>
      <c r="E14" s="258">
        <v>43465</v>
      </c>
      <c r="F14" s="89" t="s">
        <v>396</v>
      </c>
      <c r="G14" s="123" t="s">
        <v>421</v>
      </c>
      <c r="H14" s="124"/>
      <c r="I14" s="125"/>
      <c r="J14" s="126"/>
      <c r="K14" s="146"/>
    </row>
    <row r="15" spans="1:11" ht="81.75" customHeight="1" x14ac:dyDescent="0.2">
      <c r="A15" s="144">
        <v>6</v>
      </c>
      <c r="B15" s="123" t="s">
        <v>323</v>
      </c>
      <c r="C15" s="123" t="s">
        <v>6</v>
      </c>
      <c r="D15" s="258">
        <v>43101</v>
      </c>
      <c r="E15" s="258">
        <v>43465</v>
      </c>
      <c r="F15" s="89" t="s">
        <v>397</v>
      </c>
      <c r="G15" s="123" t="s">
        <v>422</v>
      </c>
      <c r="H15" s="124"/>
      <c r="I15" s="125"/>
      <c r="J15" s="126"/>
      <c r="K15" s="146"/>
    </row>
    <row r="16" spans="1:11" ht="15" x14ac:dyDescent="0.2">
      <c r="A16" s="563" t="s">
        <v>260</v>
      </c>
      <c r="B16" s="564"/>
      <c r="C16" s="564"/>
      <c r="D16" s="564"/>
      <c r="E16" s="564"/>
      <c r="F16" s="564"/>
      <c r="G16" s="564"/>
      <c r="H16" s="564"/>
      <c r="I16" s="564"/>
      <c r="J16" s="564"/>
      <c r="K16" s="565"/>
    </row>
    <row r="17" spans="1:11" ht="99" customHeight="1" x14ac:dyDescent="0.2">
      <c r="A17" s="127">
        <v>7</v>
      </c>
      <c r="B17" s="128" t="s">
        <v>398</v>
      </c>
      <c r="C17" s="128" t="s">
        <v>391</v>
      </c>
      <c r="D17" s="83" t="s">
        <v>399</v>
      </c>
      <c r="E17" s="83" t="s">
        <v>399</v>
      </c>
      <c r="F17" s="82" t="s">
        <v>400</v>
      </c>
      <c r="G17" s="128" t="s">
        <v>418</v>
      </c>
      <c r="H17" s="129"/>
      <c r="I17" s="130"/>
      <c r="J17" s="129"/>
      <c r="K17" s="131"/>
    </row>
    <row r="18" spans="1:11" ht="15" x14ac:dyDescent="0.2">
      <c r="A18" s="566" t="s">
        <v>261</v>
      </c>
      <c r="B18" s="567"/>
      <c r="C18" s="567"/>
      <c r="D18" s="567"/>
      <c r="E18" s="567"/>
      <c r="F18" s="567"/>
      <c r="G18" s="567"/>
      <c r="H18" s="567"/>
      <c r="I18" s="567"/>
      <c r="J18" s="567"/>
      <c r="K18" s="568"/>
    </row>
    <row r="19" spans="1:11" ht="119.25" customHeight="1" x14ac:dyDescent="0.2">
      <c r="A19" s="185">
        <v>8</v>
      </c>
      <c r="B19" s="186" t="s">
        <v>401</v>
      </c>
      <c r="C19" s="186" t="s">
        <v>391</v>
      </c>
      <c r="D19" s="187" t="s">
        <v>399</v>
      </c>
      <c r="E19" s="187" t="s">
        <v>399</v>
      </c>
      <c r="F19" s="188" t="s">
        <v>402</v>
      </c>
      <c r="G19" s="80" t="s">
        <v>423</v>
      </c>
      <c r="H19" s="132"/>
      <c r="I19" s="133"/>
      <c r="J19" s="134"/>
      <c r="K19" s="135"/>
    </row>
    <row r="20" spans="1:11" ht="119.25" customHeight="1" thickBot="1" x14ac:dyDescent="0.25">
      <c r="A20" s="189">
        <v>9</v>
      </c>
      <c r="B20" s="190" t="s">
        <v>403</v>
      </c>
      <c r="C20" s="190" t="s">
        <v>391</v>
      </c>
      <c r="D20" s="191" t="s">
        <v>399</v>
      </c>
      <c r="E20" s="191" t="s">
        <v>399</v>
      </c>
      <c r="F20" s="192" t="s">
        <v>404</v>
      </c>
      <c r="G20" s="80" t="s">
        <v>424</v>
      </c>
      <c r="H20" s="132"/>
      <c r="I20" s="133"/>
      <c r="J20" s="134"/>
      <c r="K20" s="135"/>
    </row>
    <row r="21" spans="1:11" ht="139.5" customHeight="1" thickBot="1" x14ac:dyDescent="0.25">
      <c r="A21" s="189">
        <v>10</v>
      </c>
      <c r="B21" s="294" t="s">
        <v>640</v>
      </c>
      <c r="C21" s="294" t="s">
        <v>333</v>
      </c>
      <c r="D21" s="295">
        <v>43109</v>
      </c>
      <c r="E21" s="295">
        <v>43343</v>
      </c>
      <c r="F21" s="80" t="s">
        <v>641</v>
      </c>
      <c r="G21" s="80" t="s">
        <v>642</v>
      </c>
      <c r="H21" s="132"/>
      <c r="I21" s="133"/>
      <c r="J21" s="134"/>
      <c r="K21" s="135"/>
    </row>
  </sheetData>
  <mergeCells count="8">
    <mergeCell ref="A16:K16"/>
    <mergeCell ref="A18:K18"/>
    <mergeCell ref="A2:K3"/>
    <mergeCell ref="A4:K4"/>
    <mergeCell ref="A6:K6"/>
    <mergeCell ref="A9:K9"/>
    <mergeCell ref="A11:K11"/>
    <mergeCell ref="A13:K1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L32"/>
  <sheetViews>
    <sheetView topLeftCell="A27" zoomScale="70" zoomScaleNormal="70" workbookViewId="0">
      <selection activeCell="B28" sqref="B28"/>
    </sheetView>
  </sheetViews>
  <sheetFormatPr baseColWidth="10" defaultRowHeight="12.75" x14ac:dyDescent="0.2"/>
  <cols>
    <col min="2" max="2" width="25.5703125" customWidth="1"/>
    <col min="3" max="3" width="33.42578125" customWidth="1"/>
    <col min="4" max="4" width="18.140625" customWidth="1"/>
    <col min="5" max="5" width="18.42578125" customWidth="1"/>
    <col min="6" max="6" width="22.5703125" customWidth="1"/>
    <col min="7" max="7" width="17.28515625" customWidth="1"/>
    <col min="8" max="8" width="29.7109375" customWidth="1"/>
    <col min="9" max="9" width="23.5703125" customWidth="1"/>
    <col min="11" max="11" width="29.28515625" customWidth="1"/>
    <col min="12" max="12" width="25.5703125" customWidth="1"/>
  </cols>
  <sheetData>
    <row r="1" spans="1:12" x14ac:dyDescent="0.2">
      <c r="A1" s="554" t="s">
        <v>262</v>
      </c>
      <c r="B1" s="554"/>
      <c r="C1" s="554"/>
      <c r="D1" s="554"/>
      <c r="E1" s="554"/>
      <c r="F1" s="554"/>
      <c r="G1" s="554"/>
      <c r="H1" s="554"/>
      <c r="I1" s="554"/>
      <c r="J1" s="554"/>
      <c r="K1" s="554"/>
      <c r="L1" s="554"/>
    </row>
    <row r="2" spans="1:12" x14ac:dyDescent="0.2">
      <c r="A2" s="554"/>
      <c r="B2" s="554"/>
      <c r="C2" s="554"/>
      <c r="D2" s="554"/>
      <c r="E2" s="554"/>
      <c r="F2" s="554"/>
      <c r="G2" s="554"/>
      <c r="H2" s="554"/>
      <c r="I2" s="554"/>
      <c r="J2" s="554"/>
      <c r="K2" s="554"/>
      <c r="L2" s="554"/>
    </row>
    <row r="3" spans="1:12" ht="15.75" x14ac:dyDescent="0.2">
      <c r="A3" s="517" t="s">
        <v>243</v>
      </c>
      <c r="B3" s="517"/>
      <c r="C3" s="517"/>
      <c r="D3" s="517"/>
      <c r="E3" s="593" t="s">
        <v>243</v>
      </c>
      <c r="F3" s="594"/>
      <c r="G3" s="594"/>
      <c r="H3" s="594"/>
      <c r="I3" s="594"/>
      <c r="J3" s="594"/>
      <c r="K3" s="594"/>
      <c r="L3" s="595"/>
    </row>
    <row r="4" spans="1:12" ht="30" x14ac:dyDescent="0.2">
      <c r="A4" s="75" t="s">
        <v>205</v>
      </c>
      <c r="B4" s="136" t="s">
        <v>244</v>
      </c>
      <c r="C4" s="136" t="s">
        <v>134</v>
      </c>
      <c r="D4" s="136" t="s">
        <v>245</v>
      </c>
      <c r="E4" s="136" t="s">
        <v>136</v>
      </c>
      <c r="F4" s="136" t="s">
        <v>246</v>
      </c>
      <c r="G4" s="75" t="s">
        <v>247</v>
      </c>
      <c r="H4" s="75" t="s">
        <v>263</v>
      </c>
      <c r="I4" s="75" t="s">
        <v>248</v>
      </c>
      <c r="J4" s="76" t="s">
        <v>215</v>
      </c>
      <c r="K4" s="75" t="s">
        <v>249</v>
      </c>
      <c r="L4" s="76" t="s">
        <v>250</v>
      </c>
    </row>
    <row r="5" spans="1:12" ht="15" x14ac:dyDescent="0.2">
      <c r="A5" s="596" t="s">
        <v>264</v>
      </c>
      <c r="B5" s="597"/>
      <c r="C5" s="597"/>
      <c r="D5" s="597"/>
      <c r="E5" s="597"/>
      <c r="F5" s="597"/>
      <c r="G5" s="597"/>
      <c r="H5" s="597"/>
      <c r="I5" s="597"/>
      <c r="J5" s="597"/>
      <c r="K5" s="597"/>
      <c r="L5" s="598"/>
    </row>
    <row r="6" spans="1:12" ht="97.5" customHeight="1" x14ac:dyDescent="0.2">
      <c r="A6" s="193">
        <v>1</v>
      </c>
      <c r="B6" s="219" t="s">
        <v>462</v>
      </c>
      <c r="C6" s="219" t="s">
        <v>405</v>
      </c>
      <c r="D6" s="195">
        <v>43132</v>
      </c>
      <c r="E6" s="195">
        <v>43465</v>
      </c>
      <c r="F6" s="219" t="s">
        <v>463</v>
      </c>
      <c r="G6" s="193" t="s">
        <v>464</v>
      </c>
      <c r="H6" s="193" t="s">
        <v>465</v>
      </c>
      <c r="I6" s="138"/>
      <c r="J6" s="108"/>
      <c r="K6" s="139"/>
      <c r="L6" s="140"/>
    </row>
    <row r="7" spans="1:12" ht="97.5" customHeight="1" x14ac:dyDescent="0.2">
      <c r="A7" s="193">
        <v>2</v>
      </c>
      <c r="B7" s="219" t="s">
        <v>466</v>
      </c>
      <c r="C7" s="219" t="s">
        <v>467</v>
      </c>
      <c r="D7" s="195">
        <v>43101</v>
      </c>
      <c r="E7" s="195">
        <v>43465</v>
      </c>
      <c r="F7" s="219" t="s">
        <v>468</v>
      </c>
      <c r="G7" s="236" t="s">
        <v>469</v>
      </c>
      <c r="H7" s="193" t="s">
        <v>470</v>
      </c>
      <c r="I7" s="138"/>
      <c r="J7" s="108"/>
      <c r="K7" s="139"/>
      <c r="L7" s="140"/>
    </row>
    <row r="8" spans="1:12" ht="97.5" customHeight="1" x14ac:dyDescent="0.2">
      <c r="A8" s="193">
        <v>3</v>
      </c>
      <c r="B8" s="219" t="s">
        <v>471</v>
      </c>
      <c r="C8" s="219" t="s">
        <v>467</v>
      </c>
      <c r="D8" s="195">
        <v>43101</v>
      </c>
      <c r="E8" s="195">
        <v>43465</v>
      </c>
      <c r="F8" s="219" t="s">
        <v>472</v>
      </c>
      <c r="G8" s="236" t="s">
        <v>473</v>
      </c>
      <c r="H8" s="193" t="s">
        <v>474</v>
      </c>
      <c r="I8" s="138"/>
      <c r="J8" s="108"/>
      <c r="K8" s="139"/>
      <c r="L8" s="140"/>
    </row>
    <row r="9" spans="1:12" ht="97.5" customHeight="1" x14ac:dyDescent="0.2">
      <c r="A9" s="193">
        <v>4</v>
      </c>
      <c r="B9" s="219" t="s">
        <v>475</v>
      </c>
      <c r="C9" s="219" t="s">
        <v>476</v>
      </c>
      <c r="D9" s="195">
        <v>43101</v>
      </c>
      <c r="E9" s="195">
        <v>43465</v>
      </c>
      <c r="F9" s="219" t="s">
        <v>477</v>
      </c>
      <c r="G9" s="236" t="s">
        <v>478</v>
      </c>
      <c r="H9" s="193" t="s">
        <v>474</v>
      </c>
      <c r="I9" s="138"/>
      <c r="J9" s="108"/>
      <c r="K9" s="139"/>
      <c r="L9" s="140"/>
    </row>
    <row r="10" spans="1:12" ht="97.5" customHeight="1" x14ac:dyDescent="0.2">
      <c r="A10" s="193">
        <v>5</v>
      </c>
      <c r="B10" s="219" t="s">
        <v>479</v>
      </c>
      <c r="C10" s="219" t="s">
        <v>480</v>
      </c>
      <c r="D10" s="195">
        <v>43101</v>
      </c>
      <c r="E10" s="195">
        <v>43465</v>
      </c>
      <c r="F10" s="219" t="s">
        <v>481</v>
      </c>
      <c r="G10" s="236" t="s">
        <v>482</v>
      </c>
      <c r="H10" s="193" t="s">
        <v>474</v>
      </c>
      <c r="I10" s="138"/>
      <c r="J10" s="108"/>
      <c r="K10" s="139"/>
      <c r="L10" s="140"/>
    </row>
    <row r="11" spans="1:12" ht="97.5" customHeight="1" x14ac:dyDescent="0.2">
      <c r="A11" s="193">
        <v>6</v>
      </c>
      <c r="B11" s="219" t="s">
        <v>483</v>
      </c>
      <c r="C11" s="219" t="s">
        <v>484</v>
      </c>
      <c r="D11" s="195">
        <v>43132</v>
      </c>
      <c r="E11" s="195">
        <v>43465</v>
      </c>
      <c r="F11" s="219" t="s">
        <v>485</v>
      </c>
      <c r="G11" s="236" t="s">
        <v>486</v>
      </c>
      <c r="H11" s="193" t="s">
        <v>487</v>
      </c>
      <c r="I11" s="138"/>
      <c r="J11" s="108"/>
      <c r="K11" s="139"/>
      <c r="L11" s="140"/>
    </row>
    <row r="12" spans="1:12" ht="15" x14ac:dyDescent="0.2">
      <c r="A12" s="599" t="s">
        <v>265</v>
      </c>
      <c r="B12" s="578"/>
      <c r="C12" s="578"/>
      <c r="D12" s="578"/>
      <c r="E12" s="578"/>
      <c r="F12" s="578"/>
      <c r="G12" s="578"/>
      <c r="H12" s="578"/>
      <c r="I12" s="578"/>
      <c r="J12" s="578"/>
      <c r="K12" s="578"/>
      <c r="L12" s="600"/>
    </row>
    <row r="13" spans="1:12" ht="98.25" customHeight="1" x14ac:dyDescent="0.2">
      <c r="A13" s="202">
        <v>3</v>
      </c>
      <c r="B13" s="202" t="s">
        <v>488</v>
      </c>
      <c r="C13" s="237" t="s">
        <v>489</v>
      </c>
      <c r="D13" s="203">
        <v>43132</v>
      </c>
      <c r="E13" s="203">
        <v>43465</v>
      </c>
      <c r="F13" s="202" t="s">
        <v>490</v>
      </c>
      <c r="G13" s="202" t="s">
        <v>491</v>
      </c>
      <c r="H13" s="202" t="s">
        <v>492</v>
      </c>
      <c r="I13" s="114"/>
      <c r="J13" s="115"/>
      <c r="K13" s="116"/>
      <c r="L13" s="142"/>
    </row>
    <row r="14" spans="1:12" ht="98.25" customHeight="1" x14ac:dyDescent="0.2">
      <c r="A14" s="202">
        <v>4</v>
      </c>
      <c r="B14" s="202" t="s">
        <v>493</v>
      </c>
      <c r="C14" s="202" t="s">
        <v>494</v>
      </c>
      <c r="D14" s="203">
        <v>43101</v>
      </c>
      <c r="E14" s="203">
        <v>43465</v>
      </c>
      <c r="F14" s="203" t="s">
        <v>495</v>
      </c>
      <c r="G14" s="198"/>
      <c r="H14" s="114"/>
      <c r="I14" s="198"/>
      <c r="J14" s="199"/>
      <c r="K14" s="200"/>
      <c r="L14" s="201"/>
    </row>
    <row r="15" spans="1:12" ht="98.25" customHeight="1" x14ac:dyDescent="0.2">
      <c r="A15" s="202">
        <v>5</v>
      </c>
      <c r="B15" s="202" t="s">
        <v>496</v>
      </c>
      <c r="C15" s="202" t="s">
        <v>391</v>
      </c>
      <c r="D15" s="203">
        <v>43101</v>
      </c>
      <c r="E15" s="203">
        <v>43465</v>
      </c>
      <c r="F15" s="202" t="s">
        <v>497</v>
      </c>
      <c r="G15" s="238" t="s">
        <v>425</v>
      </c>
      <c r="H15" s="202" t="s">
        <v>498</v>
      </c>
      <c r="I15" s="198"/>
      <c r="J15" s="199"/>
      <c r="K15" s="200"/>
      <c r="L15" s="201"/>
    </row>
    <row r="16" spans="1:12" ht="98.25" customHeight="1" x14ac:dyDescent="0.2">
      <c r="A16" s="202">
        <v>6</v>
      </c>
      <c r="B16" s="202" t="s">
        <v>499</v>
      </c>
      <c r="C16" s="202" t="s">
        <v>406</v>
      </c>
      <c r="D16" s="203">
        <v>43132</v>
      </c>
      <c r="E16" s="203">
        <v>43465</v>
      </c>
      <c r="F16" s="202" t="s">
        <v>500</v>
      </c>
      <c r="G16" s="238" t="s">
        <v>501</v>
      </c>
      <c r="H16" s="202" t="s">
        <v>502</v>
      </c>
      <c r="I16" s="198"/>
      <c r="J16" s="199"/>
      <c r="K16" s="200"/>
      <c r="L16" s="201"/>
    </row>
    <row r="17" spans="1:12" ht="15" x14ac:dyDescent="0.2">
      <c r="A17" s="601" t="s">
        <v>266</v>
      </c>
      <c r="B17" s="581"/>
      <c r="C17" s="581"/>
      <c r="D17" s="581"/>
      <c r="E17" s="581"/>
      <c r="F17" s="581"/>
      <c r="G17" s="581"/>
      <c r="H17" s="581"/>
      <c r="I17" s="581"/>
      <c r="J17" s="581"/>
      <c r="K17" s="581"/>
      <c r="L17" s="602"/>
    </row>
    <row r="18" spans="1:12" ht="102" customHeight="1" x14ac:dyDescent="0.2">
      <c r="A18" s="208">
        <v>7</v>
      </c>
      <c r="B18" s="208" t="s">
        <v>426</v>
      </c>
      <c r="C18" s="208" t="s">
        <v>427</v>
      </c>
      <c r="D18" s="209">
        <v>43132</v>
      </c>
      <c r="E18" s="209">
        <v>43465</v>
      </c>
      <c r="F18" s="208" t="s">
        <v>428</v>
      </c>
      <c r="G18" s="208" t="s">
        <v>503</v>
      </c>
      <c r="H18" s="208" t="s">
        <v>408</v>
      </c>
      <c r="I18" s="120"/>
      <c r="J18" s="94"/>
      <c r="K18" s="121"/>
      <c r="L18" s="143"/>
    </row>
    <row r="19" spans="1:12" ht="102" customHeight="1" x14ac:dyDescent="0.2">
      <c r="A19" s="208">
        <v>8</v>
      </c>
      <c r="B19" s="208" t="s">
        <v>504</v>
      </c>
      <c r="C19" s="208" t="s">
        <v>406</v>
      </c>
      <c r="D19" s="209">
        <v>43101</v>
      </c>
      <c r="E19" s="209">
        <v>43465</v>
      </c>
      <c r="F19" s="208" t="s">
        <v>429</v>
      </c>
      <c r="G19" s="239" t="s">
        <v>505</v>
      </c>
      <c r="H19" s="208" t="s">
        <v>408</v>
      </c>
      <c r="I19" s="204"/>
      <c r="J19" s="205"/>
      <c r="K19" s="206"/>
      <c r="L19" s="207"/>
    </row>
    <row r="20" spans="1:12" ht="102" customHeight="1" x14ac:dyDescent="0.2">
      <c r="A20" s="208">
        <v>9</v>
      </c>
      <c r="B20" s="208" t="s">
        <v>430</v>
      </c>
      <c r="C20" s="208" t="s">
        <v>427</v>
      </c>
      <c r="D20" s="209">
        <v>43132</v>
      </c>
      <c r="E20" s="209">
        <v>43465</v>
      </c>
      <c r="F20" s="208" t="s">
        <v>506</v>
      </c>
      <c r="G20" s="239" t="s">
        <v>431</v>
      </c>
      <c r="H20" s="208" t="s">
        <v>408</v>
      </c>
      <c r="I20" s="204"/>
      <c r="J20" s="205"/>
      <c r="K20" s="206"/>
      <c r="L20" s="207"/>
    </row>
    <row r="21" spans="1:12" ht="102" customHeight="1" x14ac:dyDescent="0.2">
      <c r="A21" s="208">
        <v>10</v>
      </c>
      <c r="B21" s="176" t="s">
        <v>432</v>
      </c>
      <c r="C21" s="211" t="s">
        <v>117</v>
      </c>
      <c r="D21" s="209">
        <v>43132</v>
      </c>
      <c r="E21" s="209">
        <v>43465</v>
      </c>
      <c r="F21" s="176" t="s">
        <v>433</v>
      </c>
      <c r="G21" s="210" t="s">
        <v>833</v>
      </c>
      <c r="H21" s="176" t="s">
        <v>538</v>
      </c>
      <c r="I21" s="204"/>
      <c r="J21" s="205"/>
      <c r="K21" s="206"/>
      <c r="L21" s="207"/>
    </row>
    <row r="22" spans="1:12" ht="102" customHeight="1" x14ac:dyDescent="0.2">
      <c r="A22" s="208">
        <v>11</v>
      </c>
      <c r="B22" s="208" t="s">
        <v>436</v>
      </c>
      <c r="C22" s="211" t="s">
        <v>117</v>
      </c>
      <c r="D22" s="209">
        <v>43132</v>
      </c>
      <c r="E22" s="209">
        <v>43465</v>
      </c>
      <c r="F22" s="176" t="s">
        <v>437</v>
      </c>
      <c r="G22" s="210"/>
      <c r="H22" s="176" t="s">
        <v>539</v>
      </c>
      <c r="I22" s="204"/>
      <c r="J22" s="205"/>
      <c r="K22" s="206"/>
      <c r="L22" s="207"/>
    </row>
    <row r="23" spans="1:12" ht="102" customHeight="1" x14ac:dyDescent="0.2">
      <c r="A23" s="208">
        <v>12</v>
      </c>
      <c r="B23" s="208" t="s">
        <v>834</v>
      </c>
      <c r="C23" s="211" t="s">
        <v>117</v>
      </c>
      <c r="D23" s="209">
        <v>43132</v>
      </c>
      <c r="E23" s="209">
        <v>43465</v>
      </c>
      <c r="F23" s="176" t="s">
        <v>835</v>
      </c>
      <c r="G23" s="210" t="s">
        <v>836</v>
      </c>
      <c r="H23" s="176" t="s">
        <v>540</v>
      </c>
      <c r="I23" s="204"/>
      <c r="J23" s="205"/>
      <c r="K23" s="206"/>
      <c r="L23" s="207"/>
    </row>
    <row r="24" spans="1:12" ht="102" customHeight="1" x14ac:dyDescent="0.2">
      <c r="A24" s="208">
        <v>13</v>
      </c>
      <c r="B24" s="176" t="s">
        <v>434</v>
      </c>
      <c r="C24" s="211" t="s">
        <v>117</v>
      </c>
      <c r="D24" s="209">
        <v>43132</v>
      </c>
      <c r="E24" s="209">
        <v>43465</v>
      </c>
      <c r="F24" s="176" t="s">
        <v>435</v>
      </c>
      <c r="G24" s="176" t="s">
        <v>837</v>
      </c>
      <c r="H24" s="176" t="s">
        <v>538</v>
      </c>
      <c r="I24" s="204"/>
      <c r="J24" s="205"/>
      <c r="K24" s="206"/>
      <c r="L24" s="207"/>
    </row>
    <row r="25" spans="1:12" ht="165.75" x14ac:dyDescent="0.2">
      <c r="A25" s="208">
        <v>14</v>
      </c>
      <c r="B25" s="173" t="s">
        <v>438</v>
      </c>
      <c r="C25" s="176" t="s">
        <v>439</v>
      </c>
      <c r="D25" s="209">
        <v>43132</v>
      </c>
      <c r="E25" s="209">
        <v>43465</v>
      </c>
      <c r="F25" s="210" t="s">
        <v>440</v>
      </c>
      <c r="G25" s="210" t="s">
        <v>441</v>
      </c>
      <c r="H25" s="210" t="s">
        <v>442</v>
      </c>
      <c r="I25" s="204"/>
      <c r="J25" s="205"/>
      <c r="K25" s="206"/>
      <c r="L25" s="207"/>
    </row>
    <row r="26" spans="1:12" ht="153" customHeight="1" x14ac:dyDescent="0.2">
      <c r="A26" s="208">
        <v>15</v>
      </c>
      <c r="B26" s="175" t="s">
        <v>426</v>
      </c>
      <c r="C26" s="176" t="s">
        <v>443</v>
      </c>
      <c r="D26" s="209">
        <v>43132</v>
      </c>
      <c r="E26" s="209">
        <v>43465</v>
      </c>
      <c r="F26" s="210" t="s">
        <v>428</v>
      </c>
      <c r="G26" s="175" t="s">
        <v>872</v>
      </c>
      <c r="H26" s="210" t="s">
        <v>408</v>
      </c>
      <c r="I26" s="204"/>
      <c r="J26" s="205"/>
      <c r="K26" s="206"/>
      <c r="L26" s="207"/>
    </row>
    <row r="27" spans="1:12" ht="15" x14ac:dyDescent="0.2">
      <c r="A27" s="589" t="s">
        <v>267</v>
      </c>
      <c r="B27" s="584"/>
      <c r="C27" s="584"/>
      <c r="D27" s="584"/>
      <c r="E27" s="584"/>
      <c r="F27" s="584"/>
      <c r="G27" s="584"/>
      <c r="H27" s="584"/>
      <c r="I27" s="584"/>
      <c r="J27" s="584"/>
      <c r="K27" s="584"/>
      <c r="L27" s="590"/>
    </row>
    <row r="28" spans="1:12" ht="102" x14ac:dyDescent="0.2">
      <c r="A28" s="212">
        <v>16</v>
      </c>
      <c r="B28" s="213" t="s">
        <v>444</v>
      </c>
      <c r="C28" s="213" t="s">
        <v>445</v>
      </c>
      <c r="D28" s="242"/>
      <c r="E28" s="242"/>
      <c r="F28" s="214" t="s">
        <v>446</v>
      </c>
      <c r="G28" s="213" t="s">
        <v>447</v>
      </c>
      <c r="H28" s="215" t="s">
        <v>448</v>
      </c>
      <c r="I28" s="145"/>
      <c r="J28" s="125"/>
      <c r="K28" s="126"/>
      <c r="L28" s="146"/>
    </row>
    <row r="29" spans="1:12" ht="15" hidden="1" x14ac:dyDescent="0.2">
      <c r="A29" s="591" t="s">
        <v>268</v>
      </c>
      <c r="B29" s="564"/>
      <c r="C29" s="564"/>
      <c r="D29" s="564"/>
      <c r="E29" s="564"/>
      <c r="F29" s="564"/>
      <c r="G29" s="564"/>
      <c r="H29" s="564"/>
      <c r="I29" s="564"/>
      <c r="J29" s="564"/>
      <c r="K29" s="564"/>
      <c r="L29" s="592"/>
    </row>
    <row r="30" spans="1:12" ht="15" x14ac:dyDescent="0.2">
      <c r="A30" s="586" t="s">
        <v>268</v>
      </c>
      <c r="B30" s="587"/>
      <c r="C30" s="587"/>
      <c r="D30" s="587"/>
      <c r="E30" s="587"/>
      <c r="F30" s="587"/>
      <c r="G30" s="587"/>
      <c r="H30" s="587"/>
      <c r="I30" s="587"/>
      <c r="J30" s="587"/>
      <c r="K30" s="587"/>
      <c r="L30" s="588"/>
    </row>
    <row r="31" spans="1:12" ht="90" customHeight="1" x14ac:dyDescent="0.2">
      <c r="A31" s="216">
        <v>17</v>
      </c>
      <c r="B31" s="217" t="s">
        <v>507</v>
      </c>
      <c r="C31" s="240" t="s">
        <v>508</v>
      </c>
      <c r="D31" s="241">
        <v>43132</v>
      </c>
      <c r="E31" s="241">
        <v>43465</v>
      </c>
      <c r="F31" s="217" t="s">
        <v>509</v>
      </c>
      <c r="G31" s="217" t="s">
        <v>510</v>
      </c>
      <c r="H31" s="217" t="s">
        <v>511</v>
      </c>
      <c r="I31" s="218"/>
      <c r="J31" s="218"/>
      <c r="K31" s="218"/>
      <c r="L31" s="218"/>
    </row>
    <row r="32" spans="1:12" ht="51" x14ac:dyDescent="0.2">
      <c r="A32" s="216">
        <v>18</v>
      </c>
      <c r="B32" s="217" t="s">
        <v>512</v>
      </c>
      <c r="C32" s="240" t="s">
        <v>445</v>
      </c>
      <c r="D32" s="241">
        <v>43132</v>
      </c>
      <c r="E32" s="241">
        <v>43465</v>
      </c>
      <c r="F32" s="217" t="s">
        <v>513</v>
      </c>
      <c r="G32" s="217" t="s">
        <v>514</v>
      </c>
      <c r="H32" s="217" t="s">
        <v>511</v>
      </c>
      <c r="I32" s="218"/>
      <c r="J32" s="218"/>
      <c r="K32" s="218"/>
      <c r="L32" s="218"/>
    </row>
  </sheetData>
  <mergeCells count="9">
    <mergeCell ref="A30:L30"/>
    <mergeCell ref="A27:L27"/>
    <mergeCell ref="A29:L29"/>
    <mergeCell ref="A1:L2"/>
    <mergeCell ref="A3:D3"/>
    <mergeCell ref="E3:L3"/>
    <mergeCell ref="A5:L5"/>
    <mergeCell ref="A12:L12"/>
    <mergeCell ref="A17:L17"/>
  </mergeCells>
  <hyperlinks>
    <hyperlink ref="G11" r:id="rId1" display="http://www.cajaviviendapopular.gov.co/?q=content/transparencia"/>
    <hyperlink ref="G7" r:id="rId2" display="http://www.cajaviviendapopular.gov.co/?q=content/transparencia"/>
    <hyperlink ref="G8" r:id="rId3" display="http://www.cajaviviendapopular.gov.co/?q=content/transparencia"/>
    <hyperlink ref="G15" r:id="rId4"/>
    <hyperlink ref="G19" r:id="rId5" display="http://www.cajaviviendapopular.gov.co/?q=content/transparencia_x000a__x000a_10.4 Esquema de públicación de información"/>
    <hyperlink ref="G20"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K13"/>
  <sheetViews>
    <sheetView topLeftCell="A13" zoomScale="85" zoomScaleNormal="85" workbookViewId="0">
      <selection activeCell="C13" sqref="C13"/>
    </sheetView>
  </sheetViews>
  <sheetFormatPr baseColWidth="10" defaultRowHeight="12.75" x14ac:dyDescent="0.2"/>
  <cols>
    <col min="1" max="1" width="13.5703125" customWidth="1"/>
    <col min="2" max="2" width="37.85546875" customWidth="1"/>
    <col min="3" max="3" width="25.140625" customWidth="1"/>
    <col min="4" max="4" width="17.28515625" customWidth="1"/>
    <col min="5" max="5" width="17.7109375" customWidth="1"/>
    <col min="6" max="6" width="18.140625" customWidth="1"/>
    <col min="7" max="7" width="20.140625" customWidth="1"/>
    <col min="8" max="8" width="27" customWidth="1"/>
    <col min="10" max="10" width="25.7109375" customWidth="1"/>
    <col min="11" max="11" width="29" customWidth="1"/>
  </cols>
  <sheetData>
    <row r="1" spans="1:11" x14ac:dyDescent="0.2">
      <c r="A1" s="554" t="s">
        <v>269</v>
      </c>
      <c r="B1" s="554"/>
      <c r="C1" s="554"/>
      <c r="D1" s="554"/>
      <c r="E1" s="554"/>
      <c r="F1" s="554"/>
      <c r="G1" s="554"/>
      <c r="H1" s="554"/>
      <c r="I1" s="554"/>
      <c r="J1" s="554"/>
      <c r="K1" s="554"/>
    </row>
    <row r="2" spans="1:11" x14ac:dyDescent="0.2">
      <c r="A2" s="554"/>
      <c r="B2" s="554"/>
      <c r="C2" s="554"/>
      <c r="D2" s="554"/>
      <c r="E2" s="554"/>
      <c r="F2" s="554"/>
      <c r="G2" s="554"/>
      <c r="H2" s="554"/>
      <c r="I2" s="554"/>
      <c r="J2" s="554"/>
      <c r="K2" s="554"/>
    </row>
    <row r="3" spans="1:11" ht="18" x14ac:dyDescent="0.2">
      <c r="A3" s="555" t="s">
        <v>243</v>
      </c>
      <c r="B3" s="556"/>
      <c r="C3" s="556"/>
      <c r="D3" s="556"/>
      <c r="E3" s="556"/>
      <c r="F3" s="556"/>
      <c r="G3" s="556"/>
      <c r="H3" s="556"/>
      <c r="I3" s="556"/>
      <c r="J3" s="556"/>
      <c r="K3" s="556"/>
    </row>
    <row r="4" spans="1:11" ht="30" x14ac:dyDescent="0.2">
      <c r="A4" s="75" t="s">
        <v>205</v>
      </c>
      <c r="B4" s="75" t="s">
        <v>244</v>
      </c>
      <c r="C4" s="75" t="s">
        <v>134</v>
      </c>
      <c r="D4" s="75" t="s">
        <v>245</v>
      </c>
      <c r="E4" s="75" t="s">
        <v>136</v>
      </c>
      <c r="F4" s="75" t="s">
        <v>246</v>
      </c>
      <c r="G4" s="75" t="s">
        <v>247</v>
      </c>
      <c r="H4" s="75" t="s">
        <v>248</v>
      </c>
      <c r="I4" s="76" t="s">
        <v>215</v>
      </c>
      <c r="J4" s="75" t="s">
        <v>249</v>
      </c>
      <c r="K4" s="76" t="s">
        <v>250</v>
      </c>
    </row>
    <row r="5" spans="1:11" ht="15" x14ac:dyDescent="0.2">
      <c r="A5" s="596" t="s">
        <v>264</v>
      </c>
      <c r="B5" s="597"/>
      <c r="C5" s="597"/>
      <c r="D5" s="597"/>
      <c r="E5" s="597"/>
      <c r="F5" s="597"/>
      <c r="G5" s="597"/>
      <c r="H5" s="597"/>
      <c r="I5" s="597"/>
      <c r="J5" s="597"/>
      <c r="K5" s="598"/>
    </row>
    <row r="6" spans="1:11" ht="87" customHeight="1" x14ac:dyDescent="0.2">
      <c r="A6" s="193">
        <v>1</v>
      </c>
      <c r="B6" s="104" t="s">
        <v>449</v>
      </c>
      <c r="C6" s="105" t="s">
        <v>644</v>
      </c>
      <c r="D6" s="258">
        <v>43132</v>
      </c>
      <c r="E6" s="258">
        <v>43465</v>
      </c>
      <c r="F6" s="105" t="s">
        <v>450</v>
      </c>
      <c r="G6" s="106" t="s">
        <v>451</v>
      </c>
      <c r="H6" s="109"/>
      <c r="I6" s="108"/>
      <c r="J6" s="139"/>
      <c r="K6" s="140"/>
    </row>
    <row r="7" spans="1:11" ht="130.5" customHeight="1" x14ac:dyDescent="0.2">
      <c r="A7" s="193">
        <v>2</v>
      </c>
      <c r="B7" s="104" t="s">
        <v>643</v>
      </c>
      <c r="C7" s="104" t="s">
        <v>644</v>
      </c>
      <c r="D7" s="258">
        <v>43132</v>
      </c>
      <c r="E7" s="258">
        <v>43465</v>
      </c>
      <c r="F7" s="104" t="s">
        <v>645</v>
      </c>
      <c r="G7" s="106" t="s">
        <v>646</v>
      </c>
      <c r="H7" s="109"/>
      <c r="I7" s="108"/>
      <c r="J7" s="139"/>
      <c r="K7" s="140"/>
    </row>
    <row r="8" spans="1:11" ht="136.5" customHeight="1" x14ac:dyDescent="0.2">
      <c r="A8" s="193">
        <v>3</v>
      </c>
      <c r="B8" s="104" t="s">
        <v>655</v>
      </c>
      <c r="C8" s="104" t="s">
        <v>386</v>
      </c>
      <c r="D8" s="258">
        <v>43132</v>
      </c>
      <c r="E8" s="258">
        <v>43465</v>
      </c>
      <c r="F8" s="104" t="s">
        <v>645</v>
      </c>
      <c r="G8" s="106" t="s">
        <v>647</v>
      </c>
      <c r="H8" s="109"/>
      <c r="I8" s="108"/>
      <c r="J8" s="139"/>
      <c r="K8" s="140"/>
    </row>
    <row r="9" spans="1:11" ht="87" customHeight="1" x14ac:dyDescent="0.2">
      <c r="A9" s="193">
        <v>4</v>
      </c>
      <c r="B9" s="104" t="s">
        <v>648</v>
      </c>
      <c r="C9" s="104" t="s">
        <v>656</v>
      </c>
      <c r="D9" s="258">
        <v>43132</v>
      </c>
      <c r="E9" s="258">
        <v>43465</v>
      </c>
      <c r="F9" s="105" t="s">
        <v>649</v>
      </c>
      <c r="G9" s="106" t="s">
        <v>650</v>
      </c>
      <c r="H9" s="109"/>
      <c r="I9" s="108"/>
      <c r="J9" s="139"/>
      <c r="K9" s="140"/>
    </row>
    <row r="10" spans="1:11" ht="87" customHeight="1" x14ac:dyDescent="0.2">
      <c r="A10" s="193">
        <v>5</v>
      </c>
      <c r="B10" s="104" t="s">
        <v>651</v>
      </c>
      <c r="C10" s="104" t="s">
        <v>652</v>
      </c>
      <c r="D10" s="258">
        <v>43132</v>
      </c>
      <c r="E10" s="258">
        <v>43465</v>
      </c>
      <c r="F10" s="105" t="s">
        <v>653</v>
      </c>
      <c r="G10" s="106" t="s">
        <v>654</v>
      </c>
      <c r="H10" s="109"/>
      <c r="I10" s="108"/>
      <c r="J10" s="139"/>
      <c r="K10" s="140"/>
    </row>
    <row r="11" spans="1:11" ht="80.25" customHeight="1" x14ac:dyDescent="0.2">
      <c r="A11" s="193">
        <v>7</v>
      </c>
      <c r="B11" s="194" t="s">
        <v>452</v>
      </c>
      <c r="C11" s="219" t="s">
        <v>6</v>
      </c>
      <c r="D11" s="258">
        <v>43132</v>
      </c>
      <c r="E11" s="258">
        <v>43465</v>
      </c>
      <c r="F11" s="194" t="s">
        <v>453</v>
      </c>
      <c r="G11" s="197" t="s">
        <v>407</v>
      </c>
      <c r="H11" s="148"/>
      <c r="I11" s="108"/>
      <c r="J11" s="147"/>
      <c r="K11" s="140"/>
    </row>
    <row r="12" spans="1:11" ht="87" customHeight="1" x14ac:dyDescent="0.2">
      <c r="A12" s="220">
        <v>8</v>
      </c>
      <c r="B12" s="221" t="s">
        <v>830</v>
      </c>
      <c r="C12" s="222" t="s">
        <v>406</v>
      </c>
      <c r="D12" s="258">
        <v>43101</v>
      </c>
      <c r="E12" s="258">
        <v>43465</v>
      </c>
      <c r="F12" s="223" t="s">
        <v>831</v>
      </c>
      <c r="G12" s="224" t="s">
        <v>454</v>
      </c>
      <c r="H12" s="149"/>
      <c r="I12" s="150"/>
      <c r="J12" s="141"/>
      <c r="K12" s="140"/>
    </row>
    <row r="13" spans="1:11" ht="242.25" x14ac:dyDescent="0.2">
      <c r="A13" s="193">
        <v>9</v>
      </c>
      <c r="B13" s="225" t="s">
        <v>827</v>
      </c>
      <c r="C13" s="219" t="s">
        <v>336</v>
      </c>
      <c r="D13" s="195">
        <v>43101</v>
      </c>
      <c r="E13" s="195">
        <v>43465</v>
      </c>
      <c r="F13" s="225" t="s">
        <v>828</v>
      </c>
      <c r="G13" s="196" t="s">
        <v>829</v>
      </c>
      <c r="H13" s="149"/>
      <c r="I13" s="150"/>
      <c r="J13" s="141"/>
      <c r="K13" s="140"/>
    </row>
  </sheetData>
  <mergeCells count="3">
    <mergeCell ref="A1:K2"/>
    <mergeCell ref="A3:K3"/>
    <mergeCell ref="A5:K5"/>
  </mergeCells>
  <conditionalFormatting sqref="D9:E9">
    <cfRule type="timePeriod" dxfId="2" priority="3" timePeriod="lastWeek">
      <formula>AND(TODAY()-ROUNDDOWN(D9,0)&gt;=(WEEKDAY(TODAY())),TODAY()-ROUNDDOWN(D9,0)&lt;(WEEKDAY(TODAY())+7))</formula>
    </cfRule>
  </conditionalFormatting>
  <conditionalFormatting sqref="D10:E10">
    <cfRule type="timePeriod" dxfId="1" priority="2" timePeriod="lastWeek">
      <formula>AND(TODAY()-ROUNDDOWN(D10,0)&gt;=(WEEKDAY(TODAY())),TODAY()-ROUNDDOWN(D10,0)&lt;(WEEKDAY(TODAY())+7))</formula>
    </cfRule>
  </conditionalFormatting>
  <conditionalFormatting sqref="D11:E12">
    <cfRule type="timePeriod" dxfId="0" priority="1" timePeriod="lastWeek">
      <formula>AND(TODAY()-ROUNDDOWN(D11,0)&gt;=(WEEKDAY(TODAY())),TODAY()-ROUNDDOWN(D11,0)&lt;(WEEKDAY(TODAY())+7))</formula>
    </cfRule>
  </conditionalFormatting>
  <hyperlinks>
    <hyperlink ref="G11" r:id="rId1"/>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A4" sqref="A4"/>
    </sheetView>
  </sheetViews>
  <sheetFormatPr baseColWidth="10" defaultRowHeight="12.75" x14ac:dyDescent="0.2"/>
  <cols>
    <col min="1" max="1" width="16.5703125" style="163" customWidth="1"/>
    <col min="2" max="2" width="14.28515625" style="157" customWidth="1"/>
    <col min="3" max="3" width="14.5703125" customWidth="1"/>
    <col min="4" max="4" width="14" customWidth="1"/>
  </cols>
  <sheetData>
    <row r="1" spans="1:7" s="157" customFormat="1" ht="27" customHeight="1" x14ac:dyDescent="0.2">
      <c r="A1" s="603" t="s">
        <v>276</v>
      </c>
      <c r="B1" s="603" t="s">
        <v>277</v>
      </c>
      <c r="C1" s="156" t="s">
        <v>42</v>
      </c>
      <c r="D1" s="156" t="s">
        <v>278</v>
      </c>
      <c r="E1" s="156" t="s">
        <v>44</v>
      </c>
      <c r="F1" s="156" t="s">
        <v>45</v>
      </c>
      <c r="G1" s="156" t="s">
        <v>46</v>
      </c>
    </row>
    <row r="2" spans="1:7" s="157" customFormat="1" ht="27" customHeight="1" x14ac:dyDescent="0.2">
      <c r="A2" s="603"/>
      <c r="B2" s="603"/>
      <c r="C2" s="158">
        <v>1</v>
      </c>
      <c r="D2" s="158">
        <v>2</v>
      </c>
      <c r="E2" s="158">
        <v>3</v>
      </c>
      <c r="F2" s="158">
        <v>4</v>
      </c>
      <c r="G2" s="159">
        <v>5</v>
      </c>
    </row>
    <row r="3" spans="1:7" ht="51" x14ac:dyDescent="0.2">
      <c r="A3" s="160" t="s">
        <v>279</v>
      </c>
      <c r="B3" s="159">
        <v>1</v>
      </c>
      <c r="C3" s="40">
        <v>2</v>
      </c>
      <c r="D3" s="40">
        <v>3</v>
      </c>
      <c r="E3" s="40">
        <v>4</v>
      </c>
      <c r="F3" s="161">
        <v>5</v>
      </c>
      <c r="G3" s="162">
        <v>6</v>
      </c>
    </row>
    <row r="4" spans="1:7" ht="38.25" x14ac:dyDescent="0.2">
      <c r="A4" s="160" t="s">
        <v>280</v>
      </c>
      <c r="B4" s="159">
        <v>2</v>
      </c>
      <c r="C4" s="40">
        <v>3</v>
      </c>
      <c r="D4" s="40">
        <v>4</v>
      </c>
      <c r="E4" s="161">
        <v>5</v>
      </c>
      <c r="F4" s="162">
        <v>6</v>
      </c>
      <c r="G4" s="162">
        <v>7</v>
      </c>
    </row>
    <row r="5" spans="1:7" ht="51" x14ac:dyDescent="0.2">
      <c r="A5" s="160" t="s">
        <v>281</v>
      </c>
      <c r="B5" s="159">
        <v>3</v>
      </c>
      <c r="C5" s="40">
        <v>4</v>
      </c>
      <c r="D5" s="161">
        <v>5</v>
      </c>
      <c r="E5" s="162">
        <v>6</v>
      </c>
      <c r="F5" s="162">
        <v>7</v>
      </c>
      <c r="G5" s="168">
        <v>8</v>
      </c>
    </row>
    <row r="6" spans="1:7" ht="38.25" x14ac:dyDescent="0.2">
      <c r="A6" s="160" t="s">
        <v>282</v>
      </c>
      <c r="B6" s="159">
        <v>4</v>
      </c>
      <c r="C6" s="161">
        <v>5</v>
      </c>
      <c r="D6" s="162">
        <v>6</v>
      </c>
      <c r="E6" s="162">
        <v>7</v>
      </c>
      <c r="F6" s="168">
        <v>8</v>
      </c>
      <c r="G6" s="168">
        <v>9</v>
      </c>
    </row>
    <row r="7" spans="1:7" ht="51" x14ac:dyDescent="0.2">
      <c r="A7" s="160" t="s">
        <v>292</v>
      </c>
      <c r="B7" s="158">
        <v>5</v>
      </c>
      <c r="C7" s="162">
        <v>6</v>
      </c>
      <c r="D7" s="162">
        <v>7</v>
      </c>
      <c r="E7" s="168">
        <v>8</v>
      </c>
      <c r="F7" s="168">
        <v>9</v>
      </c>
      <c r="G7" s="168">
        <v>10</v>
      </c>
    </row>
    <row r="8" spans="1:7" ht="13.5" thickBot="1" x14ac:dyDescent="0.25"/>
    <row r="9" spans="1:7" ht="25.5" x14ac:dyDescent="0.2">
      <c r="C9" s="164" t="s">
        <v>283</v>
      </c>
      <c r="D9" s="165" t="s">
        <v>284</v>
      </c>
    </row>
    <row r="10" spans="1:7" ht="25.5" x14ac:dyDescent="0.2">
      <c r="C10" s="168" t="s">
        <v>285</v>
      </c>
      <c r="D10" s="166" t="s">
        <v>286</v>
      </c>
    </row>
    <row r="11" spans="1:7" ht="23.25" customHeight="1" x14ac:dyDescent="0.2">
      <c r="C11" s="162" t="s">
        <v>287</v>
      </c>
      <c r="D11" s="166" t="s">
        <v>288</v>
      </c>
    </row>
    <row r="12" spans="1:7" x14ac:dyDescent="0.2">
      <c r="C12" s="161">
        <v>5</v>
      </c>
      <c r="D12" s="166" t="s">
        <v>289</v>
      </c>
    </row>
    <row r="13" spans="1:7" x14ac:dyDescent="0.2">
      <c r="C13" s="40" t="s">
        <v>290</v>
      </c>
      <c r="D13" s="166" t="s">
        <v>291</v>
      </c>
    </row>
    <row r="23" spans="4:4" x14ac:dyDescent="0.2">
      <c r="D23" s="167"/>
    </row>
  </sheetData>
  <mergeCells count="2">
    <mergeCell ref="A1:A2"/>
    <mergeCell ref="B1:B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INFORMACIÓN</vt:lpstr>
      <vt:lpstr>POLITICA RIESGOS</vt:lpstr>
      <vt:lpstr>MATRIZ DE RIESGOS</vt:lpstr>
      <vt:lpstr>ANTITRAMITES</vt:lpstr>
      <vt:lpstr>RENDICION DE CUENTAS</vt:lpstr>
      <vt:lpstr>ATENCION AL CIUDADANO</vt:lpstr>
      <vt:lpstr>TRANSPARENCIA</vt:lpstr>
      <vt:lpstr>INICIATIVAS</vt:lpstr>
      <vt:lpstr>Hoja1</vt:lpstr>
      <vt:lpstr>'MATRIZ DE RIESGOS'!Área_de_impresión</vt:lpstr>
      <vt:lpstr>'POLITICA RIESGOS'!Área_de_impresión</vt:lpstr>
      <vt:lpstr>INFORMACIÓN!DIA</vt:lpstr>
      <vt:lpstr>'MATRIZ DE RIESGOS'!Títulos_a_imprimir</vt:lpstr>
    </vt:vector>
  </TitlesOfParts>
  <Company>CAJA DE LA VIVIENDA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AFQuimbayo</dc:creator>
  <cp:lastModifiedBy>Claudia Marcela García</cp:lastModifiedBy>
  <cp:lastPrinted>2016-06-28T21:40:01Z</cp:lastPrinted>
  <dcterms:created xsi:type="dcterms:W3CDTF">2006-10-31T20:51:49Z</dcterms:created>
  <dcterms:modified xsi:type="dcterms:W3CDTF">2018-01-29T21:55:31Z</dcterms:modified>
</cp:coreProperties>
</file>